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P:\Horizon Europe\5_Projektmanagement\2 Gruppen\AG_Peko\Vorbereitung_Reportingtool\"/>
    </mc:Choice>
  </mc:AlternateContent>
  <xr:revisionPtr revIDLastSave="0" documentId="13_ncr:1_{7C1D9CD2-4994-45B0-92A4-3776760AC978}" xr6:coauthVersionLast="47" xr6:coauthVersionMax="47" xr10:uidLastSave="{00000000-0000-0000-0000-000000000000}"/>
  <bookViews>
    <workbookView xWindow="-120" yWindow="-120" windowWidth="29040" windowHeight="15720" tabRatio="868" xr2:uid="{00000000-000D-0000-FFFF-FFFF00000000}"/>
  </bookViews>
  <sheets>
    <sheet name="Disclaimer" sheetId="27" r:id="rId1"/>
    <sheet name="Liesmich Readme" sheetId="28" r:id="rId2"/>
    <sheet name="Basic project data" sheetId="3" r:id="rId3"/>
    <sheet name="Financial reports" sheetId="20" r:id="rId4"/>
    <sheet name="A. Personnel costs" sheetId="5" r:id="rId5"/>
    <sheet name="B. Subcontracting" sheetId="21" r:id="rId6"/>
    <sheet name="C1. Travel" sheetId="22" r:id="rId7"/>
    <sheet name="C2. Equipment" sheetId="23" r:id="rId8"/>
    <sheet name="C3. OGS" sheetId="24" r:id="rId9"/>
    <sheet name="D. Internal" sheetId="25" r:id="rId10"/>
    <sheet name="Overview employees" sheetId="4" r:id="rId11"/>
    <sheet name="Name_1" sheetId="7" r:id="rId12"/>
    <sheet name="Name_2" sheetId="8" r:id="rId13"/>
    <sheet name="Name_3" sheetId="9" r:id="rId14"/>
    <sheet name="Name_4" sheetId="10" r:id="rId15"/>
    <sheet name="Name_5" sheetId="11" r:id="rId16"/>
    <sheet name="Name_6" sheetId="12" r:id="rId17"/>
    <sheet name="Name_7" sheetId="13" r:id="rId18"/>
    <sheet name="Name_8" sheetId="14" r:id="rId19"/>
    <sheet name="Name_9" sheetId="15" r:id="rId20"/>
    <sheet name="Name_10" sheetId="16" r:id="rId21"/>
    <sheet name="languages" sheetId="29" state="hidden" r:id="rId22"/>
    <sheet name="Drop-down Liste" sheetId="6" state="hidden" r:id="rId23"/>
  </sheets>
  <definedNames>
    <definedName name="_xlnm.Print_Area" localSheetId="1">'Liesmich Readme'!$A$1:$A$6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6" i="20" l="1"/>
  <c r="G38" i="20"/>
  <c r="G30" i="20"/>
  <c r="G22" i="20"/>
  <c r="AE69" i="8"/>
  <c r="AE69" i="9"/>
  <c r="AE69" i="10"/>
  <c r="AE69" i="11"/>
  <c r="AE69" i="12"/>
  <c r="AE69" i="13"/>
  <c r="AE69" i="14"/>
  <c r="AE69" i="15"/>
  <c r="AE69" i="16"/>
  <c r="AE69" i="7"/>
  <c r="J10" i="23"/>
  <c r="A32" i="28"/>
  <c r="G49" i="20"/>
  <c r="G48" i="20"/>
  <c r="G47" i="20"/>
  <c r="G41" i="20"/>
  <c r="G40" i="20"/>
  <c r="G39" i="20"/>
  <c r="G33" i="20"/>
  <c r="G32" i="20"/>
  <c r="G31" i="20"/>
  <c r="G25" i="20"/>
  <c r="G24" i="20"/>
  <c r="G23" i="20"/>
  <c r="K10" i="20"/>
  <c r="J10" i="20"/>
  <c r="I10" i="20"/>
  <c r="H10" i="20"/>
  <c r="G10" i="20"/>
  <c r="F10" i="20"/>
  <c r="E10" i="20"/>
  <c r="D10" i="20"/>
  <c r="C10" i="20"/>
  <c r="K9" i="20"/>
  <c r="J9" i="20"/>
  <c r="I9" i="20"/>
  <c r="H9" i="20"/>
  <c r="G9" i="20"/>
  <c r="F9" i="20"/>
  <c r="E9" i="20"/>
  <c r="D9" i="20"/>
  <c r="K8" i="20"/>
  <c r="J8" i="20"/>
  <c r="I8" i="20"/>
  <c r="H8" i="20"/>
  <c r="G8" i="20"/>
  <c r="F8" i="20"/>
  <c r="E8" i="20"/>
  <c r="D8" i="20"/>
  <c r="C8" i="20"/>
  <c r="K7" i="20"/>
  <c r="J7" i="20"/>
  <c r="I7" i="20"/>
  <c r="H7" i="20"/>
  <c r="H6" i="20" s="1"/>
  <c r="G7" i="20"/>
  <c r="F7" i="20"/>
  <c r="E7" i="20"/>
  <c r="D7" i="20"/>
  <c r="C7" i="20"/>
  <c r="K5" i="20"/>
  <c r="J5" i="20"/>
  <c r="I5" i="20"/>
  <c r="H5" i="20"/>
  <c r="G5" i="20"/>
  <c r="F5" i="20"/>
  <c r="E5" i="20"/>
  <c r="D5" i="20"/>
  <c r="C9" i="20"/>
  <c r="C5" i="20"/>
  <c r="A1" i="20"/>
  <c r="M6" i="20"/>
  <c r="G6" i="20"/>
  <c r="E6" i="20"/>
  <c r="D6" i="20"/>
  <c r="B26" i="21"/>
  <c r="B27" i="21"/>
  <c r="B28" i="21"/>
  <c r="B29" i="21"/>
  <c r="B30" i="21"/>
  <c r="B31" i="21"/>
  <c r="B32" i="21"/>
  <c r="B33" i="21"/>
  <c r="B34" i="21"/>
  <c r="B35" i="21"/>
  <c r="B36" i="21"/>
  <c r="B37" i="21"/>
  <c r="B38" i="21"/>
  <c r="B39" i="21"/>
  <c r="B40" i="21"/>
  <c r="B41" i="21"/>
  <c r="B42" i="21"/>
  <c r="B43" i="21"/>
  <c r="B44" i="21"/>
  <c r="B45" i="21"/>
  <c r="B46" i="21"/>
  <c r="B47" i="21"/>
  <c r="B48" i="21"/>
  <c r="B49" i="21"/>
  <c r="B50" i="21"/>
  <c r="B51" i="21"/>
  <c r="B52" i="21"/>
  <c r="B53" i="21"/>
  <c r="B54" i="21"/>
  <c r="B55" i="21"/>
  <c r="B56" i="21"/>
  <c r="B57" i="21"/>
  <c r="B58" i="21"/>
  <c r="B59" i="21"/>
  <c r="B60" i="21"/>
  <c r="B61" i="21"/>
  <c r="B62" i="21"/>
  <c r="B63" i="21"/>
  <c r="B64" i="21"/>
  <c r="B65" i="21"/>
  <c r="B66" i="21"/>
  <c r="B67" i="21"/>
  <c r="B68" i="21"/>
  <c r="B69" i="21"/>
  <c r="B70" i="21"/>
  <c r="B71" i="21"/>
  <c r="B72" i="21"/>
  <c r="B73" i="21"/>
  <c r="B74" i="21"/>
  <c r="B75" i="21"/>
  <c r="B76" i="21"/>
  <c r="B77" i="21"/>
  <c r="B78" i="21"/>
  <c r="B79" i="21"/>
  <c r="B80" i="21"/>
  <c r="B81" i="21"/>
  <c r="B82" i="21"/>
  <c r="B83" i="21"/>
  <c r="B84" i="21"/>
  <c r="B85" i="21"/>
  <c r="B86" i="21"/>
  <c r="B87" i="21"/>
  <c r="B88" i="21"/>
  <c r="B89" i="21"/>
  <c r="B90" i="21"/>
  <c r="B91" i="21"/>
  <c r="B92" i="21"/>
  <c r="B93" i="21"/>
  <c r="B94" i="21"/>
  <c r="B95" i="21"/>
  <c r="B96" i="21"/>
  <c r="B97" i="21"/>
  <c r="B98" i="21"/>
  <c r="B99" i="21"/>
  <c r="B100" i="21"/>
  <c r="B101" i="21"/>
  <c r="B102" i="21"/>
  <c r="B103" i="21"/>
  <c r="B104" i="21"/>
  <c r="B105" i="21"/>
  <c r="B106" i="21"/>
  <c r="B107" i="21"/>
  <c r="B108" i="21"/>
  <c r="B109" i="21"/>
  <c r="B110" i="21"/>
  <c r="B111" i="21"/>
  <c r="B112" i="21"/>
  <c r="B113" i="21"/>
  <c r="B114" i="21"/>
  <c r="B115" i="21"/>
  <c r="B116" i="21"/>
  <c r="B117" i="21"/>
  <c r="B118" i="21"/>
  <c r="B119" i="21"/>
  <c r="B120" i="21"/>
  <c r="B121" i="21"/>
  <c r="B122" i="21"/>
  <c r="B123" i="21"/>
  <c r="B124" i="21"/>
  <c r="B125" i="21"/>
  <c r="B126" i="21"/>
  <c r="B127" i="21"/>
  <c r="B128" i="21"/>
  <c r="B129" i="21"/>
  <c r="B130" i="21"/>
  <c r="B131" i="21"/>
  <c r="B132" i="21"/>
  <c r="B133" i="21"/>
  <c r="B134" i="21"/>
  <c r="B135" i="21"/>
  <c r="B136" i="21"/>
  <c r="B137" i="21"/>
  <c r="B138" i="21"/>
  <c r="B139" i="21"/>
  <c r="B140" i="21"/>
  <c r="B141" i="21"/>
  <c r="B142" i="21"/>
  <c r="B143" i="21"/>
  <c r="B144" i="21"/>
  <c r="B145" i="21"/>
  <c r="B146" i="21"/>
  <c r="B147" i="21"/>
  <c r="B148" i="21"/>
  <c r="B149" i="21"/>
  <c r="B150" i="21"/>
  <c r="B151" i="21"/>
  <c r="B152" i="21"/>
  <c r="B153" i="21"/>
  <c r="B154" i="21"/>
  <c r="B155" i="21"/>
  <c r="B156" i="21"/>
  <c r="B157" i="21"/>
  <c r="B158" i="21"/>
  <c r="B159" i="21"/>
  <c r="B160" i="21"/>
  <c r="B161" i="21"/>
  <c r="B162" i="21"/>
  <c r="B163" i="21"/>
  <c r="B164" i="21"/>
  <c r="B165" i="21"/>
  <c r="B166" i="21"/>
  <c r="B167" i="21"/>
  <c r="B168" i="21"/>
  <c r="B169" i="21"/>
  <c r="B170" i="21"/>
  <c r="B171" i="21"/>
  <c r="B172" i="21"/>
  <c r="B173" i="21"/>
  <c r="B174" i="21"/>
  <c r="B175" i="21"/>
  <c r="B176" i="21"/>
  <c r="B177" i="21"/>
  <c r="B178" i="21"/>
  <c r="B179" i="21"/>
  <c r="B180" i="21"/>
  <c r="B181" i="21"/>
  <c r="B182" i="21"/>
  <c r="B183" i="21"/>
  <c r="B184" i="21"/>
  <c r="B185" i="21"/>
  <c r="B186" i="21"/>
  <c r="B187" i="21"/>
  <c r="B188" i="21"/>
  <c r="B189" i="21"/>
  <c r="B190" i="21"/>
  <c r="B191" i="21"/>
  <c r="B192" i="21"/>
  <c r="B193" i="21"/>
  <c r="B194" i="21"/>
  <c r="B195" i="21"/>
  <c r="B196" i="21"/>
  <c r="B197" i="21"/>
  <c r="B198" i="21"/>
  <c r="B199" i="21"/>
  <c r="B200" i="21"/>
  <c r="B201" i="21"/>
  <c r="B202" i="21"/>
  <c r="B203" i="21"/>
  <c r="B204" i="21"/>
  <c r="B205" i="21"/>
  <c r="B206" i="21"/>
  <c r="B207" i="21"/>
  <c r="B208" i="21"/>
  <c r="B209" i="21"/>
  <c r="B210" i="21"/>
  <c r="B211" i="21"/>
  <c r="B212" i="21"/>
  <c r="B213" i="21"/>
  <c r="B214" i="21"/>
  <c r="B215" i="21"/>
  <c r="B216" i="21"/>
  <c r="B217" i="21"/>
  <c r="B218" i="21"/>
  <c r="B219" i="21"/>
  <c r="B220" i="21"/>
  <c r="B221" i="21"/>
  <c r="B222" i="21"/>
  <c r="B223" i="21"/>
  <c r="B224" i="21"/>
  <c r="B225" i="21"/>
  <c r="B226" i="21"/>
  <c r="B227" i="21"/>
  <c r="B228" i="21"/>
  <c r="B229" i="21"/>
  <c r="B230" i="21"/>
  <c r="B231" i="21"/>
  <c r="B232" i="21"/>
  <c r="B233" i="21"/>
  <c r="B234" i="21"/>
  <c r="B235" i="21"/>
  <c r="B236" i="21"/>
  <c r="B237" i="21"/>
  <c r="B238" i="21"/>
  <c r="B239" i="21"/>
  <c r="B240" i="21"/>
  <c r="B241" i="21"/>
  <c r="B242" i="21"/>
  <c r="B243" i="21"/>
  <c r="B244" i="21"/>
  <c r="B245" i="21"/>
  <c r="B246" i="21"/>
  <c r="B247" i="21"/>
  <c r="B248" i="21"/>
  <c r="B249" i="21"/>
  <c r="B250" i="21"/>
  <c r="B251" i="21"/>
  <c r="B252" i="21"/>
  <c r="B253" i="21"/>
  <c r="B254" i="21"/>
  <c r="B255" i="21"/>
  <c r="B256" i="21"/>
  <c r="B257" i="21"/>
  <c r="B258" i="21"/>
  <c r="B259" i="21"/>
  <c r="B260" i="21"/>
  <c r="B261" i="21"/>
  <c r="B262" i="21"/>
  <c r="B263" i="21"/>
  <c r="B264" i="21"/>
  <c r="B265" i="21"/>
  <c r="B266" i="21"/>
  <c r="B267" i="21"/>
  <c r="B268" i="21"/>
  <c r="B269" i="21"/>
  <c r="B270" i="21"/>
  <c r="B271" i="21"/>
  <c r="B272" i="21"/>
  <c r="B273" i="21"/>
  <c r="B274" i="21"/>
  <c r="B275" i="21"/>
  <c r="B276" i="21"/>
  <c r="B277" i="21"/>
  <c r="B278" i="21"/>
  <c r="B279" i="21"/>
  <c r="B280" i="21"/>
  <c r="B281" i="21"/>
  <c r="B282" i="21"/>
  <c r="B283" i="21"/>
  <c r="B284" i="21"/>
  <c r="B285" i="21"/>
  <c r="B286" i="21"/>
  <c r="B287" i="21"/>
  <c r="B288" i="21"/>
  <c r="B289" i="21"/>
  <c r="B290" i="21"/>
  <c r="B291" i="21"/>
  <c r="B292" i="21"/>
  <c r="B293" i="21"/>
  <c r="B294" i="21"/>
  <c r="B295" i="21"/>
  <c r="B296" i="21"/>
  <c r="B297" i="21"/>
  <c r="B298" i="21"/>
  <c r="B299" i="21"/>
  <c r="B300" i="21"/>
  <c r="B301" i="21"/>
  <c r="B302" i="21"/>
  <c r="B303" i="21"/>
  <c r="B304" i="21"/>
  <c r="B305" i="21"/>
  <c r="B306" i="21"/>
  <c r="B307" i="21"/>
  <c r="B308" i="21"/>
  <c r="B309" i="21"/>
  <c r="B310" i="21"/>
  <c r="B311" i="21"/>
  <c r="B312" i="21"/>
  <c r="B313" i="21"/>
  <c r="B314" i="21"/>
  <c r="B315" i="21"/>
  <c r="B316" i="21"/>
  <c r="B317" i="21"/>
  <c r="B318" i="21"/>
  <c r="B319" i="21"/>
  <c r="B320" i="21"/>
  <c r="B321" i="21"/>
  <c r="B322" i="21"/>
  <c r="B323" i="21"/>
  <c r="B324" i="21"/>
  <c r="B325" i="21"/>
  <c r="B326" i="21"/>
  <c r="B327" i="21"/>
  <c r="B328" i="21"/>
  <c r="B329" i="21"/>
  <c r="B330" i="21"/>
  <c r="B331" i="21"/>
  <c r="B332" i="21"/>
  <c r="B333" i="21"/>
  <c r="B334" i="21"/>
  <c r="B335" i="21"/>
  <c r="B336" i="21"/>
  <c r="B337" i="21"/>
  <c r="B338" i="21"/>
  <c r="B339" i="21"/>
  <c r="B340" i="21"/>
  <c r="B341" i="21"/>
  <c r="B342" i="21"/>
  <c r="B343" i="21"/>
  <c r="B344" i="21"/>
  <c r="B345" i="21"/>
  <c r="B346" i="21"/>
  <c r="B347" i="21"/>
  <c r="B348" i="21"/>
  <c r="B349" i="21"/>
  <c r="B350" i="21"/>
  <c r="B351" i="21"/>
  <c r="B352" i="21"/>
  <c r="B353" i="21"/>
  <c r="B354" i="21"/>
  <c r="B355" i="21"/>
  <c r="B356" i="21"/>
  <c r="B357" i="21"/>
  <c r="B358" i="21"/>
  <c r="B359" i="21"/>
  <c r="B360" i="21"/>
  <c r="B361" i="21"/>
  <c r="B362" i="21"/>
  <c r="B363" i="21"/>
  <c r="B364" i="21"/>
  <c r="B365" i="21"/>
  <c r="B366" i="21"/>
  <c r="B367" i="21"/>
  <c r="B368" i="21"/>
  <c r="B369" i="21"/>
  <c r="B370" i="21"/>
  <c r="B371" i="21"/>
  <c r="B372" i="21"/>
  <c r="B373" i="21"/>
  <c r="B374" i="21"/>
  <c r="B375" i="21"/>
  <c r="B376" i="21"/>
  <c r="B377" i="21"/>
  <c r="B378" i="21"/>
  <c r="B379" i="21"/>
  <c r="B380" i="21"/>
  <c r="B381" i="21"/>
  <c r="B382" i="21"/>
  <c r="B383" i="21"/>
  <c r="B384" i="21"/>
  <c r="B385" i="21"/>
  <c r="B386" i="21"/>
  <c r="B387" i="21"/>
  <c r="B388" i="21"/>
  <c r="B389" i="21"/>
  <c r="B390" i="21"/>
  <c r="B391" i="21"/>
  <c r="B392" i="21"/>
  <c r="B393" i="21"/>
  <c r="B394" i="21"/>
  <c r="B395" i="21"/>
  <c r="B396" i="21"/>
  <c r="B397" i="21"/>
  <c r="B398" i="21"/>
  <c r="B399" i="21"/>
  <c r="B400" i="21"/>
  <c r="B401" i="21"/>
  <c r="B402" i="21"/>
  <c r="B403" i="21"/>
  <c r="B404" i="21"/>
  <c r="B405" i="21"/>
  <c r="B406" i="21"/>
  <c r="B407" i="21"/>
  <c r="B408" i="21"/>
  <c r="B409" i="21"/>
  <c r="B410" i="21"/>
  <c r="B411" i="21"/>
  <c r="B412" i="21"/>
  <c r="B413" i="21"/>
  <c r="B414" i="21"/>
  <c r="B415" i="21"/>
  <c r="B416" i="21"/>
  <c r="B417" i="21"/>
  <c r="B418" i="21"/>
  <c r="B419" i="21"/>
  <c r="B420" i="21"/>
  <c r="B421" i="21"/>
  <c r="B422" i="21"/>
  <c r="B423" i="21"/>
  <c r="B424" i="21"/>
  <c r="B425" i="21"/>
  <c r="B426" i="21"/>
  <c r="B427" i="21"/>
  <c r="B428" i="21"/>
  <c r="B429" i="21"/>
  <c r="B430" i="21"/>
  <c r="B431" i="21"/>
  <c r="B432" i="21"/>
  <c r="B433" i="21"/>
  <c r="B434" i="21"/>
  <c r="B435" i="21"/>
  <c r="B436" i="21"/>
  <c r="B437" i="21"/>
  <c r="B438" i="21"/>
  <c r="B439" i="21"/>
  <c r="B440" i="21"/>
  <c r="B441" i="21"/>
  <c r="B442" i="21"/>
  <c r="B443" i="21"/>
  <c r="B444" i="21"/>
  <c r="B445" i="21"/>
  <c r="B446" i="21"/>
  <c r="B447" i="21"/>
  <c r="B448" i="21"/>
  <c r="B449" i="21"/>
  <c r="B450" i="21"/>
  <c r="B451" i="21"/>
  <c r="B452" i="21"/>
  <c r="B453" i="21"/>
  <c r="B454" i="21"/>
  <c r="B455" i="21"/>
  <c r="B456" i="21"/>
  <c r="B457" i="21"/>
  <c r="B458" i="21"/>
  <c r="B459" i="21"/>
  <c r="B460" i="21"/>
  <c r="B461" i="21"/>
  <c r="B462" i="21"/>
  <c r="B463" i="21"/>
  <c r="B464" i="21"/>
  <c r="B465" i="21"/>
  <c r="B466" i="21"/>
  <c r="B467" i="21"/>
  <c r="B468" i="21"/>
  <c r="B469" i="21"/>
  <c r="B470" i="21"/>
  <c r="B471" i="21"/>
  <c r="B472" i="21"/>
  <c r="B473" i="21"/>
  <c r="B474" i="21"/>
  <c r="B475" i="21"/>
  <c r="B476" i="21"/>
  <c r="B477" i="21"/>
  <c r="B478" i="21"/>
  <c r="B479" i="21"/>
  <c r="B480" i="21"/>
  <c r="B481" i="21"/>
  <c r="B482" i="21"/>
  <c r="B483" i="21"/>
  <c r="B484" i="21"/>
  <c r="B485" i="21"/>
  <c r="B486" i="21"/>
  <c r="B487" i="21"/>
  <c r="B488" i="21"/>
  <c r="B489" i="21"/>
  <c r="B490" i="21"/>
  <c r="B491" i="21"/>
  <c r="B492" i="21"/>
  <c r="B493" i="21"/>
  <c r="B494" i="21"/>
  <c r="B495" i="21"/>
  <c r="B496" i="21"/>
  <c r="B497" i="21"/>
  <c r="B498" i="21"/>
  <c r="B499" i="21"/>
  <c r="B500" i="21"/>
  <c r="F17" i="21"/>
  <c r="E14" i="21"/>
  <c r="C27" i="22"/>
  <c r="C28" i="22"/>
  <c r="C29" i="22"/>
  <c r="C30" i="22"/>
  <c r="C31" i="22"/>
  <c r="C32" i="22"/>
  <c r="C33" i="22"/>
  <c r="C34" i="22"/>
  <c r="C35" i="22"/>
  <c r="C36" i="22"/>
  <c r="C37" i="22"/>
  <c r="C38" i="22"/>
  <c r="C39" i="22"/>
  <c r="C40" i="22"/>
  <c r="C41" i="22"/>
  <c r="C42" i="22"/>
  <c r="C43" i="22"/>
  <c r="C44" i="22"/>
  <c r="C45" i="22"/>
  <c r="C46" i="22"/>
  <c r="C47" i="22"/>
  <c r="C48" i="22"/>
  <c r="C49" i="22"/>
  <c r="C50" i="22"/>
  <c r="C51" i="22"/>
  <c r="C52" i="22"/>
  <c r="C53" i="22"/>
  <c r="C54" i="22"/>
  <c r="C55" i="22"/>
  <c r="C56" i="22"/>
  <c r="C57" i="22"/>
  <c r="C58" i="22"/>
  <c r="C59" i="22"/>
  <c r="C60" i="22"/>
  <c r="C61" i="22"/>
  <c r="C62" i="22"/>
  <c r="C63" i="22"/>
  <c r="C64" i="22"/>
  <c r="C65" i="22"/>
  <c r="C66" i="22"/>
  <c r="C67" i="22"/>
  <c r="C68" i="22"/>
  <c r="C69" i="22"/>
  <c r="C70" i="22"/>
  <c r="C71" i="22"/>
  <c r="C72" i="22"/>
  <c r="C73" i="22"/>
  <c r="C74" i="22"/>
  <c r="C75" i="22"/>
  <c r="C76" i="22"/>
  <c r="C77" i="22"/>
  <c r="C78" i="22"/>
  <c r="C79" i="22"/>
  <c r="C80" i="22"/>
  <c r="C81" i="22"/>
  <c r="C82" i="22"/>
  <c r="C83" i="22"/>
  <c r="C84" i="22"/>
  <c r="C85" i="22"/>
  <c r="C86" i="22"/>
  <c r="C87" i="22"/>
  <c r="C88" i="22"/>
  <c r="C89" i="22"/>
  <c r="C90" i="22"/>
  <c r="C91" i="22"/>
  <c r="C92" i="22"/>
  <c r="C93" i="22"/>
  <c r="C94" i="22"/>
  <c r="C95" i="22"/>
  <c r="C96" i="22"/>
  <c r="C97" i="22"/>
  <c r="C98" i="22"/>
  <c r="C99" i="22"/>
  <c r="C100" i="22"/>
  <c r="C101" i="22"/>
  <c r="C102" i="22"/>
  <c r="C103" i="22"/>
  <c r="C104" i="22"/>
  <c r="C105" i="22"/>
  <c r="C106" i="22"/>
  <c r="C107" i="22"/>
  <c r="C108" i="22"/>
  <c r="C109" i="22"/>
  <c r="C110" i="22"/>
  <c r="C111" i="22"/>
  <c r="C112" i="22"/>
  <c r="C113" i="22"/>
  <c r="C114" i="22"/>
  <c r="C115" i="22"/>
  <c r="C116" i="22"/>
  <c r="C117" i="22"/>
  <c r="C118" i="22"/>
  <c r="C119" i="22"/>
  <c r="C120" i="22"/>
  <c r="C121" i="22"/>
  <c r="C122" i="22"/>
  <c r="C123" i="22"/>
  <c r="C124" i="22"/>
  <c r="C125" i="22"/>
  <c r="C126" i="22"/>
  <c r="C127" i="22"/>
  <c r="C128" i="22"/>
  <c r="C129" i="22"/>
  <c r="C130" i="22"/>
  <c r="C131" i="22"/>
  <c r="C132" i="22"/>
  <c r="C133" i="22"/>
  <c r="C134" i="22"/>
  <c r="C135" i="22"/>
  <c r="C136" i="22"/>
  <c r="C137" i="22"/>
  <c r="C138" i="22"/>
  <c r="C139" i="22"/>
  <c r="C140" i="22"/>
  <c r="C141" i="22"/>
  <c r="C142" i="22"/>
  <c r="C143" i="22"/>
  <c r="C144" i="22"/>
  <c r="C145" i="22"/>
  <c r="C146" i="22"/>
  <c r="C147" i="22"/>
  <c r="C148" i="22"/>
  <c r="C149" i="22"/>
  <c r="C150" i="22"/>
  <c r="C151" i="22"/>
  <c r="C152" i="22"/>
  <c r="C153" i="22"/>
  <c r="C154" i="22"/>
  <c r="C155" i="22"/>
  <c r="C156" i="22"/>
  <c r="C157" i="22"/>
  <c r="C158" i="22"/>
  <c r="C159" i="22"/>
  <c r="C160" i="22"/>
  <c r="C161" i="22"/>
  <c r="C162" i="22"/>
  <c r="C163" i="22"/>
  <c r="C164" i="22"/>
  <c r="C165" i="22"/>
  <c r="C166" i="22"/>
  <c r="C167" i="22"/>
  <c r="C168" i="22"/>
  <c r="C169" i="22"/>
  <c r="C170" i="22"/>
  <c r="C171" i="22"/>
  <c r="C172" i="22"/>
  <c r="C173" i="22"/>
  <c r="C174" i="22"/>
  <c r="C175" i="22"/>
  <c r="C176" i="22"/>
  <c r="C177" i="22"/>
  <c r="C178" i="22"/>
  <c r="C179" i="22"/>
  <c r="C180" i="22"/>
  <c r="C181" i="22"/>
  <c r="C182" i="22"/>
  <c r="C183" i="22"/>
  <c r="C184" i="22"/>
  <c r="C185" i="22"/>
  <c r="C186" i="22"/>
  <c r="C187" i="22"/>
  <c r="C188" i="22"/>
  <c r="C189" i="22"/>
  <c r="C190" i="22"/>
  <c r="C191" i="22"/>
  <c r="C192" i="22"/>
  <c r="C193" i="22"/>
  <c r="C194" i="22"/>
  <c r="C195" i="22"/>
  <c r="C196" i="22"/>
  <c r="C197" i="22"/>
  <c r="C198" i="22"/>
  <c r="C199" i="22"/>
  <c r="C200" i="22"/>
  <c r="C201" i="22"/>
  <c r="C202" i="22"/>
  <c r="C203" i="22"/>
  <c r="C204" i="22"/>
  <c r="C205" i="22"/>
  <c r="C206" i="22"/>
  <c r="C207" i="22"/>
  <c r="C208" i="22"/>
  <c r="C209" i="22"/>
  <c r="C210" i="22"/>
  <c r="C211" i="22"/>
  <c r="C212" i="22"/>
  <c r="C213" i="22"/>
  <c r="C214" i="22"/>
  <c r="C215" i="22"/>
  <c r="C216" i="22"/>
  <c r="C217" i="22"/>
  <c r="C218" i="22"/>
  <c r="C219" i="22"/>
  <c r="C220" i="22"/>
  <c r="C221" i="22"/>
  <c r="C222" i="22"/>
  <c r="C223" i="22"/>
  <c r="C224" i="22"/>
  <c r="C225" i="22"/>
  <c r="C226" i="22"/>
  <c r="C227" i="22"/>
  <c r="C228" i="22"/>
  <c r="C229" i="22"/>
  <c r="C230" i="22"/>
  <c r="C231" i="22"/>
  <c r="C232" i="22"/>
  <c r="C233" i="22"/>
  <c r="C234" i="22"/>
  <c r="C235" i="22"/>
  <c r="C236" i="22"/>
  <c r="C237" i="22"/>
  <c r="C238" i="22"/>
  <c r="C239" i="22"/>
  <c r="C240" i="22"/>
  <c r="C241" i="22"/>
  <c r="C242" i="22"/>
  <c r="C243" i="22"/>
  <c r="C244" i="22"/>
  <c r="C245" i="22"/>
  <c r="C246" i="22"/>
  <c r="C247" i="22"/>
  <c r="C248" i="22"/>
  <c r="C249" i="22"/>
  <c r="C250" i="22"/>
  <c r="C251" i="22"/>
  <c r="C252" i="22"/>
  <c r="C253" i="22"/>
  <c r="C254" i="22"/>
  <c r="C255" i="22"/>
  <c r="C256" i="22"/>
  <c r="C257" i="22"/>
  <c r="C258" i="22"/>
  <c r="C259" i="22"/>
  <c r="C260" i="22"/>
  <c r="C261" i="22"/>
  <c r="C262" i="22"/>
  <c r="C263" i="22"/>
  <c r="C264" i="22"/>
  <c r="C265" i="22"/>
  <c r="C266" i="22"/>
  <c r="C267" i="22"/>
  <c r="C268" i="22"/>
  <c r="C269" i="22"/>
  <c r="C270" i="22"/>
  <c r="C271" i="22"/>
  <c r="C272" i="22"/>
  <c r="C273" i="22"/>
  <c r="C274" i="22"/>
  <c r="C275" i="22"/>
  <c r="C276" i="22"/>
  <c r="C277" i="22"/>
  <c r="C278" i="22"/>
  <c r="C279" i="22"/>
  <c r="C280" i="22"/>
  <c r="C281" i="22"/>
  <c r="C282" i="22"/>
  <c r="C283" i="22"/>
  <c r="C284" i="22"/>
  <c r="C285" i="22"/>
  <c r="C286" i="22"/>
  <c r="C287" i="22"/>
  <c r="C288" i="22"/>
  <c r="C289" i="22"/>
  <c r="C290" i="22"/>
  <c r="C291" i="22"/>
  <c r="C292" i="22"/>
  <c r="C293" i="22"/>
  <c r="C294" i="22"/>
  <c r="C295" i="22"/>
  <c r="C296" i="22"/>
  <c r="C297" i="22"/>
  <c r="C298" i="22"/>
  <c r="C299" i="22"/>
  <c r="C300" i="22"/>
  <c r="C301" i="22"/>
  <c r="C302" i="22"/>
  <c r="C303" i="22"/>
  <c r="C304" i="22"/>
  <c r="C305" i="22"/>
  <c r="C306" i="22"/>
  <c r="C307" i="22"/>
  <c r="C308" i="22"/>
  <c r="C309" i="22"/>
  <c r="C310" i="22"/>
  <c r="C311" i="22"/>
  <c r="C312" i="22"/>
  <c r="C313" i="22"/>
  <c r="C314" i="22"/>
  <c r="C315" i="22"/>
  <c r="C316" i="22"/>
  <c r="C317" i="22"/>
  <c r="C318" i="22"/>
  <c r="C319" i="22"/>
  <c r="C320" i="22"/>
  <c r="C321" i="22"/>
  <c r="C322" i="22"/>
  <c r="C323" i="22"/>
  <c r="C324" i="22"/>
  <c r="C325" i="22"/>
  <c r="C326" i="22"/>
  <c r="C327" i="22"/>
  <c r="C328" i="22"/>
  <c r="C329" i="22"/>
  <c r="C330" i="22"/>
  <c r="C331" i="22"/>
  <c r="C332" i="22"/>
  <c r="C333" i="22"/>
  <c r="C334" i="22"/>
  <c r="C335" i="22"/>
  <c r="C336" i="22"/>
  <c r="C337" i="22"/>
  <c r="C338" i="22"/>
  <c r="C339" i="22"/>
  <c r="C340" i="22"/>
  <c r="C341" i="22"/>
  <c r="C342" i="22"/>
  <c r="C343" i="22"/>
  <c r="C344" i="22"/>
  <c r="C345" i="22"/>
  <c r="C346" i="22"/>
  <c r="C347" i="22"/>
  <c r="C348" i="22"/>
  <c r="C349" i="22"/>
  <c r="C350" i="22"/>
  <c r="C351" i="22"/>
  <c r="C352" i="22"/>
  <c r="C353" i="22"/>
  <c r="C354" i="22"/>
  <c r="C355" i="22"/>
  <c r="C356" i="22"/>
  <c r="C357" i="22"/>
  <c r="C358" i="22"/>
  <c r="C359" i="22"/>
  <c r="C360" i="22"/>
  <c r="C361" i="22"/>
  <c r="C362" i="22"/>
  <c r="C363" i="22"/>
  <c r="C364" i="22"/>
  <c r="C365" i="22"/>
  <c r="C366" i="22"/>
  <c r="C367" i="22"/>
  <c r="C368" i="22"/>
  <c r="C369" i="22"/>
  <c r="C370" i="22"/>
  <c r="C371" i="22"/>
  <c r="C372" i="22"/>
  <c r="C373" i="22"/>
  <c r="C374" i="22"/>
  <c r="C375" i="22"/>
  <c r="C376" i="22"/>
  <c r="C377" i="22"/>
  <c r="C378" i="22"/>
  <c r="C379" i="22"/>
  <c r="C380" i="22"/>
  <c r="C381" i="22"/>
  <c r="C382" i="22"/>
  <c r="C383" i="22"/>
  <c r="C384" i="22"/>
  <c r="C385" i="22"/>
  <c r="C386" i="22"/>
  <c r="C387" i="22"/>
  <c r="C388" i="22"/>
  <c r="C389" i="22"/>
  <c r="C390" i="22"/>
  <c r="C391" i="22"/>
  <c r="C392" i="22"/>
  <c r="C393" i="22"/>
  <c r="C394" i="22"/>
  <c r="C395" i="22"/>
  <c r="C396" i="22"/>
  <c r="C397" i="22"/>
  <c r="C398" i="22"/>
  <c r="C399" i="22"/>
  <c r="C400" i="22"/>
  <c r="C401" i="22"/>
  <c r="C402" i="22"/>
  <c r="C403" i="22"/>
  <c r="C404" i="22"/>
  <c r="C405" i="22"/>
  <c r="C406" i="22"/>
  <c r="C407" i="22"/>
  <c r="C408" i="22"/>
  <c r="C409" i="22"/>
  <c r="C410" i="22"/>
  <c r="C411" i="22"/>
  <c r="C412" i="22"/>
  <c r="C413" i="22"/>
  <c r="C414" i="22"/>
  <c r="C415" i="22"/>
  <c r="C416" i="22"/>
  <c r="C417" i="22"/>
  <c r="C418" i="22"/>
  <c r="C419" i="22"/>
  <c r="C420" i="22"/>
  <c r="C421" i="22"/>
  <c r="C422" i="22"/>
  <c r="C423" i="22"/>
  <c r="C424" i="22"/>
  <c r="C425" i="22"/>
  <c r="C426" i="22"/>
  <c r="C427" i="22"/>
  <c r="C428" i="22"/>
  <c r="C429" i="22"/>
  <c r="C430" i="22"/>
  <c r="C431" i="22"/>
  <c r="C432" i="22"/>
  <c r="C433" i="22"/>
  <c r="C434" i="22"/>
  <c r="C435" i="22"/>
  <c r="C436" i="22"/>
  <c r="C437" i="22"/>
  <c r="C438" i="22"/>
  <c r="C439" i="22"/>
  <c r="C440" i="22"/>
  <c r="C441" i="22"/>
  <c r="C442" i="22"/>
  <c r="C443" i="22"/>
  <c r="C444" i="22"/>
  <c r="C445" i="22"/>
  <c r="C446" i="22"/>
  <c r="C447" i="22"/>
  <c r="C448" i="22"/>
  <c r="C449" i="22"/>
  <c r="C450" i="22"/>
  <c r="C451" i="22"/>
  <c r="C452" i="22"/>
  <c r="C453" i="22"/>
  <c r="C454" i="22"/>
  <c r="C455" i="22"/>
  <c r="C456" i="22"/>
  <c r="C457" i="22"/>
  <c r="C458" i="22"/>
  <c r="C459" i="22"/>
  <c r="C460" i="22"/>
  <c r="C461" i="22"/>
  <c r="C462" i="22"/>
  <c r="C463" i="22"/>
  <c r="C464" i="22"/>
  <c r="C465" i="22"/>
  <c r="C466" i="22"/>
  <c r="C467" i="22"/>
  <c r="C468" i="22"/>
  <c r="C469" i="22"/>
  <c r="C470" i="22"/>
  <c r="C471" i="22"/>
  <c r="C472" i="22"/>
  <c r="C473" i="22"/>
  <c r="C474" i="22"/>
  <c r="C475" i="22"/>
  <c r="C476" i="22"/>
  <c r="C477" i="22"/>
  <c r="C478" i="22"/>
  <c r="C479" i="22"/>
  <c r="C480" i="22"/>
  <c r="C481" i="22"/>
  <c r="C482" i="22"/>
  <c r="C483" i="22"/>
  <c r="C484" i="22"/>
  <c r="C485" i="22"/>
  <c r="C486" i="22"/>
  <c r="C487" i="22"/>
  <c r="C488" i="22"/>
  <c r="C489" i="22"/>
  <c r="C490" i="22"/>
  <c r="C491" i="22"/>
  <c r="C492" i="22"/>
  <c r="C493" i="22"/>
  <c r="C494" i="22"/>
  <c r="C495" i="22"/>
  <c r="C496" i="22"/>
  <c r="C497" i="22"/>
  <c r="C498" i="22"/>
  <c r="C499" i="22"/>
  <c r="C500" i="22"/>
  <c r="G17" i="22"/>
  <c r="F14" i="22"/>
  <c r="I10" i="23"/>
  <c r="M1000" i="23"/>
  <c r="V1000" i="23" s="1"/>
  <c r="L1000" i="23"/>
  <c r="T1000" i="23" s="1"/>
  <c r="K1000" i="23"/>
  <c r="R1000" i="23" s="1"/>
  <c r="J1000" i="23"/>
  <c r="P1000" i="23" s="1"/>
  <c r="I1000" i="23"/>
  <c r="N1000" i="23" s="1"/>
  <c r="G1000" i="23"/>
  <c r="M999" i="23"/>
  <c r="V999" i="23" s="1"/>
  <c r="L999" i="23"/>
  <c r="T999" i="23" s="1"/>
  <c r="K999" i="23"/>
  <c r="R999" i="23" s="1"/>
  <c r="J999" i="23"/>
  <c r="P999" i="23" s="1"/>
  <c r="I999" i="23"/>
  <c r="N999" i="23" s="1"/>
  <c r="G999" i="23"/>
  <c r="M998" i="23"/>
  <c r="V998" i="23" s="1"/>
  <c r="L998" i="23"/>
  <c r="T998" i="23" s="1"/>
  <c r="K998" i="23"/>
  <c r="R998" i="23" s="1"/>
  <c r="J998" i="23"/>
  <c r="P998" i="23" s="1"/>
  <c r="I998" i="23"/>
  <c r="N998" i="23" s="1"/>
  <c r="G998" i="23"/>
  <c r="M997" i="23"/>
  <c r="V997" i="23" s="1"/>
  <c r="L997" i="23"/>
  <c r="T997" i="23" s="1"/>
  <c r="K997" i="23"/>
  <c r="R997" i="23" s="1"/>
  <c r="J997" i="23"/>
  <c r="P997" i="23" s="1"/>
  <c r="I997" i="23"/>
  <c r="N997" i="23" s="1"/>
  <c r="G997" i="23"/>
  <c r="M996" i="23"/>
  <c r="V996" i="23" s="1"/>
  <c r="L996" i="23"/>
  <c r="T996" i="23" s="1"/>
  <c r="K996" i="23"/>
  <c r="R996" i="23" s="1"/>
  <c r="J996" i="23"/>
  <c r="P996" i="23" s="1"/>
  <c r="I996" i="23"/>
  <c r="N996" i="23" s="1"/>
  <c r="G996" i="23"/>
  <c r="M995" i="23"/>
  <c r="V995" i="23" s="1"/>
  <c r="L995" i="23"/>
  <c r="T995" i="23" s="1"/>
  <c r="K995" i="23"/>
  <c r="R995" i="23" s="1"/>
  <c r="J995" i="23"/>
  <c r="P995" i="23" s="1"/>
  <c r="I995" i="23"/>
  <c r="N995" i="23" s="1"/>
  <c r="G995" i="23"/>
  <c r="M994" i="23"/>
  <c r="V994" i="23" s="1"/>
  <c r="L994" i="23"/>
  <c r="T994" i="23" s="1"/>
  <c r="K994" i="23"/>
  <c r="R994" i="23" s="1"/>
  <c r="J994" i="23"/>
  <c r="P994" i="23" s="1"/>
  <c r="I994" i="23"/>
  <c r="N994" i="23" s="1"/>
  <c r="G994" i="23"/>
  <c r="M993" i="23"/>
  <c r="V993" i="23" s="1"/>
  <c r="L993" i="23"/>
  <c r="T993" i="23" s="1"/>
  <c r="K993" i="23"/>
  <c r="R993" i="23" s="1"/>
  <c r="J993" i="23"/>
  <c r="P993" i="23" s="1"/>
  <c r="I993" i="23"/>
  <c r="N993" i="23" s="1"/>
  <c r="G993" i="23"/>
  <c r="M992" i="23"/>
  <c r="V992" i="23" s="1"/>
  <c r="L992" i="23"/>
  <c r="T992" i="23" s="1"/>
  <c r="K992" i="23"/>
  <c r="R992" i="23" s="1"/>
  <c r="J992" i="23"/>
  <c r="P992" i="23" s="1"/>
  <c r="I992" i="23"/>
  <c r="N992" i="23" s="1"/>
  <c r="G992" i="23"/>
  <c r="M991" i="23"/>
  <c r="V991" i="23" s="1"/>
  <c r="L991" i="23"/>
  <c r="T991" i="23" s="1"/>
  <c r="K991" i="23"/>
  <c r="R991" i="23" s="1"/>
  <c r="J991" i="23"/>
  <c r="P991" i="23" s="1"/>
  <c r="I991" i="23"/>
  <c r="N991" i="23" s="1"/>
  <c r="G991" i="23"/>
  <c r="M990" i="23"/>
  <c r="V990" i="23" s="1"/>
  <c r="L990" i="23"/>
  <c r="T990" i="23" s="1"/>
  <c r="K990" i="23"/>
  <c r="R990" i="23" s="1"/>
  <c r="J990" i="23"/>
  <c r="P990" i="23" s="1"/>
  <c r="I990" i="23"/>
  <c r="N990" i="23" s="1"/>
  <c r="G990" i="23"/>
  <c r="M989" i="23"/>
  <c r="V989" i="23" s="1"/>
  <c r="L989" i="23"/>
  <c r="T989" i="23" s="1"/>
  <c r="K989" i="23"/>
  <c r="R989" i="23" s="1"/>
  <c r="J989" i="23"/>
  <c r="P989" i="23" s="1"/>
  <c r="I989" i="23"/>
  <c r="N989" i="23" s="1"/>
  <c r="G989" i="23"/>
  <c r="M988" i="23"/>
  <c r="V988" i="23" s="1"/>
  <c r="L988" i="23"/>
  <c r="T988" i="23" s="1"/>
  <c r="K988" i="23"/>
  <c r="R988" i="23" s="1"/>
  <c r="J988" i="23"/>
  <c r="P988" i="23" s="1"/>
  <c r="I988" i="23"/>
  <c r="N988" i="23" s="1"/>
  <c r="G988" i="23"/>
  <c r="M987" i="23"/>
  <c r="V987" i="23" s="1"/>
  <c r="L987" i="23"/>
  <c r="T987" i="23" s="1"/>
  <c r="K987" i="23"/>
  <c r="R987" i="23" s="1"/>
  <c r="J987" i="23"/>
  <c r="P987" i="23" s="1"/>
  <c r="I987" i="23"/>
  <c r="N987" i="23" s="1"/>
  <c r="G987" i="23"/>
  <c r="M986" i="23"/>
  <c r="V986" i="23" s="1"/>
  <c r="L986" i="23"/>
  <c r="T986" i="23" s="1"/>
  <c r="K986" i="23"/>
  <c r="R986" i="23" s="1"/>
  <c r="J986" i="23"/>
  <c r="P986" i="23" s="1"/>
  <c r="I986" i="23"/>
  <c r="N986" i="23" s="1"/>
  <c r="G986" i="23"/>
  <c r="M985" i="23"/>
  <c r="V985" i="23" s="1"/>
  <c r="L985" i="23"/>
  <c r="T985" i="23" s="1"/>
  <c r="K985" i="23"/>
  <c r="R985" i="23" s="1"/>
  <c r="J985" i="23"/>
  <c r="P985" i="23" s="1"/>
  <c r="I985" i="23"/>
  <c r="N985" i="23" s="1"/>
  <c r="G985" i="23"/>
  <c r="M984" i="23"/>
  <c r="V984" i="23" s="1"/>
  <c r="L984" i="23"/>
  <c r="T984" i="23" s="1"/>
  <c r="K984" i="23"/>
  <c r="R984" i="23" s="1"/>
  <c r="J984" i="23"/>
  <c r="P984" i="23" s="1"/>
  <c r="I984" i="23"/>
  <c r="N984" i="23" s="1"/>
  <c r="G984" i="23"/>
  <c r="M983" i="23"/>
  <c r="V983" i="23" s="1"/>
  <c r="L983" i="23"/>
  <c r="T983" i="23" s="1"/>
  <c r="K983" i="23"/>
  <c r="R983" i="23" s="1"/>
  <c r="J983" i="23"/>
  <c r="P983" i="23" s="1"/>
  <c r="I983" i="23"/>
  <c r="N983" i="23" s="1"/>
  <c r="G983" i="23"/>
  <c r="M982" i="23"/>
  <c r="V982" i="23" s="1"/>
  <c r="L982" i="23"/>
  <c r="T982" i="23" s="1"/>
  <c r="K982" i="23"/>
  <c r="R982" i="23" s="1"/>
  <c r="J982" i="23"/>
  <c r="P982" i="23" s="1"/>
  <c r="I982" i="23"/>
  <c r="N982" i="23" s="1"/>
  <c r="G982" i="23"/>
  <c r="M981" i="23"/>
  <c r="V981" i="23" s="1"/>
  <c r="L981" i="23"/>
  <c r="T981" i="23" s="1"/>
  <c r="K981" i="23"/>
  <c r="R981" i="23" s="1"/>
  <c r="J981" i="23"/>
  <c r="P981" i="23" s="1"/>
  <c r="I981" i="23"/>
  <c r="N981" i="23" s="1"/>
  <c r="G981" i="23"/>
  <c r="M980" i="23"/>
  <c r="V980" i="23" s="1"/>
  <c r="L980" i="23"/>
  <c r="T980" i="23" s="1"/>
  <c r="K980" i="23"/>
  <c r="R980" i="23" s="1"/>
  <c r="J980" i="23"/>
  <c r="P980" i="23" s="1"/>
  <c r="I980" i="23"/>
  <c r="N980" i="23" s="1"/>
  <c r="G980" i="23"/>
  <c r="M979" i="23"/>
  <c r="V979" i="23" s="1"/>
  <c r="L979" i="23"/>
  <c r="T979" i="23" s="1"/>
  <c r="K979" i="23"/>
  <c r="R979" i="23" s="1"/>
  <c r="J979" i="23"/>
  <c r="P979" i="23" s="1"/>
  <c r="I979" i="23"/>
  <c r="N979" i="23" s="1"/>
  <c r="G979" i="23"/>
  <c r="M978" i="23"/>
  <c r="V978" i="23" s="1"/>
  <c r="L978" i="23"/>
  <c r="T978" i="23" s="1"/>
  <c r="K978" i="23"/>
  <c r="R978" i="23" s="1"/>
  <c r="J978" i="23"/>
  <c r="P978" i="23" s="1"/>
  <c r="I978" i="23"/>
  <c r="N978" i="23" s="1"/>
  <c r="G978" i="23"/>
  <c r="M977" i="23"/>
  <c r="V977" i="23" s="1"/>
  <c r="L977" i="23"/>
  <c r="T977" i="23" s="1"/>
  <c r="K977" i="23"/>
  <c r="R977" i="23" s="1"/>
  <c r="J977" i="23"/>
  <c r="P977" i="23" s="1"/>
  <c r="I977" i="23"/>
  <c r="N977" i="23" s="1"/>
  <c r="G977" i="23"/>
  <c r="M976" i="23"/>
  <c r="V976" i="23" s="1"/>
  <c r="L976" i="23"/>
  <c r="T976" i="23" s="1"/>
  <c r="K976" i="23"/>
  <c r="R976" i="23" s="1"/>
  <c r="J976" i="23"/>
  <c r="P976" i="23" s="1"/>
  <c r="I976" i="23"/>
  <c r="N976" i="23" s="1"/>
  <c r="G976" i="23"/>
  <c r="M975" i="23"/>
  <c r="V975" i="23" s="1"/>
  <c r="L975" i="23"/>
  <c r="T975" i="23" s="1"/>
  <c r="K975" i="23"/>
  <c r="R975" i="23" s="1"/>
  <c r="J975" i="23"/>
  <c r="P975" i="23" s="1"/>
  <c r="I975" i="23"/>
  <c r="N975" i="23" s="1"/>
  <c r="G975" i="23"/>
  <c r="M974" i="23"/>
  <c r="V974" i="23" s="1"/>
  <c r="L974" i="23"/>
  <c r="T974" i="23" s="1"/>
  <c r="K974" i="23"/>
  <c r="R974" i="23" s="1"/>
  <c r="J974" i="23"/>
  <c r="P974" i="23" s="1"/>
  <c r="I974" i="23"/>
  <c r="N974" i="23" s="1"/>
  <c r="G974" i="23"/>
  <c r="M973" i="23"/>
  <c r="V973" i="23" s="1"/>
  <c r="L973" i="23"/>
  <c r="T973" i="23" s="1"/>
  <c r="K973" i="23"/>
  <c r="R973" i="23" s="1"/>
  <c r="J973" i="23"/>
  <c r="P973" i="23" s="1"/>
  <c r="I973" i="23"/>
  <c r="N973" i="23" s="1"/>
  <c r="G973" i="23"/>
  <c r="M972" i="23"/>
  <c r="V972" i="23" s="1"/>
  <c r="L972" i="23"/>
  <c r="T972" i="23" s="1"/>
  <c r="K972" i="23"/>
  <c r="R972" i="23" s="1"/>
  <c r="J972" i="23"/>
  <c r="P972" i="23" s="1"/>
  <c r="I972" i="23"/>
  <c r="N972" i="23" s="1"/>
  <c r="G972" i="23"/>
  <c r="M971" i="23"/>
  <c r="V971" i="23" s="1"/>
  <c r="L971" i="23"/>
  <c r="T971" i="23" s="1"/>
  <c r="K971" i="23"/>
  <c r="R971" i="23" s="1"/>
  <c r="J971" i="23"/>
  <c r="P971" i="23" s="1"/>
  <c r="I971" i="23"/>
  <c r="N971" i="23" s="1"/>
  <c r="G971" i="23"/>
  <c r="M970" i="23"/>
  <c r="V970" i="23" s="1"/>
  <c r="L970" i="23"/>
  <c r="T970" i="23" s="1"/>
  <c r="K970" i="23"/>
  <c r="R970" i="23" s="1"/>
  <c r="J970" i="23"/>
  <c r="P970" i="23" s="1"/>
  <c r="I970" i="23"/>
  <c r="N970" i="23" s="1"/>
  <c r="G970" i="23"/>
  <c r="M969" i="23"/>
  <c r="V969" i="23" s="1"/>
  <c r="L969" i="23"/>
  <c r="T969" i="23" s="1"/>
  <c r="K969" i="23"/>
  <c r="R969" i="23" s="1"/>
  <c r="J969" i="23"/>
  <c r="P969" i="23" s="1"/>
  <c r="I969" i="23"/>
  <c r="N969" i="23" s="1"/>
  <c r="G969" i="23"/>
  <c r="M968" i="23"/>
  <c r="V968" i="23" s="1"/>
  <c r="L968" i="23"/>
  <c r="T968" i="23" s="1"/>
  <c r="K968" i="23"/>
  <c r="R968" i="23" s="1"/>
  <c r="J968" i="23"/>
  <c r="P968" i="23" s="1"/>
  <c r="I968" i="23"/>
  <c r="N968" i="23" s="1"/>
  <c r="G968" i="23"/>
  <c r="M967" i="23"/>
  <c r="V967" i="23" s="1"/>
  <c r="L967" i="23"/>
  <c r="T967" i="23" s="1"/>
  <c r="K967" i="23"/>
  <c r="R967" i="23" s="1"/>
  <c r="J967" i="23"/>
  <c r="P967" i="23" s="1"/>
  <c r="I967" i="23"/>
  <c r="N967" i="23" s="1"/>
  <c r="G967" i="23"/>
  <c r="M966" i="23"/>
  <c r="V966" i="23" s="1"/>
  <c r="L966" i="23"/>
  <c r="T966" i="23" s="1"/>
  <c r="K966" i="23"/>
  <c r="R966" i="23" s="1"/>
  <c r="J966" i="23"/>
  <c r="P966" i="23" s="1"/>
  <c r="I966" i="23"/>
  <c r="N966" i="23" s="1"/>
  <c r="X966" i="23" s="1"/>
  <c r="G966" i="23"/>
  <c r="M965" i="23"/>
  <c r="V965" i="23" s="1"/>
  <c r="L965" i="23"/>
  <c r="T965" i="23" s="1"/>
  <c r="K965" i="23"/>
  <c r="R965" i="23" s="1"/>
  <c r="J965" i="23"/>
  <c r="P965" i="23" s="1"/>
  <c r="I965" i="23"/>
  <c r="N965" i="23" s="1"/>
  <c r="G965" i="23"/>
  <c r="M964" i="23"/>
  <c r="V964" i="23" s="1"/>
  <c r="L964" i="23"/>
  <c r="T964" i="23" s="1"/>
  <c r="K964" i="23"/>
  <c r="R964" i="23" s="1"/>
  <c r="J964" i="23"/>
  <c r="P964" i="23" s="1"/>
  <c r="I964" i="23"/>
  <c r="N964" i="23" s="1"/>
  <c r="G964" i="23"/>
  <c r="M963" i="23"/>
  <c r="V963" i="23" s="1"/>
  <c r="L963" i="23"/>
  <c r="T963" i="23" s="1"/>
  <c r="K963" i="23"/>
  <c r="R963" i="23" s="1"/>
  <c r="J963" i="23"/>
  <c r="P963" i="23" s="1"/>
  <c r="I963" i="23"/>
  <c r="N963" i="23" s="1"/>
  <c r="G963" i="23"/>
  <c r="M962" i="23"/>
  <c r="V962" i="23" s="1"/>
  <c r="L962" i="23"/>
  <c r="T962" i="23" s="1"/>
  <c r="K962" i="23"/>
  <c r="R962" i="23" s="1"/>
  <c r="J962" i="23"/>
  <c r="P962" i="23" s="1"/>
  <c r="I962" i="23"/>
  <c r="N962" i="23" s="1"/>
  <c r="G962" i="23"/>
  <c r="M961" i="23"/>
  <c r="V961" i="23" s="1"/>
  <c r="L961" i="23"/>
  <c r="T961" i="23" s="1"/>
  <c r="K961" i="23"/>
  <c r="J961" i="23"/>
  <c r="P961" i="23" s="1"/>
  <c r="I961" i="23"/>
  <c r="N961" i="23" s="1"/>
  <c r="G961" i="23"/>
  <c r="M960" i="23"/>
  <c r="V960" i="23" s="1"/>
  <c r="L960" i="23"/>
  <c r="T960" i="23" s="1"/>
  <c r="K960" i="23"/>
  <c r="J960" i="23"/>
  <c r="P960" i="23" s="1"/>
  <c r="I960" i="23"/>
  <c r="N960" i="23" s="1"/>
  <c r="G960" i="23"/>
  <c r="M959" i="23"/>
  <c r="V959" i="23" s="1"/>
  <c r="L959" i="23"/>
  <c r="T959" i="23" s="1"/>
  <c r="K959" i="23"/>
  <c r="R959" i="23" s="1"/>
  <c r="J959" i="23"/>
  <c r="P959" i="23" s="1"/>
  <c r="I959" i="23"/>
  <c r="N959" i="23" s="1"/>
  <c r="G959" i="23"/>
  <c r="M958" i="23"/>
  <c r="V958" i="23" s="1"/>
  <c r="L958" i="23"/>
  <c r="T958" i="23" s="1"/>
  <c r="K958" i="23"/>
  <c r="R958" i="23" s="1"/>
  <c r="J958" i="23"/>
  <c r="P958" i="23" s="1"/>
  <c r="I958" i="23"/>
  <c r="N958" i="23" s="1"/>
  <c r="G958" i="23"/>
  <c r="M957" i="23"/>
  <c r="V957" i="23" s="1"/>
  <c r="L957" i="23"/>
  <c r="T957" i="23" s="1"/>
  <c r="K957" i="23"/>
  <c r="R957" i="23" s="1"/>
  <c r="J957" i="23"/>
  <c r="P957" i="23" s="1"/>
  <c r="I957" i="23"/>
  <c r="N957" i="23" s="1"/>
  <c r="G957" i="23"/>
  <c r="M956" i="23"/>
  <c r="V956" i="23" s="1"/>
  <c r="L956" i="23"/>
  <c r="T956" i="23" s="1"/>
  <c r="K956" i="23"/>
  <c r="R956" i="23" s="1"/>
  <c r="J956" i="23"/>
  <c r="P956" i="23" s="1"/>
  <c r="I956" i="23"/>
  <c r="N956" i="23" s="1"/>
  <c r="G956" i="23"/>
  <c r="M955" i="23"/>
  <c r="V955" i="23" s="1"/>
  <c r="L955" i="23"/>
  <c r="T955" i="23" s="1"/>
  <c r="K955" i="23"/>
  <c r="R955" i="23" s="1"/>
  <c r="J955" i="23"/>
  <c r="P955" i="23" s="1"/>
  <c r="I955" i="23"/>
  <c r="N955" i="23" s="1"/>
  <c r="G955" i="23"/>
  <c r="M954" i="23"/>
  <c r="V954" i="23" s="1"/>
  <c r="L954" i="23"/>
  <c r="T954" i="23" s="1"/>
  <c r="K954" i="23"/>
  <c r="R954" i="23" s="1"/>
  <c r="J954" i="23"/>
  <c r="P954" i="23" s="1"/>
  <c r="I954" i="23"/>
  <c r="N954" i="23" s="1"/>
  <c r="G954" i="23"/>
  <c r="M953" i="23"/>
  <c r="V953" i="23" s="1"/>
  <c r="L953" i="23"/>
  <c r="T953" i="23" s="1"/>
  <c r="K953" i="23"/>
  <c r="R953" i="23" s="1"/>
  <c r="J953" i="23"/>
  <c r="P953" i="23" s="1"/>
  <c r="I953" i="23"/>
  <c r="N953" i="23" s="1"/>
  <c r="G953" i="23"/>
  <c r="M952" i="23"/>
  <c r="V952" i="23" s="1"/>
  <c r="L952" i="23"/>
  <c r="T952" i="23" s="1"/>
  <c r="K952" i="23"/>
  <c r="R952" i="23" s="1"/>
  <c r="J952" i="23"/>
  <c r="P952" i="23" s="1"/>
  <c r="I952" i="23"/>
  <c r="N952" i="23" s="1"/>
  <c r="H952" i="23"/>
  <c r="G952" i="23"/>
  <c r="M951" i="23"/>
  <c r="V951" i="23" s="1"/>
  <c r="L951" i="23"/>
  <c r="T951" i="23" s="1"/>
  <c r="K951" i="23"/>
  <c r="R951" i="23" s="1"/>
  <c r="J951" i="23"/>
  <c r="P951" i="23" s="1"/>
  <c r="I951" i="23"/>
  <c r="N951" i="23" s="1"/>
  <c r="G951" i="23"/>
  <c r="M950" i="23"/>
  <c r="V950" i="23" s="1"/>
  <c r="L950" i="23"/>
  <c r="T950" i="23" s="1"/>
  <c r="K950" i="23"/>
  <c r="R950" i="23" s="1"/>
  <c r="J950" i="23"/>
  <c r="P950" i="23" s="1"/>
  <c r="I950" i="23"/>
  <c r="N950" i="23" s="1"/>
  <c r="G950" i="23"/>
  <c r="M949" i="23"/>
  <c r="V949" i="23" s="1"/>
  <c r="L949" i="23"/>
  <c r="T949" i="23" s="1"/>
  <c r="K949" i="23"/>
  <c r="R949" i="23" s="1"/>
  <c r="J949" i="23"/>
  <c r="P949" i="23" s="1"/>
  <c r="I949" i="23"/>
  <c r="N949" i="23" s="1"/>
  <c r="G949" i="23"/>
  <c r="M948" i="23"/>
  <c r="V948" i="23" s="1"/>
  <c r="L948" i="23"/>
  <c r="T948" i="23" s="1"/>
  <c r="K948" i="23"/>
  <c r="R948" i="23" s="1"/>
  <c r="J948" i="23"/>
  <c r="P948" i="23" s="1"/>
  <c r="I948" i="23"/>
  <c r="N948" i="23" s="1"/>
  <c r="G948" i="23"/>
  <c r="M947" i="23"/>
  <c r="V947" i="23" s="1"/>
  <c r="L947" i="23"/>
  <c r="T947" i="23" s="1"/>
  <c r="K947" i="23"/>
  <c r="R947" i="23" s="1"/>
  <c r="J947" i="23"/>
  <c r="P947" i="23" s="1"/>
  <c r="I947" i="23"/>
  <c r="N947" i="23" s="1"/>
  <c r="G947" i="23"/>
  <c r="M946" i="23"/>
  <c r="V946" i="23" s="1"/>
  <c r="L946" i="23"/>
  <c r="T946" i="23" s="1"/>
  <c r="K946" i="23"/>
  <c r="R946" i="23" s="1"/>
  <c r="J946" i="23"/>
  <c r="P946" i="23" s="1"/>
  <c r="I946" i="23"/>
  <c r="N946" i="23" s="1"/>
  <c r="G946" i="23"/>
  <c r="M945" i="23"/>
  <c r="V945" i="23" s="1"/>
  <c r="L945" i="23"/>
  <c r="T945" i="23" s="1"/>
  <c r="K945" i="23"/>
  <c r="R945" i="23" s="1"/>
  <c r="J945" i="23"/>
  <c r="P945" i="23" s="1"/>
  <c r="I945" i="23"/>
  <c r="N945" i="23" s="1"/>
  <c r="G945" i="23"/>
  <c r="M944" i="23"/>
  <c r="V944" i="23" s="1"/>
  <c r="L944" i="23"/>
  <c r="T944" i="23" s="1"/>
  <c r="K944" i="23"/>
  <c r="R944" i="23" s="1"/>
  <c r="J944" i="23"/>
  <c r="P944" i="23" s="1"/>
  <c r="I944" i="23"/>
  <c r="N944" i="23" s="1"/>
  <c r="G944" i="23"/>
  <c r="M943" i="23"/>
  <c r="V943" i="23" s="1"/>
  <c r="L943" i="23"/>
  <c r="T943" i="23" s="1"/>
  <c r="K943" i="23"/>
  <c r="R943" i="23" s="1"/>
  <c r="J943" i="23"/>
  <c r="P943" i="23" s="1"/>
  <c r="I943" i="23"/>
  <c r="N943" i="23" s="1"/>
  <c r="G943" i="23"/>
  <c r="M942" i="23"/>
  <c r="V942" i="23" s="1"/>
  <c r="L942" i="23"/>
  <c r="T942" i="23" s="1"/>
  <c r="K942" i="23"/>
  <c r="R942" i="23" s="1"/>
  <c r="J942" i="23"/>
  <c r="P942" i="23" s="1"/>
  <c r="I942" i="23"/>
  <c r="N942" i="23" s="1"/>
  <c r="G942" i="23"/>
  <c r="M941" i="23"/>
  <c r="V941" i="23" s="1"/>
  <c r="L941" i="23"/>
  <c r="T941" i="23" s="1"/>
  <c r="K941" i="23"/>
  <c r="R941" i="23" s="1"/>
  <c r="J941" i="23"/>
  <c r="P941" i="23" s="1"/>
  <c r="I941" i="23"/>
  <c r="N941" i="23" s="1"/>
  <c r="G941" i="23"/>
  <c r="M940" i="23"/>
  <c r="V940" i="23" s="1"/>
  <c r="L940" i="23"/>
  <c r="T940" i="23" s="1"/>
  <c r="K940" i="23"/>
  <c r="R940" i="23" s="1"/>
  <c r="J940" i="23"/>
  <c r="P940" i="23" s="1"/>
  <c r="I940" i="23"/>
  <c r="N940" i="23" s="1"/>
  <c r="G940" i="23"/>
  <c r="M939" i="23"/>
  <c r="V939" i="23" s="1"/>
  <c r="L939" i="23"/>
  <c r="T939" i="23" s="1"/>
  <c r="K939" i="23"/>
  <c r="R939" i="23" s="1"/>
  <c r="J939" i="23"/>
  <c r="P939" i="23" s="1"/>
  <c r="I939" i="23"/>
  <c r="N939" i="23" s="1"/>
  <c r="G939" i="23"/>
  <c r="M938" i="23"/>
  <c r="V938" i="23" s="1"/>
  <c r="L938" i="23"/>
  <c r="T938" i="23" s="1"/>
  <c r="K938" i="23"/>
  <c r="R938" i="23" s="1"/>
  <c r="J938" i="23"/>
  <c r="P938" i="23" s="1"/>
  <c r="I938" i="23"/>
  <c r="N938" i="23" s="1"/>
  <c r="G938" i="23"/>
  <c r="M937" i="23"/>
  <c r="V937" i="23" s="1"/>
  <c r="L937" i="23"/>
  <c r="T937" i="23" s="1"/>
  <c r="K937" i="23"/>
  <c r="R937" i="23" s="1"/>
  <c r="J937" i="23"/>
  <c r="P937" i="23" s="1"/>
  <c r="I937" i="23"/>
  <c r="N937" i="23" s="1"/>
  <c r="G937" i="23"/>
  <c r="M936" i="23"/>
  <c r="V936" i="23" s="1"/>
  <c r="L936" i="23"/>
  <c r="T936" i="23" s="1"/>
  <c r="K936" i="23"/>
  <c r="R936" i="23" s="1"/>
  <c r="J936" i="23"/>
  <c r="P936" i="23" s="1"/>
  <c r="I936" i="23"/>
  <c r="N936" i="23" s="1"/>
  <c r="G936" i="23"/>
  <c r="M935" i="23"/>
  <c r="V935" i="23" s="1"/>
  <c r="L935" i="23"/>
  <c r="T935" i="23" s="1"/>
  <c r="K935" i="23"/>
  <c r="R935" i="23" s="1"/>
  <c r="J935" i="23"/>
  <c r="P935" i="23" s="1"/>
  <c r="I935" i="23"/>
  <c r="N935" i="23" s="1"/>
  <c r="G935" i="23"/>
  <c r="M934" i="23"/>
  <c r="L934" i="23"/>
  <c r="T934" i="23" s="1"/>
  <c r="K934" i="23"/>
  <c r="R934" i="23" s="1"/>
  <c r="J934" i="23"/>
  <c r="P934" i="23" s="1"/>
  <c r="I934" i="23"/>
  <c r="N934" i="23" s="1"/>
  <c r="G934" i="23"/>
  <c r="M933" i="23"/>
  <c r="V933" i="23" s="1"/>
  <c r="L933" i="23"/>
  <c r="T933" i="23" s="1"/>
  <c r="K933" i="23"/>
  <c r="R933" i="23" s="1"/>
  <c r="J933" i="23"/>
  <c r="P933" i="23" s="1"/>
  <c r="I933" i="23"/>
  <c r="N933" i="23" s="1"/>
  <c r="G933" i="23"/>
  <c r="M932" i="23"/>
  <c r="V932" i="23" s="1"/>
  <c r="L932" i="23"/>
  <c r="T932" i="23" s="1"/>
  <c r="K932" i="23"/>
  <c r="R932" i="23" s="1"/>
  <c r="J932" i="23"/>
  <c r="P932" i="23" s="1"/>
  <c r="I932" i="23"/>
  <c r="N932" i="23" s="1"/>
  <c r="G932" i="23"/>
  <c r="M931" i="23"/>
  <c r="V931" i="23" s="1"/>
  <c r="L931" i="23"/>
  <c r="T931" i="23" s="1"/>
  <c r="K931" i="23"/>
  <c r="R931" i="23" s="1"/>
  <c r="J931" i="23"/>
  <c r="P931" i="23" s="1"/>
  <c r="I931" i="23"/>
  <c r="N931" i="23" s="1"/>
  <c r="X931" i="23" s="1"/>
  <c r="G931" i="23"/>
  <c r="M930" i="23"/>
  <c r="V930" i="23" s="1"/>
  <c r="L930" i="23"/>
  <c r="T930" i="23" s="1"/>
  <c r="K930" i="23"/>
  <c r="R930" i="23" s="1"/>
  <c r="J930" i="23"/>
  <c r="P930" i="23" s="1"/>
  <c r="I930" i="23"/>
  <c r="N930" i="23" s="1"/>
  <c r="H930" i="23"/>
  <c r="G930" i="23"/>
  <c r="M929" i="23"/>
  <c r="V929" i="23" s="1"/>
  <c r="L929" i="23"/>
  <c r="T929" i="23" s="1"/>
  <c r="K929" i="23"/>
  <c r="R929" i="23" s="1"/>
  <c r="J929" i="23"/>
  <c r="P929" i="23" s="1"/>
  <c r="I929" i="23"/>
  <c r="N929" i="23" s="1"/>
  <c r="G929" i="23"/>
  <c r="M928" i="23"/>
  <c r="L928" i="23"/>
  <c r="T928" i="23" s="1"/>
  <c r="K928" i="23"/>
  <c r="R928" i="23" s="1"/>
  <c r="J928" i="23"/>
  <c r="P928" i="23" s="1"/>
  <c r="I928" i="23"/>
  <c r="N928" i="23" s="1"/>
  <c r="G928" i="23"/>
  <c r="M927" i="23"/>
  <c r="V927" i="23" s="1"/>
  <c r="L927" i="23"/>
  <c r="T927" i="23" s="1"/>
  <c r="K927" i="23"/>
  <c r="R927" i="23" s="1"/>
  <c r="J927" i="23"/>
  <c r="P927" i="23" s="1"/>
  <c r="I927" i="23"/>
  <c r="N927" i="23" s="1"/>
  <c r="G927" i="23"/>
  <c r="M926" i="23"/>
  <c r="L926" i="23"/>
  <c r="T926" i="23" s="1"/>
  <c r="K926" i="23"/>
  <c r="R926" i="23" s="1"/>
  <c r="J926" i="23"/>
  <c r="P926" i="23" s="1"/>
  <c r="I926" i="23"/>
  <c r="N926" i="23" s="1"/>
  <c r="G926" i="23"/>
  <c r="M925" i="23"/>
  <c r="V925" i="23" s="1"/>
  <c r="L925" i="23"/>
  <c r="T925" i="23" s="1"/>
  <c r="K925" i="23"/>
  <c r="R925" i="23" s="1"/>
  <c r="J925" i="23"/>
  <c r="P925" i="23" s="1"/>
  <c r="I925" i="23"/>
  <c r="N925" i="23" s="1"/>
  <c r="G925" i="23"/>
  <c r="M924" i="23"/>
  <c r="V924" i="23" s="1"/>
  <c r="L924" i="23"/>
  <c r="T924" i="23" s="1"/>
  <c r="K924" i="23"/>
  <c r="R924" i="23" s="1"/>
  <c r="J924" i="23"/>
  <c r="P924" i="23" s="1"/>
  <c r="I924" i="23"/>
  <c r="N924" i="23" s="1"/>
  <c r="G924" i="23"/>
  <c r="M923" i="23"/>
  <c r="L923" i="23"/>
  <c r="T923" i="23" s="1"/>
  <c r="K923" i="23"/>
  <c r="R923" i="23" s="1"/>
  <c r="J923" i="23"/>
  <c r="P923" i="23" s="1"/>
  <c r="I923" i="23"/>
  <c r="N923" i="23" s="1"/>
  <c r="G923" i="23"/>
  <c r="M922" i="23"/>
  <c r="V922" i="23" s="1"/>
  <c r="L922" i="23"/>
  <c r="T922" i="23" s="1"/>
  <c r="K922" i="23"/>
  <c r="R922" i="23" s="1"/>
  <c r="J922" i="23"/>
  <c r="P922" i="23" s="1"/>
  <c r="I922" i="23"/>
  <c r="N922" i="23" s="1"/>
  <c r="G922" i="23"/>
  <c r="M921" i="23"/>
  <c r="V921" i="23" s="1"/>
  <c r="L921" i="23"/>
  <c r="T921" i="23" s="1"/>
  <c r="K921" i="23"/>
  <c r="R921" i="23" s="1"/>
  <c r="J921" i="23"/>
  <c r="P921" i="23" s="1"/>
  <c r="I921" i="23"/>
  <c r="N921" i="23" s="1"/>
  <c r="G921" i="23"/>
  <c r="M920" i="23"/>
  <c r="V920" i="23" s="1"/>
  <c r="L920" i="23"/>
  <c r="K920" i="23"/>
  <c r="R920" i="23" s="1"/>
  <c r="J920" i="23"/>
  <c r="P920" i="23" s="1"/>
  <c r="I920" i="23"/>
  <c r="N920" i="23" s="1"/>
  <c r="G920" i="23"/>
  <c r="M919" i="23"/>
  <c r="V919" i="23" s="1"/>
  <c r="L919" i="23"/>
  <c r="T919" i="23" s="1"/>
  <c r="K919" i="23"/>
  <c r="R919" i="23" s="1"/>
  <c r="J919" i="23"/>
  <c r="I919" i="23"/>
  <c r="N919" i="23" s="1"/>
  <c r="G919" i="23"/>
  <c r="M918" i="23"/>
  <c r="V918" i="23" s="1"/>
  <c r="L918" i="23"/>
  <c r="T918" i="23" s="1"/>
  <c r="K918" i="23"/>
  <c r="R918" i="23" s="1"/>
  <c r="J918" i="23"/>
  <c r="I918" i="23"/>
  <c r="N918" i="23" s="1"/>
  <c r="G918" i="23"/>
  <c r="M917" i="23"/>
  <c r="V917" i="23" s="1"/>
  <c r="L917" i="23"/>
  <c r="T917" i="23" s="1"/>
  <c r="K917" i="23"/>
  <c r="R917" i="23" s="1"/>
  <c r="J917" i="23"/>
  <c r="P917" i="23" s="1"/>
  <c r="I917" i="23"/>
  <c r="N917" i="23" s="1"/>
  <c r="G917" i="23"/>
  <c r="M916" i="23"/>
  <c r="V916" i="23" s="1"/>
  <c r="L916" i="23"/>
  <c r="T916" i="23" s="1"/>
  <c r="K916" i="23"/>
  <c r="R916" i="23" s="1"/>
  <c r="J916" i="23"/>
  <c r="P916" i="23" s="1"/>
  <c r="I916" i="23"/>
  <c r="N916" i="23" s="1"/>
  <c r="G916" i="23"/>
  <c r="M915" i="23"/>
  <c r="V915" i="23" s="1"/>
  <c r="L915" i="23"/>
  <c r="T915" i="23" s="1"/>
  <c r="K915" i="23"/>
  <c r="R915" i="23" s="1"/>
  <c r="J915" i="23"/>
  <c r="P915" i="23" s="1"/>
  <c r="I915" i="23"/>
  <c r="N915" i="23" s="1"/>
  <c r="G915" i="23"/>
  <c r="M914" i="23"/>
  <c r="V914" i="23" s="1"/>
  <c r="L914" i="23"/>
  <c r="T914" i="23" s="1"/>
  <c r="K914" i="23"/>
  <c r="R914" i="23" s="1"/>
  <c r="J914" i="23"/>
  <c r="P914" i="23" s="1"/>
  <c r="I914" i="23"/>
  <c r="N914" i="23" s="1"/>
  <c r="G914" i="23"/>
  <c r="M913" i="23"/>
  <c r="V913" i="23" s="1"/>
  <c r="L913" i="23"/>
  <c r="T913" i="23" s="1"/>
  <c r="K913" i="23"/>
  <c r="R913" i="23" s="1"/>
  <c r="J913" i="23"/>
  <c r="P913" i="23" s="1"/>
  <c r="I913" i="23"/>
  <c r="N913" i="23" s="1"/>
  <c r="G913" i="23"/>
  <c r="M912" i="23"/>
  <c r="V912" i="23" s="1"/>
  <c r="L912" i="23"/>
  <c r="T912" i="23" s="1"/>
  <c r="K912" i="23"/>
  <c r="R912" i="23" s="1"/>
  <c r="J912" i="23"/>
  <c r="P912" i="23" s="1"/>
  <c r="I912" i="23"/>
  <c r="N912" i="23" s="1"/>
  <c r="G912" i="23"/>
  <c r="M911" i="23"/>
  <c r="V911" i="23" s="1"/>
  <c r="L911" i="23"/>
  <c r="T911" i="23" s="1"/>
  <c r="K911" i="23"/>
  <c r="R911" i="23" s="1"/>
  <c r="J911" i="23"/>
  <c r="P911" i="23" s="1"/>
  <c r="I911" i="23"/>
  <c r="N911" i="23" s="1"/>
  <c r="G911" i="23"/>
  <c r="M910" i="23"/>
  <c r="V910" i="23" s="1"/>
  <c r="L910" i="23"/>
  <c r="T910" i="23" s="1"/>
  <c r="K910" i="23"/>
  <c r="R910" i="23" s="1"/>
  <c r="J910" i="23"/>
  <c r="P910" i="23" s="1"/>
  <c r="I910" i="23"/>
  <c r="N910" i="23" s="1"/>
  <c r="G910" i="23"/>
  <c r="M909" i="23"/>
  <c r="V909" i="23" s="1"/>
  <c r="L909" i="23"/>
  <c r="T909" i="23" s="1"/>
  <c r="K909" i="23"/>
  <c r="R909" i="23" s="1"/>
  <c r="J909" i="23"/>
  <c r="P909" i="23" s="1"/>
  <c r="I909" i="23"/>
  <c r="N909" i="23" s="1"/>
  <c r="G909" i="23"/>
  <c r="M908" i="23"/>
  <c r="V908" i="23" s="1"/>
  <c r="L908" i="23"/>
  <c r="T908" i="23" s="1"/>
  <c r="K908" i="23"/>
  <c r="R908" i="23" s="1"/>
  <c r="J908" i="23"/>
  <c r="P908" i="23" s="1"/>
  <c r="I908" i="23"/>
  <c r="N908" i="23" s="1"/>
  <c r="G908" i="23"/>
  <c r="M907" i="23"/>
  <c r="V907" i="23" s="1"/>
  <c r="L907" i="23"/>
  <c r="T907" i="23" s="1"/>
  <c r="K907" i="23"/>
  <c r="R907" i="23" s="1"/>
  <c r="J907" i="23"/>
  <c r="P907" i="23" s="1"/>
  <c r="I907" i="23"/>
  <c r="N907" i="23" s="1"/>
  <c r="G907" i="23"/>
  <c r="M906" i="23"/>
  <c r="V906" i="23" s="1"/>
  <c r="L906" i="23"/>
  <c r="T906" i="23" s="1"/>
  <c r="K906" i="23"/>
  <c r="R906" i="23" s="1"/>
  <c r="J906" i="23"/>
  <c r="P906" i="23" s="1"/>
  <c r="I906" i="23"/>
  <c r="N906" i="23" s="1"/>
  <c r="G906" i="23"/>
  <c r="M905" i="23"/>
  <c r="V905" i="23" s="1"/>
  <c r="L905" i="23"/>
  <c r="T905" i="23" s="1"/>
  <c r="K905" i="23"/>
  <c r="R905" i="23" s="1"/>
  <c r="J905" i="23"/>
  <c r="P905" i="23" s="1"/>
  <c r="I905" i="23"/>
  <c r="N905" i="23" s="1"/>
  <c r="G905" i="23"/>
  <c r="M904" i="23"/>
  <c r="V904" i="23" s="1"/>
  <c r="L904" i="23"/>
  <c r="T904" i="23" s="1"/>
  <c r="K904" i="23"/>
  <c r="R904" i="23" s="1"/>
  <c r="J904" i="23"/>
  <c r="P904" i="23" s="1"/>
  <c r="I904" i="23"/>
  <c r="G904" i="23"/>
  <c r="M903" i="23"/>
  <c r="V903" i="23" s="1"/>
  <c r="L903" i="23"/>
  <c r="T903" i="23" s="1"/>
  <c r="K903" i="23"/>
  <c r="R903" i="23" s="1"/>
  <c r="J903" i="23"/>
  <c r="P903" i="23" s="1"/>
  <c r="I903" i="23"/>
  <c r="N903" i="23" s="1"/>
  <c r="G903" i="23"/>
  <c r="M902" i="23"/>
  <c r="V902" i="23" s="1"/>
  <c r="L902" i="23"/>
  <c r="T902" i="23" s="1"/>
  <c r="K902" i="23"/>
  <c r="R902" i="23" s="1"/>
  <c r="J902" i="23"/>
  <c r="P902" i="23" s="1"/>
  <c r="I902" i="23"/>
  <c r="N902" i="23" s="1"/>
  <c r="G902" i="23"/>
  <c r="M901" i="23"/>
  <c r="V901" i="23" s="1"/>
  <c r="L901" i="23"/>
  <c r="T901" i="23" s="1"/>
  <c r="K901" i="23"/>
  <c r="R901" i="23" s="1"/>
  <c r="J901" i="23"/>
  <c r="P901" i="23" s="1"/>
  <c r="I901" i="23"/>
  <c r="N901" i="23" s="1"/>
  <c r="G901" i="23"/>
  <c r="M900" i="23"/>
  <c r="V900" i="23" s="1"/>
  <c r="L900" i="23"/>
  <c r="T900" i="23" s="1"/>
  <c r="K900" i="23"/>
  <c r="R900" i="23" s="1"/>
  <c r="J900" i="23"/>
  <c r="P900" i="23" s="1"/>
  <c r="I900" i="23"/>
  <c r="N900" i="23" s="1"/>
  <c r="G900" i="23"/>
  <c r="M899" i="23"/>
  <c r="V899" i="23" s="1"/>
  <c r="L899" i="23"/>
  <c r="T899" i="23" s="1"/>
  <c r="K899" i="23"/>
  <c r="R899" i="23" s="1"/>
  <c r="J899" i="23"/>
  <c r="P899" i="23" s="1"/>
  <c r="I899" i="23"/>
  <c r="N899" i="23" s="1"/>
  <c r="G899" i="23"/>
  <c r="M898" i="23"/>
  <c r="V898" i="23" s="1"/>
  <c r="L898" i="23"/>
  <c r="T898" i="23" s="1"/>
  <c r="K898" i="23"/>
  <c r="R898" i="23" s="1"/>
  <c r="J898" i="23"/>
  <c r="P898" i="23" s="1"/>
  <c r="I898" i="23"/>
  <c r="N898" i="23" s="1"/>
  <c r="G898" i="23"/>
  <c r="M897" i="23"/>
  <c r="V897" i="23" s="1"/>
  <c r="L897" i="23"/>
  <c r="T897" i="23" s="1"/>
  <c r="K897" i="23"/>
  <c r="R897" i="23" s="1"/>
  <c r="J897" i="23"/>
  <c r="P897" i="23" s="1"/>
  <c r="I897" i="23"/>
  <c r="N897" i="23" s="1"/>
  <c r="G897" i="23"/>
  <c r="M896" i="23"/>
  <c r="V896" i="23" s="1"/>
  <c r="L896" i="23"/>
  <c r="T896" i="23" s="1"/>
  <c r="K896" i="23"/>
  <c r="R896" i="23" s="1"/>
  <c r="J896" i="23"/>
  <c r="P896" i="23" s="1"/>
  <c r="I896" i="23"/>
  <c r="N896" i="23" s="1"/>
  <c r="G896" i="23"/>
  <c r="M895" i="23"/>
  <c r="V895" i="23" s="1"/>
  <c r="L895" i="23"/>
  <c r="T895" i="23" s="1"/>
  <c r="K895" i="23"/>
  <c r="R895" i="23" s="1"/>
  <c r="J895" i="23"/>
  <c r="P895" i="23" s="1"/>
  <c r="I895" i="23"/>
  <c r="N895" i="23" s="1"/>
  <c r="G895" i="23"/>
  <c r="M894" i="23"/>
  <c r="V894" i="23" s="1"/>
  <c r="L894" i="23"/>
  <c r="T894" i="23" s="1"/>
  <c r="K894" i="23"/>
  <c r="R894" i="23" s="1"/>
  <c r="J894" i="23"/>
  <c r="P894" i="23" s="1"/>
  <c r="I894" i="23"/>
  <c r="N894" i="23" s="1"/>
  <c r="G894" i="23"/>
  <c r="M893" i="23"/>
  <c r="V893" i="23" s="1"/>
  <c r="L893" i="23"/>
  <c r="T893" i="23" s="1"/>
  <c r="K893" i="23"/>
  <c r="R893" i="23" s="1"/>
  <c r="J893" i="23"/>
  <c r="P893" i="23" s="1"/>
  <c r="I893" i="23"/>
  <c r="N893" i="23" s="1"/>
  <c r="G893" i="23"/>
  <c r="M892" i="23"/>
  <c r="V892" i="23" s="1"/>
  <c r="L892" i="23"/>
  <c r="T892" i="23" s="1"/>
  <c r="K892" i="23"/>
  <c r="R892" i="23" s="1"/>
  <c r="J892" i="23"/>
  <c r="P892" i="23" s="1"/>
  <c r="I892" i="23"/>
  <c r="N892" i="23" s="1"/>
  <c r="G892" i="23"/>
  <c r="M891" i="23"/>
  <c r="V891" i="23" s="1"/>
  <c r="L891" i="23"/>
  <c r="T891" i="23" s="1"/>
  <c r="K891" i="23"/>
  <c r="R891" i="23" s="1"/>
  <c r="J891" i="23"/>
  <c r="P891" i="23" s="1"/>
  <c r="I891" i="23"/>
  <c r="N891" i="23" s="1"/>
  <c r="G891" i="23"/>
  <c r="M890" i="23"/>
  <c r="V890" i="23" s="1"/>
  <c r="L890" i="23"/>
  <c r="T890" i="23" s="1"/>
  <c r="K890" i="23"/>
  <c r="R890" i="23" s="1"/>
  <c r="J890" i="23"/>
  <c r="P890" i="23" s="1"/>
  <c r="I890" i="23"/>
  <c r="N890" i="23" s="1"/>
  <c r="G890" i="23"/>
  <c r="M889" i="23"/>
  <c r="V889" i="23" s="1"/>
  <c r="L889" i="23"/>
  <c r="T889" i="23" s="1"/>
  <c r="K889" i="23"/>
  <c r="R889" i="23" s="1"/>
  <c r="J889" i="23"/>
  <c r="P889" i="23" s="1"/>
  <c r="I889" i="23"/>
  <c r="N889" i="23" s="1"/>
  <c r="G889" i="23"/>
  <c r="M888" i="23"/>
  <c r="V888" i="23" s="1"/>
  <c r="L888" i="23"/>
  <c r="T888" i="23" s="1"/>
  <c r="K888" i="23"/>
  <c r="R888" i="23" s="1"/>
  <c r="J888" i="23"/>
  <c r="P888" i="23" s="1"/>
  <c r="I888" i="23"/>
  <c r="N888" i="23" s="1"/>
  <c r="G888" i="23"/>
  <c r="M887" i="23"/>
  <c r="V887" i="23" s="1"/>
  <c r="L887" i="23"/>
  <c r="T887" i="23" s="1"/>
  <c r="K887" i="23"/>
  <c r="R887" i="23" s="1"/>
  <c r="J887" i="23"/>
  <c r="P887" i="23" s="1"/>
  <c r="I887" i="23"/>
  <c r="N887" i="23" s="1"/>
  <c r="G887" i="23"/>
  <c r="M886" i="23"/>
  <c r="V886" i="23" s="1"/>
  <c r="L886" i="23"/>
  <c r="T886" i="23" s="1"/>
  <c r="K886" i="23"/>
  <c r="R886" i="23" s="1"/>
  <c r="J886" i="23"/>
  <c r="P886" i="23" s="1"/>
  <c r="I886" i="23"/>
  <c r="N886" i="23" s="1"/>
  <c r="G886" i="23"/>
  <c r="M885" i="23"/>
  <c r="L885" i="23"/>
  <c r="T885" i="23" s="1"/>
  <c r="K885" i="23"/>
  <c r="R885" i="23" s="1"/>
  <c r="J885" i="23"/>
  <c r="P885" i="23" s="1"/>
  <c r="I885" i="23"/>
  <c r="N885" i="23" s="1"/>
  <c r="G885" i="23"/>
  <c r="M884" i="23"/>
  <c r="V884" i="23" s="1"/>
  <c r="L884" i="23"/>
  <c r="T884" i="23" s="1"/>
  <c r="K884" i="23"/>
  <c r="R884" i="23" s="1"/>
  <c r="J884" i="23"/>
  <c r="P884" i="23" s="1"/>
  <c r="I884" i="23"/>
  <c r="N884" i="23" s="1"/>
  <c r="G884" i="23"/>
  <c r="M883" i="23"/>
  <c r="V883" i="23" s="1"/>
  <c r="L883" i="23"/>
  <c r="T883" i="23" s="1"/>
  <c r="K883" i="23"/>
  <c r="R883" i="23" s="1"/>
  <c r="J883" i="23"/>
  <c r="P883" i="23" s="1"/>
  <c r="I883" i="23"/>
  <c r="N883" i="23" s="1"/>
  <c r="G883" i="23"/>
  <c r="M882" i="23"/>
  <c r="L882" i="23"/>
  <c r="T882" i="23" s="1"/>
  <c r="K882" i="23"/>
  <c r="R882" i="23" s="1"/>
  <c r="J882" i="23"/>
  <c r="P882" i="23" s="1"/>
  <c r="I882" i="23"/>
  <c r="N882" i="23" s="1"/>
  <c r="G882" i="23"/>
  <c r="M881" i="23"/>
  <c r="V881" i="23" s="1"/>
  <c r="L881" i="23"/>
  <c r="T881" i="23" s="1"/>
  <c r="K881" i="23"/>
  <c r="R881" i="23" s="1"/>
  <c r="J881" i="23"/>
  <c r="P881" i="23" s="1"/>
  <c r="I881" i="23"/>
  <c r="N881" i="23" s="1"/>
  <c r="G881" i="23"/>
  <c r="M880" i="23"/>
  <c r="L880" i="23"/>
  <c r="T880" i="23" s="1"/>
  <c r="K880" i="23"/>
  <c r="R880" i="23" s="1"/>
  <c r="J880" i="23"/>
  <c r="P880" i="23" s="1"/>
  <c r="I880" i="23"/>
  <c r="N880" i="23" s="1"/>
  <c r="G880" i="23"/>
  <c r="M879" i="23"/>
  <c r="L879" i="23"/>
  <c r="T879" i="23" s="1"/>
  <c r="K879" i="23"/>
  <c r="R879" i="23" s="1"/>
  <c r="J879" i="23"/>
  <c r="P879" i="23" s="1"/>
  <c r="I879" i="23"/>
  <c r="N879" i="23" s="1"/>
  <c r="G879" i="23"/>
  <c r="M878" i="23"/>
  <c r="V878" i="23" s="1"/>
  <c r="L878" i="23"/>
  <c r="T878" i="23" s="1"/>
  <c r="K878" i="23"/>
  <c r="J878" i="23"/>
  <c r="P878" i="23" s="1"/>
  <c r="I878" i="23"/>
  <c r="N878" i="23" s="1"/>
  <c r="G878" i="23"/>
  <c r="M877" i="23"/>
  <c r="V877" i="23" s="1"/>
  <c r="L877" i="23"/>
  <c r="T877" i="23" s="1"/>
  <c r="K877" i="23"/>
  <c r="R877" i="23" s="1"/>
  <c r="J877" i="23"/>
  <c r="P877" i="23" s="1"/>
  <c r="I877" i="23"/>
  <c r="G877" i="23"/>
  <c r="M876" i="23"/>
  <c r="V876" i="23" s="1"/>
  <c r="L876" i="23"/>
  <c r="T876" i="23" s="1"/>
  <c r="K876" i="23"/>
  <c r="R876" i="23" s="1"/>
  <c r="J876" i="23"/>
  <c r="I876" i="23"/>
  <c r="N876" i="23" s="1"/>
  <c r="G876" i="23"/>
  <c r="M875" i="23"/>
  <c r="V875" i="23" s="1"/>
  <c r="L875" i="23"/>
  <c r="T875" i="23" s="1"/>
  <c r="K875" i="23"/>
  <c r="R875" i="23" s="1"/>
  <c r="J875" i="23"/>
  <c r="P875" i="23" s="1"/>
  <c r="I875" i="23"/>
  <c r="N875" i="23" s="1"/>
  <c r="G875" i="23"/>
  <c r="M874" i="23"/>
  <c r="V874" i="23" s="1"/>
  <c r="L874" i="23"/>
  <c r="T874" i="23" s="1"/>
  <c r="K874" i="23"/>
  <c r="R874" i="23" s="1"/>
  <c r="J874" i="23"/>
  <c r="P874" i="23" s="1"/>
  <c r="I874" i="23"/>
  <c r="N874" i="23" s="1"/>
  <c r="G874" i="23"/>
  <c r="M873" i="23"/>
  <c r="V873" i="23" s="1"/>
  <c r="L873" i="23"/>
  <c r="T873" i="23" s="1"/>
  <c r="K873" i="23"/>
  <c r="R873" i="23" s="1"/>
  <c r="J873" i="23"/>
  <c r="P873" i="23" s="1"/>
  <c r="I873" i="23"/>
  <c r="N873" i="23" s="1"/>
  <c r="G873" i="23"/>
  <c r="M872" i="23"/>
  <c r="V872" i="23" s="1"/>
  <c r="L872" i="23"/>
  <c r="T872" i="23" s="1"/>
  <c r="K872" i="23"/>
  <c r="R872" i="23" s="1"/>
  <c r="J872" i="23"/>
  <c r="P872" i="23" s="1"/>
  <c r="I872" i="23"/>
  <c r="N872" i="23" s="1"/>
  <c r="G872" i="23"/>
  <c r="M871" i="23"/>
  <c r="V871" i="23" s="1"/>
  <c r="L871" i="23"/>
  <c r="T871" i="23" s="1"/>
  <c r="K871" i="23"/>
  <c r="R871" i="23" s="1"/>
  <c r="J871" i="23"/>
  <c r="P871" i="23" s="1"/>
  <c r="I871" i="23"/>
  <c r="N871" i="23" s="1"/>
  <c r="G871" i="23"/>
  <c r="M870" i="23"/>
  <c r="V870" i="23" s="1"/>
  <c r="L870" i="23"/>
  <c r="T870" i="23" s="1"/>
  <c r="K870" i="23"/>
  <c r="R870" i="23" s="1"/>
  <c r="J870" i="23"/>
  <c r="P870" i="23" s="1"/>
  <c r="I870" i="23"/>
  <c r="N870" i="23" s="1"/>
  <c r="G870" i="23"/>
  <c r="M869" i="23"/>
  <c r="V869" i="23" s="1"/>
  <c r="L869" i="23"/>
  <c r="T869" i="23" s="1"/>
  <c r="K869" i="23"/>
  <c r="R869" i="23" s="1"/>
  <c r="J869" i="23"/>
  <c r="P869" i="23" s="1"/>
  <c r="I869" i="23"/>
  <c r="N869" i="23" s="1"/>
  <c r="G869" i="23"/>
  <c r="M868" i="23"/>
  <c r="V868" i="23" s="1"/>
  <c r="L868" i="23"/>
  <c r="T868" i="23" s="1"/>
  <c r="K868" i="23"/>
  <c r="R868" i="23" s="1"/>
  <c r="J868" i="23"/>
  <c r="P868" i="23" s="1"/>
  <c r="I868" i="23"/>
  <c r="N868" i="23" s="1"/>
  <c r="G868" i="23"/>
  <c r="M867" i="23"/>
  <c r="V867" i="23" s="1"/>
  <c r="L867" i="23"/>
  <c r="T867" i="23" s="1"/>
  <c r="K867" i="23"/>
  <c r="R867" i="23" s="1"/>
  <c r="J867" i="23"/>
  <c r="P867" i="23" s="1"/>
  <c r="I867" i="23"/>
  <c r="N867" i="23" s="1"/>
  <c r="G867" i="23"/>
  <c r="M866" i="23"/>
  <c r="V866" i="23" s="1"/>
  <c r="L866" i="23"/>
  <c r="T866" i="23" s="1"/>
  <c r="K866" i="23"/>
  <c r="R866" i="23" s="1"/>
  <c r="J866" i="23"/>
  <c r="P866" i="23" s="1"/>
  <c r="I866" i="23"/>
  <c r="N866" i="23" s="1"/>
  <c r="G866" i="23"/>
  <c r="M865" i="23"/>
  <c r="L865" i="23"/>
  <c r="T865" i="23" s="1"/>
  <c r="K865" i="23"/>
  <c r="R865" i="23" s="1"/>
  <c r="J865" i="23"/>
  <c r="P865" i="23" s="1"/>
  <c r="I865" i="23"/>
  <c r="N865" i="23" s="1"/>
  <c r="G865" i="23"/>
  <c r="M864" i="23"/>
  <c r="V864" i="23" s="1"/>
  <c r="L864" i="23"/>
  <c r="T864" i="23" s="1"/>
  <c r="K864" i="23"/>
  <c r="R864" i="23" s="1"/>
  <c r="J864" i="23"/>
  <c r="P864" i="23" s="1"/>
  <c r="I864" i="23"/>
  <c r="G864" i="23"/>
  <c r="M863" i="23"/>
  <c r="V863" i="23" s="1"/>
  <c r="L863" i="23"/>
  <c r="T863" i="23" s="1"/>
  <c r="K863" i="23"/>
  <c r="R863" i="23" s="1"/>
  <c r="J863" i="23"/>
  <c r="P863" i="23" s="1"/>
  <c r="I863" i="23"/>
  <c r="N863" i="23" s="1"/>
  <c r="G863" i="23"/>
  <c r="M862" i="23"/>
  <c r="V862" i="23" s="1"/>
  <c r="L862" i="23"/>
  <c r="T862" i="23" s="1"/>
  <c r="K862" i="23"/>
  <c r="R862" i="23" s="1"/>
  <c r="J862" i="23"/>
  <c r="P862" i="23" s="1"/>
  <c r="I862" i="23"/>
  <c r="N862" i="23" s="1"/>
  <c r="G862" i="23"/>
  <c r="M861" i="23"/>
  <c r="L861" i="23"/>
  <c r="T861" i="23" s="1"/>
  <c r="K861" i="23"/>
  <c r="R861" i="23" s="1"/>
  <c r="J861" i="23"/>
  <c r="P861" i="23" s="1"/>
  <c r="I861" i="23"/>
  <c r="N861" i="23" s="1"/>
  <c r="G861" i="23"/>
  <c r="M860" i="23"/>
  <c r="L860" i="23"/>
  <c r="T860" i="23" s="1"/>
  <c r="K860" i="23"/>
  <c r="R860" i="23" s="1"/>
  <c r="J860" i="23"/>
  <c r="P860" i="23" s="1"/>
  <c r="I860" i="23"/>
  <c r="N860" i="23" s="1"/>
  <c r="G860" i="23"/>
  <c r="M859" i="23"/>
  <c r="V859" i="23" s="1"/>
  <c r="L859" i="23"/>
  <c r="T859" i="23" s="1"/>
  <c r="K859" i="23"/>
  <c r="R859" i="23" s="1"/>
  <c r="J859" i="23"/>
  <c r="P859" i="23" s="1"/>
  <c r="I859" i="23"/>
  <c r="N859" i="23" s="1"/>
  <c r="G859" i="23"/>
  <c r="M858" i="23"/>
  <c r="V858" i="23" s="1"/>
  <c r="L858" i="23"/>
  <c r="T858" i="23" s="1"/>
  <c r="K858" i="23"/>
  <c r="R858" i="23" s="1"/>
  <c r="J858" i="23"/>
  <c r="P858" i="23" s="1"/>
  <c r="I858" i="23"/>
  <c r="N858" i="23" s="1"/>
  <c r="G858" i="23"/>
  <c r="M857" i="23"/>
  <c r="V857" i="23" s="1"/>
  <c r="L857" i="23"/>
  <c r="T857" i="23" s="1"/>
  <c r="K857" i="23"/>
  <c r="R857" i="23" s="1"/>
  <c r="J857" i="23"/>
  <c r="P857" i="23" s="1"/>
  <c r="I857" i="23"/>
  <c r="N857" i="23" s="1"/>
  <c r="G857" i="23"/>
  <c r="M856" i="23"/>
  <c r="L856" i="23"/>
  <c r="T856" i="23" s="1"/>
  <c r="K856" i="23"/>
  <c r="R856" i="23" s="1"/>
  <c r="J856" i="23"/>
  <c r="P856" i="23" s="1"/>
  <c r="I856" i="23"/>
  <c r="N856" i="23" s="1"/>
  <c r="G856" i="23"/>
  <c r="M855" i="23"/>
  <c r="V855" i="23" s="1"/>
  <c r="L855" i="23"/>
  <c r="T855" i="23" s="1"/>
  <c r="K855" i="23"/>
  <c r="R855" i="23" s="1"/>
  <c r="J855" i="23"/>
  <c r="P855" i="23" s="1"/>
  <c r="I855" i="23"/>
  <c r="N855" i="23" s="1"/>
  <c r="G855" i="23"/>
  <c r="M854" i="23"/>
  <c r="V854" i="23" s="1"/>
  <c r="L854" i="23"/>
  <c r="T854" i="23" s="1"/>
  <c r="K854" i="23"/>
  <c r="R854" i="23" s="1"/>
  <c r="J854" i="23"/>
  <c r="P854" i="23" s="1"/>
  <c r="I854" i="23"/>
  <c r="N854" i="23" s="1"/>
  <c r="G854" i="23"/>
  <c r="M853" i="23"/>
  <c r="V853" i="23" s="1"/>
  <c r="L853" i="23"/>
  <c r="T853" i="23" s="1"/>
  <c r="K853" i="23"/>
  <c r="R853" i="23" s="1"/>
  <c r="J853" i="23"/>
  <c r="P853" i="23" s="1"/>
  <c r="I853" i="23"/>
  <c r="N853" i="23" s="1"/>
  <c r="G853" i="23"/>
  <c r="M852" i="23"/>
  <c r="V852" i="23" s="1"/>
  <c r="L852" i="23"/>
  <c r="T852" i="23" s="1"/>
  <c r="K852" i="23"/>
  <c r="R852" i="23" s="1"/>
  <c r="J852" i="23"/>
  <c r="P852" i="23" s="1"/>
  <c r="I852" i="23"/>
  <c r="N852" i="23" s="1"/>
  <c r="G852" i="23"/>
  <c r="M851" i="23"/>
  <c r="L851" i="23"/>
  <c r="T851" i="23" s="1"/>
  <c r="K851" i="23"/>
  <c r="R851" i="23" s="1"/>
  <c r="J851" i="23"/>
  <c r="P851" i="23" s="1"/>
  <c r="I851" i="23"/>
  <c r="N851" i="23" s="1"/>
  <c r="G851" i="23"/>
  <c r="M850" i="23"/>
  <c r="V850" i="23" s="1"/>
  <c r="L850" i="23"/>
  <c r="T850" i="23" s="1"/>
  <c r="K850" i="23"/>
  <c r="R850" i="23" s="1"/>
  <c r="J850" i="23"/>
  <c r="P850" i="23" s="1"/>
  <c r="I850" i="23"/>
  <c r="N850" i="23" s="1"/>
  <c r="H850" i="23"/>
  <c r="G850" i="23"/>
  <c r="M849" i="23"/>
  <c r="V849" i="23" s="1"/>
  <c r="L849" i="23"/>
  <c r="T849" i="23" s="1"/>
  <c r="K849" i="23"/>
  <c r="R849" i="23" s="1"/>
  <c r="J849" i="23"/>
  <c r="P849" i="23" s="1"/>
  <c r="I849" i="23"/>
  <c r="N849" i="23" s="1"/>
  <c r="G849" i="23"/>
  <c r="M848" i="23"/>
  <c r="V848" i="23" s="1"/>
  <c r="L848" i="23"/>
  <c r="T848" i="23" s="1"/>
  <c r="K848" i="23"/>
  <c r="R848" i="23" s="1"/>
  <c r="J848" i="23"/>
  <c r="P848" i="23" s="1"/>
  <c r="I848" i="23"/>
  <c r="N848" i="23" s="1"/>
  <c r="G848" i="23"/>
  <c r="M847" i="23"/>
  <c r="L847" i="23"/>
  <c r="T847" i="23" s="1"/>
  <c r="K847" i="23"/>
  <c r="R847" i="23" s="1"/>
  <c r="J847" i="23"/>
  <c r="P847" i="23" s="1"/>
  <c r="I847" i="23"/>
  <c r="N847" i="23" s="1"/>
  <c r="G847" i="23"/>
  <c r="M846" i="23"/>
  <c r="V846" i="23" s="1"/>
  <c r="L846" i="23"/>
  <c r="T846" i="23" s="1"/>
  <c r="K846" i="23"/>
  <c r="R846" i="23" s="1"/>
  <c r="J846" i="23"/>
  <c r="P846" i="23" s="1"/>
  <c r="I846" i="23"/>
  <c r="N846" i="23" s="1"/>
  <c r="G846" i="23"/>
  <c r="M845" i="23"/>
  <c r="L845" i="23"/>
  <c r="T845" i="23" s="1"/>
  <c r="K845" i="23"/>
  <c r="R845" i="23" s="1"/>
  <c r="J845" i="23"/>
  <c r="P845" i="23" s="1"/>
  <c r="I845" i="23"/>
  <c r="N845" i="23" s="1"/>
  <c r="G845" i="23"/>
  <c r="M844" i="23"/>
  <c r="L844" i="23"/>
  <c r="T844" i="23" s="1"/>
  <c r="K844" i="23"/>
  <c r="R844" i="23" s="1"/>
  <c r="J844" i="23"/>
  <c r="P844" i="23" s="1"/>
  <c r="I844" i="23"/>
  <c r="N844" i="23" s="1"/>
  <c r="G844" i="23"/>
  <c r="M843" i="23"/>
  <c r="V843" i="23" s="1"/>
  <c r="L843" i="23"/>
  <c r="T843" i="23" s="1"/>
  <c r="K843" i="23"/>
  <c r="R843" i="23" s="1"/>
  <c r="J843" i="23"/>
  <c r="P843" i="23" s="1"/>
  <c r="I843" i="23"/>
  <c r="N843" i="23" s="1"/>
  <c r="G843" i="23"/>
  <c r="M842" i="23"/>
  <c r="V842" i="23" s="1"/>
  <c r="L842" i="23"/>
  <c r="T842" i="23" s="1"/>
  <c r="K842" i="23"/>
  <c r="R842" i="23" s="1"/>
  <c r="J842" i="23"/>
  <c r="P842" i="23" s="1"/>
  <c r="I842" i="23"/>
  <c r="N842" i="23" s="1"/>
  <c r="G842" i="23"/>
  <c r="M841" i="23"/>
  <c r="V841" i="23" s="1"/>
  <c r="L841" i="23"/>
  <c r="T841" i="23" s="1"/>
  <c r="K841" i="23"/>
  <c r="R841" i="23" s="1"/>
  <c r="J841" i="23"/>
  <c r="P841" i="23" s="1"/>
  <c r="I841" i="23"/>
  <c r="N841" i="23" s="1"/>
  <c r="G841" i="23"/>
  <c r="M840" i="23"/>
  <c r="V840" i="23" s="1"/>
  <c r="L840" i="23"/>
  <c r="K840" i="23"/>
  <c r="R840" i="23" s="1"/>
  <c r="J840" i="23"/>
  <c r="P840" i="23" s="1"/>
  <c r="I840" i="23"/>
  <c r="N840" i="23" s="1"/>
  <c r="G840" i="23"/>
  <c r="M839" i="23"/>
  <c r="L839" i="23"/>
  <c r="T839" i="23" s="1"/>
  <c r="K839" i="23"/>
  <c r="R839" i="23" s="1"/>
  <c r="J839" i="23"/>
  <c r="P839" i="23" s="1"/>
  <c r="I839" i="23"/>
  <c r="N839" i="23" s="1"/>
  <c r="G839" i="23"/>
  <c r="M838" i="23"/>
  <c r="V838" i="23" s="1"/>
  <c r="L838" i="23"/>
  <c r="K838" i="23"/>
  <c r="R838" i="23" s="1"/>
  <c r="J838" i="23"/>
  <c r="P838" i="23" s="1"/>
  <c r="I838" i="23"/>
  <c r="N838" i="23" s="1"/>
  <c r="G838" i="23"/>
  <c r="M837" i="23"/>
  <c r="V837" i="23" s="1"/>
  <c r="L837" i="23"/>
  <c r="T837" i="23" s="1"/>
  <c r="K837" i="23"/>
  <c r="J837" i="23"/>
  <c r="P837" i="23" s="1"/>
  <c r="I837" i="23"/>
  <c r="N837" i="23" s="1"/>
  <c r="G837" i="23"/>
  <c r="M836" i="23"/>
  <c r="V836" i="23" s="1"/>
  <c r="L836" i="23"/>
  <c r="T836" i="23" s="1"/>
  <c r="K836" i="23"/>
  <c r="R836" i="23" s="1"/>
  <c r="J836" i="23"/>
  <c r="P836" i="23" s="1"/>
  <c r="I836" i="23"/>
  <c r="N836" i="23" s="1"/>
  <c r="G836" i="23"/>
  <c r="M835" i="23"/>
  <c r="L835" i="23"/>
  <c r="T835" i="23" s="1"/>
  <c r="K835" i="23"/>
  <c r="R835" i="23" s="1"/>
  <c r="J835" i="23"/>
  <c r="P835" i="23" s="1"/>
  <c r="I835" i="23"/>
  <c r="N835" i="23" s="1"/>
  <c r="G835" i="23"/>
  <c r="M834" i="23"/>
  <c r="V834" i="23" s="1"/>
  <c r="L834" i="23"/>
  <c r="T834" i="23" s="1"/>
  <c r="K834" i="23"/>
  <c r="R834" i="23" s="1"/>
  <c r="J834" i="23"/>
  <c r="P834" i="23" s="1"/>
  <c r="I834" i="23"/>
  <c r="N834" i="23" s="1"/>
  <c r="G834" i="23"/>
  <c r="M833" i="23"/>
  <c r="V833" i="23" s="1"/>
  <c r="L833" i="23"/>
  <c r="T833" i="23" s="1"/>
  <c r="K833" i="23"/>
  <c r="R833" i="23" s="1"/>
  <c r="J833" i="23"/>
  <c r="P833" i="23" s="1"/>
  <c r="I833" i="23"/>
  <c r="N833" i="23" s="1"/>
  <c r="G833" i="23"/>
  <c r="M832" i="23"/>
  <c r="V832" i="23" s="1"/>
  <c r="L832" i="23"/>
  <c r="T832" i="23" s="1"/>
  <c r="K832" i="23"/>
  <c r="R832" i="23" s="1"/>
  <c r="J832" i="23"/>
  <c r="P832" i="23" s="1"/>
  <c r="I832" i="23"/>
  <c r="N832" i="23" s="1"/>
  <c r="G832" i="23"/>
  <c r="M831" i="23"/>
  <c r="V831" i="23" s="1"/>
  <c r="L831" i="23"/>
  <c r="T831" i="23" s="1"/>
  <c r="K831" i="23"/>
  <c r="R831" i="23" s="1"/>
  <c r="J831" i="23"/>
  <c r="P831" i="23" s="1"/>
  <c r="I831" i="23"/>
  <c r="N831" i="23" s="1"/>
  <c r="G831" i="23"/>
  <c r="M830" i="23"/>
  <c r="V830" i="23" s="1"/>
  <c r="L830" i="23"/>
  <c r="T830" i="23" s="1"/>
  <c r="K830" i="23"/>
  <c r="R830" i="23" s="1"/>
  <c r="J830" i="23"/>
  <c r="P830" i="23" s="1"/>
  <c r="I830" i="23"/>
  <c r="N830" i="23" s="1"/>
  <c r="G830" i="23"/>
  <c r="M829" i="23"/>
  <c r="V829" i="23" s="1"/>
  <c r="L829" i="23"/>
  <c r="T829" i="23" s="1"/>
  <c r="K829" i="23"/>
  <c r="R829" i="23" s="1"/>
  <c r="J829" i="23"/>
  <c r="P829" i="23" s="1"/>
  <c r="I829" i="23"/>
  <c r="N829" i="23" s="1"/>
  <c r="G829" i="23"/>
  <c r="M828" i="23"/>
  <c r="V828" i="23" s="1"/>
  <c r="L828" i="23"/>
  <c r="T828" i="23" s="1"/>
  <c r="K828" i="23"/>
  <c r="R828" i="23" s="1"/>
  <c r="J828" i="23"/>
  <c r="P828" i="23" s="1"/>
  <c r="I828" i="23"/>
  <c r="N828" i="23" s="1"/>
  <c r="G828" i="23"/>
  <c r="M827" i="23"/>
  <c r="V827" i="23" s="1"/>
  <c r="L827" i="23"/>
  <c r="T827" i="23" s="1"/>
  <c r="K827" i="23"/>
  <c r="R827" i="23" s="1"/>
  <c r="J827" i="23"/>
  <c r="P827" i="23" s="1"/>
  <c r="I827" i="23"/>
  <c r="N827" i="23" s="1"/>
  <c r="G827" i="23"/>
  <c r="M826" i="23"/>
  <c r="V826" i="23" s="1"/>
  <c r="L826" i="23"/>
  <c r="T826" i="23" s="1"/>
  <c r="K826" i="23"/>
  <c r="R826" i="23" s="1"/>
  <c r="J826" i="23"/>
  <c r="P826" i="23" s="1"/>
  <c r="I826" i="23"/>
  <c r="N826" i="23" s="1"/>
  <c r="G826" i="23"/>
  <c r="M825" i="23"/>
  <c r="V825" i="23" s="1"/>
  <c r="L825" i="23"/>
  <c r="T825" i="23" s="1"/>
  <c r="K825" i="23"/>
  <c r="R825" i="23" s="1"/>
  <c r="J825" i="23"/>
  <c r="P825" i="23" s="1"/>
  <c r="I825" i="23"/>
  <c r="N825" i="23" s="1"/>
  <c r="G825" i="23"/>
  <c r="M824" i="23"/>
  <c r="V824" i="23" s="1"/>
  <c r="L824" i="23"/>
  <c r="T824" i="23" s="1"/>
  <c r="K824" i="23"/>
  <c r="R824" i="23" s="1"/>
  <c r="J824" i="23"/>
  <c r="P824" i="23" s="1"/>
  <c r="I824" i="23"/>
  <c r="N824" i="23" s="1"/>
  <c r="G824" i="23"/>
  <c r="M823" i="23"/>
  <c r="V823" i="23" s="1"/>
  <c r="L823" i="23"/>
  <c r="T823" i="23" s="1"/>
  <c r="K823" i="23"/>
  <c r="R823" i="23" s="1"/>
  <c r="J823" i="23"/>
  <c r="P823" i="23" s="1"/>
  <c r="I823" i="23"/>
  <c r="N823" i="23" s="1"/>
  <c r="G823" i="23"/>
  <c r="M822" i="23"/>
  <c r="V822" i="23" s="1"/>
  <c r="L822" i="23"/>
  <c r="T822" i="23" s="1"/>
  <c r="K822" i="23"/>
  <c r="R822" i="23" s="1"/>
  <c r="J822" i="23"/>
  <c r="P822" i="23" s="1"/>
  <c r="I822" i="23"/>
  <c r="N822" i="23" s="1"/>
  <c r="G822" i="23"/>
  <c r="M821" i="23"/>
  <c r="V821" i="23" s="1"/>
  <c r="L821" i="23"/>
  <c r="T821" i="23" s="1"/>
  <c r="K821" i="23"/>
  <c r="R821" i="23" s="1"/>
  <c r="J821" i="23"/>
  <c r="P821" i="23" s="1"/>
  <c r="I821" i="23"/>
  <c r="G821" i="23"/>
  <c r="M820" i="23"/>
  <c r="V820" i="23" s="1"/>
  <c r="L820" i="23"/>
  <c r="T820" i="23" s="1"/>
  <c r="K820" i="23"/>
  <c r="R820" i="23" s="1"/>
  <c r="J820" i="23"/>
  <c r="P820" i="23" s="1"/>
  <c r="I820" i="23"/>
  <c r="N820" i="23" s="1"/>
  <c r="G820" i="23"/>
  <c r="M819" i="23"/>
  <c r="V819" i="23" s="1"/>
  <c r="L819" i="23"/>
  <c r="T819" i="23" s="1"/>
  <c r="K819" i="23"/>
  <c r="R819" i="23" s="1"/>
  <c r="J819" i="23"/>
  <c r="P819" i="23" s="1"/>
  <c r="I819" i="23"/>
  <c r="N819" i="23" s="1"/>
  <c r="G819" i="23"/>
  <c r="M818" i="23"/>
  <c r="V818" i="23" s="1"/>
  <c r="L818" i="23"/>
  <c r="T818" i="23" s="1"/>
  <c r="K818" i="23"/>
  <c r="R818" i="23" s="1"/>
  <c r="J818" i="23"/>
  <c r="P818" i="23" s="1"/>
  <c r="I818" i="23"/>
  <c r="N818" i="23" s="1"/>
  <c r="G818" i="23"/>
  <c r="M817" i="23"/>
  <c r="V817" i="23" s="1"/>
  <c r="L817" i="23"/>
  <c r="T817" i="23" s="1"/>
  <c r="K817" i="23"/>
  <c r="R817" i="23" s="1"/>
  <c r="J817" i="23"/>
  <c r="P817" i="23" s="1"/>
  <c r="I817" i="23"/>
  <c r="N817" i="23" s="1"/>
  <c r="G817" i="23"/>
  <c r="M816" i="23"/>
  <c r="V816" i="23" s="1"/>
  <c r="L816" i="23"/>
  <c r="T816" i="23" s="1"/>
  <c r="K816" i="23"/>
  <c r="R816" i="23" s="1"/>
  <c r="J816" i="23"/>
  <c r="P816" i="23" s="1"/>
  <c r="I816" i="23"/>
  <c r="N816" i="23" s="1"/>
  <c r="G816" i="23"/>
  <c r="M815" i="23"/>
  <c r="V815" i="23" s="1"/>
  <c r="L815" i="23"/>
  <c r="T815" i="23" s="1"/>
  <c r="K815" i="23"/>
  <c r="R815" i="23" s="1"/>
  <c r="J815" i="23"/>
  <c r="P815" i="23" s="1"/>
  <c r="I815" i="23"/>
  <c r="N815" i="23" s="1"/>
  <c r="G815" i="23"/>
  <c r="M814" i="23"/>
  <c r="V814" i="23" s="1"/>
  <c r="L814" i="23"/>
  <c r="T814" i="23" s="1"/>
  <c r="K814" i="23"/>
  <c r="R814" i="23" s="1"/>
  <c r="J814" i="23"/>
  <c r="P814" i="23" s="1"/>
  <c r="I814" i="23"/>
  <c r="N814" i="23" s="1"/>
  <c r="H814" i="23"/>
  <c r="G814" i="23"/>
  <c r="M813" i="23"/>
  <c r="V813" i="23" s="1"/>
  <c r="L813" i="23"/>
  <c r="T813" i="23" s="1"/>
  <c r="K813" i="23"/>
  <c r="R813" i="23" s="1"/>
  <c r="J813" i="23"/>
  <c r="P813" i="23" s="1"/>
  <c r="I813" i="23"/>
  <c r="N813" i="23" s="1"/>
  <c r="G813" i="23"/>
  <c r="M812" i="23"/>
  <c r="V812" i="23" s="1"/>
  <c r="L812" i="23"/>
  <c r="T812" i="23" s="1"/>
  <c r="K812" i="23"/>
  <c r="R812" i="23" s="1"/>
  <c r="J812" i="23"/>
  <c r="P812" i="23" s="1"/>
  <c r="I812" i="23"/>
  <c r="N812" i="23" s="1"/>
  <c r="G812" i="23"/>
  <c r="M811" i="23"/>
  <c r="V811" i="23" s="1"/>
  <c r="L811" i="23"/>
  <c r="T811" i="23" s="1"/>
  <c r="K811" i="23"/>
  <c r="R811" i="23" s="1"/>
  <c r="J811" i="23"/>
  <c r="P811" i="23" s="1"/>
  <c r="I811" i="23"/>
  <c r="N811" i="23" s="1"/>
  <c r="G811" i="23"/>
  <c r="M810" i="23"/>
  <c r="V810" i="23" s="1"/>
  <c r="L810" i="23"/>
  <c r="T810" i="23" s="1"/>
  <c r="K810" i="23"/>
  <c r="R810" i="23" s="1"/>
  <c r="J810" i="23"/>
  <c r="P810" i="23" s="1"/>
  <c r="I810" i="23"/>
  <c r="N810" i="23" s="1"/>
  <c r="G810" i="23"/>
  <c r="M809" i="23"/>
  <c r="V809" i="23" s="1"/>
  <c r="L809" i="23"/>
  <c r="T809" i="23" s="1"/>
  <c r="K809" i="23"/>
  <c r="R809" i="23" s="1"/>
  <c r="J809" i="23"/>
  <c r="P809" i="23" s="1"/>
  <c r="I809" i="23"/>
  <c r="N809" i="23" s="1"/>
  <c r="G809" i="23"/>
  <c r="M808" i="23"/>
  <c r="V808" i="23" s="1"/>
  <c r="L808" i="23"/>
  <c r="T808" i="23" s="1"/>
  <c r="K808" i="23"/>
  <c r="R808" i="23" s="1"/>
  <c r="J808" i="23"/>
  <c r="P808" i="23" s="1"/>
  <c r="I808" i="23"/>
  <c r="N808" i="23" s="1"/>
  <c r="G808" i="23"/>
  <c r="M807" i="23"/>
  <c r="V807" i="23" s="1"/>
  <c r="L807" i="23"/>
  <c r="T807" i="23" s="1"/>
  <c r="K807" i="23"/>
  <c r="J807" i="23"/>
  <c r="P807" i="23" s="1"/>
  <c r="I807" i="23"/>
  <c r="N807" i="23" s="1"/>
  <c r="G807" i="23"/>
  <c r="M806" i="23"/>
  <c r="V806" i="23" s="1"/>
  <c r="L806" i="23"/>
  <c r="T806" i="23" s="1"/>
  <c r="K806" i="23"/>
  <c r="R806" i="23" s="1"/>
  <c r="J806" i="23"/>
  <c r="P806" i="23" s="1"/>
  <c r="I806" i="23"/>
  <c r="N806" i="23" s="1"/>
  <c r="G806" i="23"/>
  <c r="M805" i="23"/>
  <c r="V805" i="23" s="1"/>
  <c r="L805" i="23"/>
  <c r="T805" i="23" s="1"/>
  <c r="K805" i="23"/>
  <c r="R805" i="23" s="1"/>
  <c r="J805" i="23"/>
  <c r="P805" i="23" s="1"/>
  <c r="I805" i="23"/>
  <c r="N805" i="23" s="1"/>
  <c r="G805" i="23"/>
  <c r="M804" i="23"/>
  <c r="V804" i="23" s="1"/>
  <c r="L804" i="23"/>
  <c r="T804" i="23" s="1"/>
  <c r="K804" i="23"/>
  <c r="R804" i="23" s="1"/>
  <c r="J804" i="23"/>
  <c r="P804" i="23" s="1"/>
  <c r="I804" i="23"/>
  <c r="N804" i="23" s="1"/>
  <c r="G804" i="23"/>
  <c r="M803" i="23"/>
  <c r="V803" i="23" s="1"/>
  <c r="L803" i="23"/>
  <c r="T803" i="23" s="1"/>
  <c r="K803" i="23"/>
  <c r="R803" i="23" s="1"/>
  <c r="J803" i="23"/>
  <c r="P803" i="23" s="1"/>
  <c r="I803" i="23"/>
  <c r="N803" i="23" s="1"/>
  <c r="X803" i="23" s="1"/>
  <c r="G803" i="23"/>
  <c r="M802" i="23"/>
  <c r="V802" i="23" s="1"/>
  <c r="L802" i="23"/>
  <c r="T802" i="23" s="1"/>
  <c r="K802" i="23"/>
  <c r="R802" i="23" s="1"/>
  <c r="J802" i="23"/>
  <c r="P802" i="23" s="1"/>
  <c r="I802" i="23"/>
  <c r="N802" i="23" s="1"/>
  <c r="G802" i="23"/>
  <c r="M801" i="23"/>
  <c r="V801" i="23" s="1"/>
  <c r="L801" i="23"/>
  <c r="T801" i="23" s="1"/>
  <c r="K801" i="23"/>
  <c r="R801" i="23" s="1"/>
  <c r="J801" i="23"/>
  <c r="P801" i="23" s="1"/>
  <c r="I801" i="23"/>
  <c r="N801" i="23" s="1"/>
  <c r="G801" i="23"/>
  <c r="M800" i="23"/>
  <c r="V800" i="23" s="1"/>
  <c r="L800" i="23"/>
  <c r="T800" i="23" s="1"/>
  <c r="K800" i="23"/>
  <c r="R800" i="23" s="1"/>
  <c r="J800" i="23"/>
  <c r="P800" i="23" s="1"/>
  <c r="I800" i="23"/>
  <c r="N800" i="23" s="1"/>
  <c r="G800" i="23"/>
  <c r="M799" i="23"/>
  <c r="V799" i="23" s="1"/>
  <c r="L799" i="23"/>
  <c r="T799" i="23" s="1"/>
  <c r="K799" i="23"/>
  <c r="R799" i="23" s="1"/>
  <c r="J799" i="23"/>
  <c r="P799" i="23" s="1"/>
  <c r="I799" i="23"/>
  <c r="N799" i="23" s="1"/>
  <c r="G799" i="23"/>
  <c r="M798" i="23"/>
  <c r="L798" i="23"/>
  <c r="T798" i="23" s="1"/>
  <c r="K798" i="23"/>
  <c r="R798" i="23" s="1"/>
  <c r="J798" i="23"/>
  <c r="P798" i="23" s="1"/>
  <c r="I798" i="23"/>
  <c r="N798" i="23" s="1"/>
  <c r="G798" i="23"/>
  <c r="M797" i="23"/>
  <c r="V797" i="23" s="1"/>
  <c r="L797" i="23"/>
  <c r="T797" i="23" s="1"/>
  <c r="K797" i="23"/>
  <c r="R797" i="23" s="1"/>
  <c r="J797" i="23"/>
  <c r="P797" i="23" s="1"/>
  <c r="I797" i="23"/>
  <c r="N797" i="23" s="1"/>
  <c r="G797" i="23"/>
  <c r="M796" i="23"/>
  <c r="V796" i="23" s="1"/>
  <c r="L796" i="23"/>
  <c r="K796" i="23"/>
  <c r="R796" i="23" s="1"/>
  <c r="J796" i="23"/>
  <c r="P796" i="23" s="1"/>
  <c r="I796" i="23"/>
  <c r="N796" i="23" s="1"/>
  <c r="G796" i="23"/>
  <c r="M795" i="23"/>
  <c r="L795" i="23"/>
  <c r="T795" i="23" s="1"/>
  <c r="K795" i="23"/>
  <c r="R795" i="23" s="1"/>
  <c r="J795" i="23"/>
  <c r="P795" i="23" s="1"/>
  <c r="I795" i="23"/>
  <c r="N795" i="23" s="1"/>
  <c r="G795" i="23"/>
  <c r="M794" i="23"/>
  <c r="L794" i="23"/>
  <c r="T794" i="23" s="1"/>
  <c r="K794" i="23"/>
  <c r="R794" i="23" s="1"/>
  <c r="J794" i="23"/>
  <c r="P794" i="23" s="1"/>
  <c r="I794" i="23"/>
  <c r="N794" i="23" s="1"/>
  <c r="G794" i="23"/>
  <c r="M793" i="23"/>
  <c r="V793" i="23" s="1"/>
  <c r="L793" i="23"/>
  <c r="T793" i="23" s="1"/>
  <c r="K793" i="23"/>
  <c r="J793" i="23"/>
  <c r="P793" i="23" s="1"/>
  <c r="I793" i="23"/>
  <c r="N793" i="23" s="1"/>
  <c r="G793" i="23"/>
  <c r="M792" i="23"/>
  <c r="V792" i="23" s="1"/>
  <c r="L792" i="23"/>
  <c r="T792" i="23" s="1"/>
  <c r="K792" i="23"/>
  <c r="R792" i="23" s="1"/>
  <c r="J792" i="23"/>
  <c r="P792" i="23" s="1"/>
  <c r="I792" i="23"/>
  <c r="N792" i="23" s="1"/>
  <c r="G792" i="23"/>
  <c r="M791" i="23"/>
  <c r="L791" i="23"/>
  <c r="T791" i="23" s="1"/>
  <c r="K791" i="23"/>
  <c r="R791" i="23" s="1"/>
  <c r="J791" i="23"/>
  <c r="P791" i="23" s="1"/>
  <c r="I791" i="23"/>
  <c r="N791" i="23" s="1"/>
  <c r="G791" i="23"/>
  <c r="M790" i="23"/>
  <c r="V790" i="23" s="1"/>
  <c r="L790" i="23"/>
  <c r="T790" i="23" s="1"/>
  <c r="K790" i="23"/>
  <c r="R790" i="23" s="1"/>
  <c r="J790" i="23"/>
  <c r="I790" i="23"/>
  <c r="N790" i="23" s="1"/>
  <c r="G790" i="23"/>
  <c r="M789" i="23"/>
  <c r="L789" i="23"/>
  <c r="T789" i="23" s="1"/>
  <c r="K789" i="23"/>
  <c r="R789" i="23" s="1"/>
  <c r="J789" i="23"/>
  <c r="P789" i="23" s="1"/>
  <c r="I789" i="23"/>
  <c r="N789" i="23" s="1"/>
  <c r="G789" i="23"/>
  <c r="M788" i="23"/>
  <c r="V788" i="23" s="1"/>
  <c r="L788" i="23"/>
  <c r="T788" i="23" s="1"/>
  <c r="K788" i="23"/>
  <c r="R788" i="23" s="1"/>
  <c r="J788" i="23"/>
  <c r="I788" i="23"/>
  <c r="N788" i="23" s="1"/>
  <c r="G788" i="23"/>
  <c r="M787" i="23"/>
  <c r="V787" i="23" s="1"/>
  <c r="L787" i="23"/>
  <c r="T787" i="23" s="1"/>
  <c r="K787" i="23"/>
  <c r="R787" i="23" s="1"/>
  <c r="J787" i="23"/>
  <c r="I787" i="23"/>
  <c r="N787" i="23" s="1"/>
  <c r="G787" i="23"/>
  <c r="M786" i="23"/>
  <c r="V786" i="23" s="1"/>
  <c r="L786" i="23"/>
  <c r="T786" i="23" s="1"/>
  <c r="K786" i="23"/>
  <c r="R786" i="23" s="1"/>
  <c r="J786" i="23"/>
  <c r="I786" i="23"/>
  <c r="N786" i="23" s="1"/>
  <c r="G786" i="23"/>
  <c r="M785" i="23"/>
  <c r="V785" i="23" s="1"/>
  <c r="L785" i="23"/>
  <c r="T785" i="23" s="1"/>
  <c r="K785" i="23"/>
  <c r="R785" i="23" s="1"/>
  <c r="J785" i="23"/>
  <c r="P785" i="23" s="1"/>
  <c r="I785" i="23"/>
  <c r="N785" i="23" s="1"/>
  <c r="G785" i="23"/>
  <c r="M784" i="23"/>
  <c r="V784" i="23" s="1"/>
  <c r="L784" i="23"/>
  <c r="T784" i="23" s="1"/>
  <c r="K784" i="23"/>
  <c r="R784" i="23" s="1"/>
  <c r="J784" i="23"/>
  <c r="I784" i="23"/>
  <c r="N784" i="23" s="1"/>
  <c r="G784" i="23"/>
  <c r="M783" i="23"/>
  <c r="V783" i="23" s="1"/>
  <c r="L783" i="23"/>
  <c r="T783" i="23" s="1"/>
  <c r="K783" i="23"/>
  <c r="R783" i="23" s="1"/>
  <c r="J783" i="23"/>
  <c r="I783" i="23"/>
  <c r="N783" i="23" s="1"/>
  <c r="G783" i="23"/>
  <c r="M782" i="23"/>
  <c r="V782" i="23" s="1"/>
  <c r="L782" i="23"/>
  <c r="T782" i="23" s="1"/>
  <c r="K782" i="23"/>
  <c r="R782" i="23" s="1"/>
  <c r="J782" i="23"/>
  <c r="I782" i="23"/>
  <c r="N782" i="23" s="1"/>
  <c r="G782" i="23"/>
  <c r="M781" i="23"/>
  <c r="V781" i="23" s="1"/>
  <c r="L781" i="23"/>
  <c r="T781" i="23" s="1"/>
  <c r="K781" i="23"/>
  <c r="R781" i="23" s="1"/>
  <c r="J781" i="23"/>
  <c r="I781" i="23"/>
  <c r="N781" i="23" s="1"/>
  <c r="G781" i="23"/>
  <c r="M780" i="23"/>
  <c r="V780" i="23" s="1"/>
  <c r="L780" i="23"/>
  <c r="T780" i="23" s="1"/>
  <c r="K780" i="23"/>
  <c r="R780" i="23" s="1"/>
  <c r="J780" i="23"/>
  <c r="I780" i="23"/>
  <c r="N780" i="23" s="1"/>
  <c r="G780" i="23"/>
  <c r="M779" i="23"/>
  <c r="V779" i="23" s="1"/>
  <c r="L779" i="23"/>
  <c r="T779" i="23" s="1"/>
  <c r="K779" i="23"/>
  <c r="R779" i="23" s="1"/>
  <c r="J779" i="23"/>
  <c r="I779" i="23"/>
  <c r="N779" i="23" s="1"/>
  <c r="G779" i="23"/>
  <c r="M778" i="23"/>
  <c r="V778" i="23" s="1"/>
  <c r="L778" i="23"/>
  <c r="T778" i="23" s="1"/>
  <c r="K778" i="23"/>
  <c r="J778" i="23"/>
  <c r="P778" i="23" s="1"/>
  <c r="I778" i="23"/>
  <c r="N778" i="23" s="1"/>
  <c r="G778" i="23"/>
  <c r="M777" i="23"/>
  <c r="V777" i="23" s="1"/>
  <c r="L777" i="23"/>
  <c r="T777" i="23" s="1"/>
  <c r="K777" i="23"/>
  <c r="J777" i="23"/>
  <c r="P777" i="23" s="1"/>
  <c r="I777" i="23"/>
  <c r="N777" i="23" s="1"/>
  <c r="G777" i="23"/>
  <c r="M776" i="23"/>
  <c r="V776" i="23" s="1"/>
  <c r="L776" i="23"/>
  <c r="T776" i="23" s="1"/>
  <c r="K776" i="23"/>
  <c r="R776" i="23" s="1"/>
  <c r="J776" i="23"/>
  <c r="P776" i="23" s="1"/>
  <c r="I776" i="23"/>
  <c r="G776" i="23"/>
  <c r="M775" i="23"/>
  <c r="V775" i="23" s="1"/>
  <c r="L775" i="23"/>
  <c r="T775" i="23" s="1"/>
  <c r="K775" i="23"/>
  <c r="R775" i="23" s="1"/>
  <c r="J775" i="23"/>
  <c r="P775" i="23" s="1"/>
  <c r="I775" i="23"/>
  <c r="G775" i="23"/>
  <c r="M774" i="23"/>
  <c r="V774" i="23" s="1"/>
  <c r="L774" i="23"/>
  <c r="T774" i="23" s="1"/>
  <c r="K774" i="23"/>
  <c r="R774" i="23" s="1"/>
  <c r="J774" i="23"/>
  <c r="P774" i="23" s="1"/>
  <c r="I774" i="23"/>
  <c r="G774" i="23"/>
  <c r="M773" i="23"/>
  <c r="V773" i="23" s="1"/>
  <c r="L773" i="23"/>
  <c r="T773" i="23" s="1"/>
  <c r="K773" i="23"/>
  <c r="J773" i="23"/>
  <c r="P773" i="23" s="1"/>
  <c r="I773" i="23"/>
  <c r="N773" i="23" s="1"/>
  <c r="G773" i="23"/>
  <c r="M772" i="23"/>
  <c r="V772" i="23" s="1"/>
  <c r="L772" i="23"/>
  <c r="T772" i="23" s="1"/>
  <c r="K772" i="23"/>
  <c r="R772" i="23" s="1"/>
  <c r="J772" i="23"/>
  <c r="P772" i="23" s="1"/>
  <c r="I772" i="23"/>
  <c r="G772" i="23"/>
  <c r="M771" i="23"/>
  <c r="V771" i="23" s="1"/>
  <c r="L771" i="23"/>
  <c r="T771" i="23" s="1"/>
  <c r="K771" i="23"/>
  <c r="R771" i="23" s="1"/>
  <c r="J771" i="23"/>
  <c r="P771" i="23" s="1"/>
  <c r="I771" i="23"/>
  <c r="G771" i="23"/>
  <c r="M770" i="23"/>
  <c r="V770" i="23" s="1"/>
  <c r="L770" i="23"/>
  <c r="T770" i="23" s="1"/>
  <c r="K770" i="23"/>
  <c r="R770" i="23" s="1"/>
  <c r="J770" i="23"/>
  <c r="I770" i="23"/>
  <c r="N770" i="23" s="1"/>
  <c r="G770" i="23"/>
  <c r="M769" i="23"/>
  <c r="V769" i="23" s="1"/>
  <c r="L769" i="23"/>
  <c r="T769" i="23" s="1"/>
  <c r="K769" i="23"/>
  <c r="J769" i="23"/>
  <c r="P769" i="23" s="1"/>
  <c r="I769" i="23"/>
  <c r="N769" i="23" s="1"/>
  <c r="G769" i="23"/>
  <c r="M768" i="23"/>
  <c r="V768" i="23" s="1"/>
  <c r="L768" i="23"/>
  <c r="T768" i="23" s="1"/>
  <c r="K768" i="23"/>
  <c r="J768" i="23"/>
  <c r="P768" i="23" s="1"/>
  <c r="I768" i="23"/>
  <c r="N768" i="23" s="1"/>
  <c r="G768" i="23"/>
  <c r="M767" i="23"/>
  <c r="V767" i="23" s="1"/>
  <c r="L767" i="23"/>
  <c r="T767" i="23" s="1"/>
  <c r="K767" i="23"/>
  <c r="R767" i="23" s="1"/>
  <c r="J767" i="23"/>
  <c r="I767" i="23"/>
  <c r="N767" i="23" s="1"/>
  <c r="G767" i="23"/>
  <c r="M766" i="23"/>
  <c r="V766" i="23" s="1"/>
  <c r="L766" i="23"/>
  <c r="T766" i="23" s="1"/>
  <c r="K766" i="23"/>
  <c r="R766" i="23" s="1"/>
  <c r="J766" i="23"/>
  <c r="P766" i="23" s="1"/>
  <c r="I766" i="23"/>
  <c r="G766" i="23"/>
  <c r="M765" i="23"/>
  <c r="V765" i="23" s="1"/>
  <c r="L765" i="23"/>
  <c r="T765" i="23" s="1"/>
  <c r="K765" i="23"/>
  <c r="R765" i="23" s="1"/>
  <c r="J765" i="23"/>
  <c r="P765" i="23" s="1"/>
  <c r="I765" i="23"/>
  <c r="G765" i="23"/>
  <c r="M764" i="23"/>
  <c r="V764" i="23" s="1"/>
  <c r="L764" i="23"/>
  <c r="T764" i="23" s="1"/>
  <c r="K764" i="23"/>
  <c r="R764" i="23" s="1"/>
  <c r="J764" i="23"/>
  <c r="P764" i="23" s="1"/>
  <c r="I764" i="23"/>
  <c r="G764" i="23"/>
  <c r="M763" i="23"/>
  <c r="V763" i="23" s="1"/>
  <c r="L763" i="23"/>
  <c r="T763" i="23" s="1"/>
  <c r="K763" i="23"/>
  <c r="R763" i="23" s="1"/>
  <c r="J763" i="23"/>
  <c r="I763" i="23"/>
  <c r="N763" i="23" s="1"/>
  <c r="G763" i="23"/>
  <c r="M762" i="23"/>
  <c r="V762" i="23" s="1"/>
  <c r="L762" i="23"/>
  <c r="T762" i="23" s="1"/>
  <c r="K762" i="23"/>
  <c r="R762" i="23" s="1"/>
  <c r="J762" i="23"/>
  <c r="P762" i="23" s="1"/>
  <c r="I762" i="23"/>
  <c r="G762" i="23"/>
  <c r="M761" i="23"/>
  <c r="V761" i="23" s="1"/>
  <c r="L761" i="23"/>
  <c r="T761" i="23" s="1"/>
  <c r="K761" i="23"/>
  <c r="R761" i="23" s="1"/>
  <c r="J761" i="23"/>
  <c r="P761" i="23" s="1"/>
  <c r="I761" i="23"/>
  <c r="G761" i="23"/>
  <c r="M760" i="23"/>
  <c r="V760" i="23" s="1"/>
  <c r="L760" i="23"/>
  <c r="T760" i="23" s="1"/>
  <c r="K760" i="23"/>
  <c r="R760" i="23" s="1"/>
  <c r="J760" i="23"/>
  <c r="P760" i="23" s="1"/>
  <c r="I760" i="23"/>
  <c r="G760" i="23"/>
  <c r="M759" i="23"/>
  <c r="V759" i="23" s="1"/>
  <c r="L759" i="23"/>
  <c r="K759" i="23"/>
  <c r="R759" i="23" s="1"/>
  <c r="J759" i="23"/>
  <c r="P759" i="23" s="1"/>
  <c r="I759" i="23"/>
  <c r="N759" i="23" s="1"/>
  <c r="G759" i="23"/>
  <c r="M758" i="23"/>
  <c r="V758" i="23" s="1"/>
  <c r="L758" i="23"/>
  <c r="T758" i="23" s="1"/>
  <c r="K758" i="23"/>
  <c r="R758" i="23" s="1"/>
  <c r="J758" i="23"/>
  <c r="P758" i="23" s="1"/>
  <c r="I758" i="23"/>
  <c r="G758" i="23"/>
  <c r="M757" i="23"/>
  <c r="V757" i="23" s="1"/>
  <c r="L757" i="23"/>
  <c r="T757" i="23" s="1"/>
  <c r="K757" i="23"/>
  <c r="R757" i="23" s="1"/>
  <c r="J757" i="23"/>
  <c r="P757" i="23" s="1"/>
  <c r="I757" i="23"/>
  <c r="G757" i="23"/>
  <c r="M756" i="23"/>
  <c r="V756" i="23" s="1"/>
  <c r="L756" i="23"/>
  <c r="T756" i="23" s="1"/>
  <c r="K756" i="23"/>
  <c r="R756" i="23" s="1"/>
  <c r="J756" i="23"/>
  <c r="P756" i="23" s="1"/>
  <c r="I756" i="23"/>
  <c r="G756" i="23"/>
  <c r="M755" i="23"/>
  <c r="V755" i="23" s="1"/>
  <c r="L755" i="23"/>
  <c r="T755" i="23" s="1"/>
  <c r="K755" i="23"/>
  <c r="R755" i="23" s="1"/>
  <c r="J755" i="23"/>
  <c r="P755" i="23" s="1"/>
  <c r="I755" i="23"/>
  <c r="G755" i="23"/>
  <c r="M754" i="23"/>
  <c r="V754" i="23" s="1"/>
  <c r="L754" i="23"/>
  <c r="T754" i="23" s="1"/>
  <c r="K754" i="23"/>
  <c r="R754" i="23" s="1"/>
  <c r="J754" i="23"/>
  <c r="P754" i="23" s="1"/>
  <c r="I754" i="23"/>
  <c r="G754" i="23"/>
  <c r="M753" i="23"/>
  <c r="V753" i="23" s="1"/>
  <c r="L753" i="23"/>
  <c r="T753" i="23" s="1"/>
  <c r="K753" i="23"/>
  <c r="R753" i="23" s="1"/>
  <c r="J753" i="23"/>
  <c r="P753" i="23" s="1"/>
  <c r="I753" i="23"/>
  <c r="N753" i="23" s="1"/>
  <c r="G753" i="23"/>
  <c r="M752" i="23"/>
  <c r="V752" i="23" s="1"/>
  <c r="L752" i="23"/>
  <c r="T752" i="23" s="1"/>
  <c r="K752" i="23"/>
  <c r="R752" i="23" s="1"/>
  <c r="J752" i="23"/>
  <c r="P752" i="23" s="1"/>
  <c r="I752" i="23"/>
  <c r="G752" i="23"/>
  <c r="M751" i="23"/>
  <c r="V751" i="23" s="1"/>
  <c r="L751" i="23"/>
  <c r="T751" i="23" s="1"/>
  <c r="K751" i="23"/>
  <c r="R751" i="23" s="1"/>
  <c r="J751" i="23"/>
  <c r="P751" i="23" s="1"/>
  <c r="I751" i="23"/>
  <c r="G751" i="23"/>
  <c r="M750" i="23"/>
  <c r="V750" i="23" s="1"/>
  <c r="L750" i="23"/>
  <c r="T750" i="23" s="1"/>
  <c r="K750" i="23"/>
  <c r="R750" i="23" s="1"/>
  <c r="J750" i="23"/>
  <c r="P750" i="23" s="1"/>
  <c r="I750" i="23"/>
  <c r="G750" i="23"/>
  <c r="M749" i="23"/>
  <c r="V749" i="23" s="1"/>
  <c r="L749" i="23"/>
  <c r="T749" i="23" s="1"/>
  <c r="K749" i="23"/>
  <c r="R749" i="23" s="1"/>
  <c r="J749" i="23"/>
  <c r="P749" i="23" s="1"/>
  <c r="I749" i="23"/>
  <c r="G749" i="23"/>
  <c r="M748" i="23"/>
  <c r="V748" i="23" s="1"/>
  <c r="L748" i="23"/>
  <c r="T748" i="23" s="1"/>
  <c r="K748" i="23"/>
  <c r="R748" i="23" s="1"/>
  <c r="J748" i="23"/>
  <c r="P748" i="23" s="1"/>
  <c r="I748" i="23"/>
  <c r="G748" i="23"/>
  <c r="M747" i="23"/>
  <c r="V747" i="23" s="1"/>
  <c r="L747" i="23"/>
  <c r="T747" i="23" s="1"/>
  <c r="K747" i="23"/>
  <c r="J747" i="23"/>
  <c r="P747" i="23" s="1"/>
  <c r="I747" i="23"/>
  <c r="N747" i="23" s="1"/>
  <c r="G747" i="23"/>
  <c r="M746" i="23"/>
  <c r="V746" i="23" s="1"/>
  <c r="L746" i="23"/>
  <c r="T746" i="23" s="1"/>
  <c r="K746" i="23"/>
  <c r="R746" i="23" s="1"/>
  <c r="J746" i="23"/>
  <c r="I746" i="23"/>
  <c r="N746" i="23" s="1"/>
  <c r="G746" i="23"/>
  <c r="M745" i="23"/>
  <c r="V745" i="23" s="1"/>
  <c r="L745" i="23"/>
  <c r="K745" i="23"/>
  <c r="R745" i="23" s="1"/>
  <c r="J745" i="23"/>
  <c r="P745" i="23" s="1"/>
  <c r="I745" i="23"/>
  <c r="N745" i="23" s="1"/>
  <c r="G745" i="23"/>
  <c r="M744" i="23"/>
  <c r="V744" i="23" s="1"/>
  <c r="L744" i="23"/>
  <c r="T744" i="23" s="1"/>
  <c r="K744" i="23"/>
  <c r="R744" i="23" s="1"/>
  <c r="J744" i="23"/>
  <c r="P744" i="23" s="1"/>
  <c r="I744" i="23"/>
  <c r="G744" i="23"/>
  <c r="M743" i="23"/>
  <c r="V743" i="23" s="1"/>
  <c r="L743" i="23"/>
  <c r="K743" i="23"/>
  <c r="R743" i="23" s="1"/>
  <c r="J743" i="23"/>
  <c r="P743" i="23" s="1"/>
  <c r="I743" i="23"/>
  <c r="N743" i="23" s="1"/>
  <c r="G743" i="23"/>
  <c r="M742" i="23"/>
  <c r="V742" i="23" s="1"/>
  <c r="L742" i="23"/>
  <c r="T742" i="23" s="1"/>
  <c r="K742" i="23"/>
  <c r="R742" i="23" s="1"/>
  <c r="J742" i="23"/>
  <c r="P742" i="23" s="1"/>
  <c r="I742" i="23"/>
  <c r="G742" i="23"/>
  <c r="M741" i="23"/>
  <c r="V741" i="23" s="1"/>
  <c r="L741" i="23"/>
  <c r="T741" i="23" s="1"/>
  <c r="K741" i="23"/>
  <c r="R741" i="23" s="1"/>
  <c r="J741" i="23"/>
  <c r="P741" i="23" s="1"/>
  <c r="I741" i="23"/>
  <c r="G741" i="23"/>
  <c r="M740" i="23"/>
  <c r="V740" i="23" s="1"/>
  <c r="L740" i="23"/>
  <c r="T740" i="23" s="1"/>
  <c r="K740" i="23"/>
  <c r="R740" i="23" s="1"/>
  <c r="J740" i="23"/>
  <c r="P740" i="23" s="1"/>
  <c r="I740" i="23"/>
  <c r="G740" i="23"/>
  <c r="M739" i="23"/>
  <c r="V739" i="23" s="1"/>
  <c r="L739" i="23"/>
  <c r="T739" i="23" s="1"/>
  <c r="K739" i="23"/>
  <c r="R739" i="23" s="1"/>
  <c r="J739" i="23"/>
  <c r="P739" i="23" s="1"/>
  <c r="I739" i="23"/>
  <c r="G739" i="23"/>
  <c r="M738" i="23"/>
  <c r="V738" i="23" s="1"/>
  <c r="L738" i="23"/>
  <c r="T738" i="23" s="1"/>
  <c r="K738" i="23"/>
  <c r="R738" i="23" s="1"/>
  <c r="J738" i="23"/>
  <c r="P738" i="23" s="1"/>
  <c r="I738" i="23"/>
  <c r="G738" i="23"/>
  <c r="M737" i="23"/>
  <c r="V737" i="23" s="1"/>
  <c r="L737" i="23"/>
  <c r="T737" i="23" s="1"/>
  <c r="K737" i="23"/>
  <c r="R737" i="23" s="1"/>
  <c r="J737" i="23"/>
  <c r="P737" i="23" s="1"/>
  <c r="I737" i="23"/>
  <c r="G737" i="23"/>
  <c r="M736" i="23"/>
  <c r="V736" i="23" s="1"/>
  <c r="L736" i="23"/>
  <c r="T736" i="23" s="1"/>
  <c r="K736" i="23"/>
  <c r="R736" i="23" s="1"/>
  <c r="J736" i="23"/>
  <c r="P736" i="23" s="1"/>
  <c r="I736" i="23"/>
  <c r="G736" i="23"/>
  <c r="M735" i="23"/>
  <c r="V735" i="23" s="1"/>
  <c r="L735" i="23"/>
  <c r="T735" i="23" s="1"/>
  <c r="K735" i="23"/>
  <c r="R735" i="23" s="1"/>
  <c r="J735" i="23"/>
  <c r="P735" i="23" s="1"/>
  <c r="I735" i="23"/>
  <c r="G735" i="23"/>
  <c r="M734" i="23"/>
  <c r="V734" i="23" s="1"/>
  <c r="L734" i="23"/>
  <c r="T734" i="23" s="1"/>
  <c r="K734" i="23"/>
  <c r="R734" i="23" s="1"/>
  <c r="J734" i="23"/>
  <c r="P734" i="23" s="1"/>
  <c r="I734" i="23"/>
  <c r="G734" i="23"/>
  <c r="M733" i="23"/>
  <c r="V733" i="23" s="1"/>
  <c r="L733" i="23"/>
  <c r="T733" i="23" s="1"/>
  <c r="K733" i="23"/>
  <c r="R733" i="23" s="1"/>
  <c r="J733" i="23"/>
  <c r="P733" i="23" s="1"/>
  <c r="I733" i="23"/>
  <c r="G733" i="23"/>
  <c r="M732" i="23"/>
  <c r="V732" i="23" s="1"/>
  <c r="L732" i="23"/>
  <c r="T732" i="23" s="1"/>
  <c r="K732" i="23"/>
  <c r="R732" i="23" s="1"/>
  <c r="J732" i="23"/>
  <c r="P732" i="23" s="1"/>
  <c r="I732" i="23"/>
  <c r="G732" i="23"/>
  <c r="M731" i="23"/>
  <c r="V731" i="23" s="1"/>
  <c r="L731" i="23"/>
  <c r="T731" i="23" s="1"/>
  <c r="K731" i="23"/>
  <c r="R731" i="23" s="1"/>
  <c r="J731" i="23"/>
  <c r="P731" i="23" s="1"/>
  <c r="I731" i="23"/>
  <c r="G731" i="23"/>
  <c r="M730" i="23"/>
  <c r="V730" i="23" s="1"/>
  <c r="L730" i="23"/>
  <c r="T730" i="23" s="1"/>
  <c r="K730" i="23"/>
  <c r="R730" i="23" s="1"/>
  <c r="J730" i="23"/>
  <c r="P730" i="23" s="1"/>
  <c r="I730" i="23"/>
  <c r="G730" i="23"/>
  <c r="M729" i="23"/>
  <c r="V729" i="23" s="1"/>
  <c r="L729" i="23"/>
  <c r="T729" i="23" s="1"/>
  <c r="K729" i="23"/>
  <c r="R729" i="23" s="1"/>
  <c r="J729" i="23"/>
  <c r="P729" i="23" s="1"/>
  <c r="I729" i="23"/>
  <c r="G729" i="23"/>
  <c r="M728" i="23"/>
  <c r="V728" i="23" s="1"/>
  <c r="L728" i="23"/>
  <c r="T728" i="23" s="1"/>
  <c r="K728" i="23"/>
  <c r="R728" i="23" s="1"/>
  <c r="J728" i="23"/>
  <c r="P728" i="23" s="1"/>
  <c r="I728" i="23"/>
  <c r="G728" i="23"/>
  <c r="M727" i="23"/>
  <c r="V727" i="23" s="1"/>
  <c r="L727" i="23"/>
  <c r="T727" i="23" s="1"/>
  <c r="K727" i="23"/>
  <c r="R727" i="23" s="1"/>
  <c r="J727" i="23"/>
  <c r="P727" i="23" s="1"/>
  <c r="I727" i="23"/>
  <c r="G727" i="23"/>
  <c r="M726" i="23"/>
  <c r="V726" i="23" s="1"/>
  <c r="L726" i="23"/>
  <c r="T726" i="23" s="1"/>
  <c r="K726" i="23"/>
  <c r="R726" i="23" s="1"/>
  <c r="J726" i="23"/>
  <c r="P726" i="23" s="1"/>
  <c r="I726" i="23"/>
  <c r="N726" i="23" s="1"/>
  <c r="G726" i="23"/>
  <c r="M725" i="23"/>
  <c r="V725" i="23" s="1"/>
  <c r="L725" i="23"/>
  <c r="T725" i="23" s="1"/>
  <c r="K725" i="23"/>
  <c r="R725" i="23" s="1"/>
  <c r="J725" i="23"/>
  <c r="P725" i="23" s="1"/>
  <c r="I725" i="23"/>
  <c r="N725" i="23" s="1"/>
  <c r="G725" i="23"/>
  <c r="M724" i="23"/>
  <c r="V724" i="23" s="1"/>
  <c r="L724" i="23"/>
  <c r="T724" i="23" s="1"/>
  <c r="K724" i="23"/>
  <c r="R724" i="23" s="1"/>
  <c r="J724" i="23"/>
  <c r="P724" i="23" s="1"/>
  <c r="I724" i="23"/>
  <c r="N724" i="23" s="1"/>
  <c r="G724" i="23"/>
  <c r="M723" i="23"/>
  <c r="V723" i="23" s="1"/>
  <c r="L723" i="23"/>
  <c r="T723" i="23" s="1"/>
  <c r="K723" i="23"/>
  <c r="R723" i="23" s="1"/>
  <c r="J723" i="23"/>
  <c r="P723" i="23" s="1"/>
  <c r="I723" i="23"/>
  <c r="N723" i="23" s="1"/>
  <c r="G723" i="23"/>
  <c r="M722" i="23"/>
  <c r="V722" i="23" s="1"/>
  <c r="L722" i="23"/>
  <c r="T722" i="23" s="1"/>
  <c r="K722" i="23"/>
  <c r="R722" i="23" s="1"/>
  <c r="J722" i="23"/>
  <c r="P722" i="23" s="1"/>
  <c r="I722" i="23"/>
  <c r="N722" i="23" s="1"/>
  <c r="G722" i="23"/>
  <c r="M721" i="23"/>
  <c r="V721" i="23" s="1"/>
  <c r="L721" i="23"/>
  <c r="T721" i="23" s="1"/>
  <c r="K721" i="23"/>
  <c r="R721" i="23" s="1"/>
  <c r="J721" i="23"/>
  <c r="P721" i="23" s="1"/>
  <c r="I721" i="23"/>
  <c r="N721" i="23" s="1"/>
  <c r="G721" i="23"/>
  <c r="M720" i="23"/>
  <c r="V720" i="23" s="1"/>
  <c r="L720" i="23"/>
  <c r="T720" i="23" s="1"/>
  <c r="K720" i="23"/>
  <c r="R720" i="23" s="1"/>
  <c r="J720" i="23"/>
  <c r="P720" i="23" s="1"/>
  <c r="I720" i="23"/>
  <c r="N720" i="23" s="1"/>
  <c r="G720" i="23"/>
  <c r="M719" i="23"/>
  <c r="V719" i="23" s="1"/>
  <c r="L719" i="23"/>
  <c r="T719" i="23" s="1"/>
  <c r="K719" i="23"/>
  <c r="R719" i="23" s="1"/>
  <c r="J719" i="23"/>
  <c r="P719" i="23" s="1"/>
  <c r="I719" i="23"/>
  <c r="N719" i="23" s="1"/>
  <c r="G719" i="23"/>
  <c r="M718" i="23"/>
  <c r="V718" i="23" s="1"/>
  <c r="L718" i="23"/>
  <c r="T718" i="23" s="1"/>
  <c r="K718" i="23"/>
  <c r="R718" i="23" s="1"/>
  <c r="J718" i="23"/>
  <c r="P718" i="23" s="1"/>
  <c r="I718" i="23"/>
  <c r="N718" i="23" s="1"/>
  <c r="G718" i="23"/>
  <c r="M717" i="23"/>
  <c r="V717" i="23" s="1"/>
  <c r="L717" i="23"/>
  <c r="T717" i="23" s="1"/>
  <c r="K717" i="23"/>
  <c r="R717" i="23" s="1"/>
  <c r="J717" i="23"/>
  <c r="P717" i="23" s="1"/>
  <c r="I717" i="23"/>
  <c r="N717" i="23" s="1"/>
  <c r="G717" i="23"/>
  <c r="M716" i="23"/>
  <c r="V716" i="23" s="1"/>
  <c r="L716" i="23"/>
  <c r="T716" i="23" s="1"/>
  <c r="K716" i="23"/>
  <c r="R716" i="23" s="1"/>
  <c r="J716" i="23"/>
  <c r="P716" i="23" s="1"/>
  <c r="I716" i="23"/>
  <c r="N716" i="23" s="1"/>
  <c r="G716" i="23"/>
  <c r="M715" i="23"/>
  <c r="V715" i="23" s="1"/>
  <c r="L715" i="23"/>
  <c r="T715" i="23" s="1"/>
  <c r="K715" i="23"/>
  <c r="R715" i="23" s="1"/>
  <c r="J715" i="23"/>
  <c r="P715" i="23" s="1"/>
  <c r="I715" i="23"/>
  <c r="N715" i="23" s="1"/>
  <c r="G715" i="23"/>
  <c r="M714" i="23"/>
  <c r="V714" i="23" s="1"/>
  <c r="L714" i="23"/>
  <c r="T714" i="23" s="1"/>
  <c r="K714" i="23"/>
  <c r="R714" i="23" s="1"/>
  <c r="J714" i="23"/>
  <c r="P714" i="23" s="1"/>
  <c r="I714" i="23"/>
  <c r="N714" i="23" s="1"/>
  <c r="G714" i="23"/>
  <c r="M713" i="23"/>
  <c r="V713" i="23" s="1"/>
  <c r="L713" i="23"/>
  <c r="T713" i="23" s="1"/>
  <c r="K713" i="23"/>
  <c r="R713" i="23" s="1"/>
  <c r="J713" i="23"/>
  <c r="P713" i="23" s="1"/>
  <c r="I713" i="23"/>
  <c r="N713" i="23" s="1"/>
  <c r="G713" i="23"/>
  <c r="M712" i="23"/>
  <c r="V712" i="23" s="1"/>
  <c r="L712" i="23"/>
  <c r="T712" i="23" s="1"/>
  <c r="K712" i="23"/>
  <c r="R712" i="23" s="1"/>
  <c r="J712" i="23"/>
  <c r="P712" i="23" s="1"/>
  <c r="I712" i="23"/>
  <c r="N712" i="23" s="1"/>
  <c r="G712" i="23"/>
  <c r="M711" i="23"/>
  <c r="V711" i="23" s="1"/>
  <c r="L711" i="23"/>
  <c r="T711" i="23" s="1"/>
  <c r="K711" i="23"/>
  <c r="R711" i="23" s="1"/>
  <c r="J711" i="23"/>
  <c r="P711" i="23" s="1"/>
  <c r="I711" i="23"/>
  <c r="N711" i="23" s="1"/>
  <c r="G711" i="23"/>
  <c r="M710" i="23"/>
  <c r="V710" i="23" s="1"/>
  <c r="L710" i="23"/>
  <c r="T710" i="23" s="1"/>
  <c r="K710" i="23"/>
  <c r="R710" i="23" s="1"/>
  <c r="J710" i="23"/>
  <c r="P710" i="23" s="1"/>
  <c r="I710" i="23"/>
  <c r="N710" i="23" s="1"/>
  <c r="G710" i="23"/>
  <c r="M709" i="23"/>
  <c r="V709" i="23" s="1"/>
  <c r="L709" i="23"/>
  <c r="T709" i="23" s="1"/>
  <c r="K709" i="23"/>
  <c r="R709" i="23" s="1"/>
  <c r="J709" i="23"/>
  <c r="P709" i="23" s="1"/>
  <c r="I709" i="23"/>
  <c r="N709" i="23" s="1"/>
  <c r="G709" i="23"/>
  <c r="M708" i="23"/>
  <c r="V708" i="23" s="1"/>
  <c r="L708" i="23"/>
  <c r="T708" i="23" s="1"/>
  <c r="K708" i="23"/>
  <c r="R708" i="23" s="1"/>
  <c r="J708" i="23"/>
  <c r="P708" i="23" s="1"/>
  <c r="I708" i="23"/>
  <c r="N708" i="23" s="1"/>
  <c r="G708" i="23"/>
  <c r="M707" i="23"/>
  <c r="V707" i="23" s="1"/>
  <c r="L707" i="23"/>
  <c r="T707" i="23" s="1"/>
  <c r="K707" i="23"/>
  <c r="R707" i="23" s="1"/>
  <c r="J707" i="23"/>
  <c r="P707" i="23" s="1"/>
  <c r="I707" i="23"/>
  <c r="N707" i="23" s="1"/>
  <c r="G707" i="23"/>
  <c r="M706" i="23"/>
  <c r="V706" i="23" s="1"/>
  <c r="L706" i="23"/>
  <c r="T706" i="23" s="1"/>
  <c r="K706" i="23"/>
  <c r="R706" i="23" s="1"/>
  <c r="J706" i="23"/>
  <c r="P706" i="23" s="1"/>
  <c r="I706" i="23"/>
  <c r="G706" i="23"/>
  <c r="M705" i="23"/>
  <c r="V705" i="23" s="1"/>
  <c r="L705" i="23"/>
  <c r="T705" i="23" s="1"/>
  <c r="K705" i="23"/>
  <c r="R705" i="23" s="1"/>
  <c r="J705" i="23"/>
  <c r="P705" i="23" s="1"/>
  <c r="I705" i="23"/>
  <c r="G705" i="23"/>
  <c r="M704" i="23"/>
  <c r="V704" i="23" s="1"/>
  <c r="L704" i="23"/>
  <c r="T704" i="23" s="1"/>
  <c r="K704" i="23"/>
  <c r="R704" i="23" s="1"/>
  <c r="J704" i="23"/>
  <c r="P704" i="23" s="1"/>
  <c r="I704" i="23"/>
  <c r="G704" i="23"/>
  <c r="M703" i="23"/>
  <c r="V703" i="23" s="1"/>
  <c r="L703" i="23"/>
  <c r="T703" i="23" s="1"/>
  <c r="K703" i="23"/>
  <c r="J703" i="23"/>
  <c r="P703" i="23" s="1"/>
  <c r="I703" i="23"/>
  <c r="N703" i="23" s="1"/>
  <c r="G703" i="23"/>
  <c r="M702" i="23"/>
  <c r="V702" i="23" s="1"/>
  <c r="L702" i="23"/>
  <c r="T702" i="23" s="1"/>
  <c r="K702" i="23"/>
  <c r="R702" i="23" s="1"/>
  <c r="J702" i="23"/>
  <c r="P702" i="23" s="1"/>
  <c r="I702" i="23"/>
  <c r="G702" i="23"/>
  <c r="M701" i="23"/>
  <c r="V701" i="23" s="1"/>
  <c r="L701" i="23"/>
  <c r="T701" i="23" s="1"/>
  <c r="K701" i="23"/>
  <c r="R701" i="23" s="1"/>
  <c r="J701" i="23"/>
  <c r="P701" i="23" s="1"/>
  <c r="I701" i="23"/>
  <c r="G701" i="23"/>
  <c r="M700" i="23"/>
  <c r="V700" i="23" s="1"/>
  <c r="L700" i="23"/>
  <c r="T700" i="23" s="1"/>
  <c r="K700" i="23"/>
  <c r="J700" i="23"/>
  <c r="P700" i="23" s="1"/>
  <c r="I700" i="23"/>
  <c r="N700" i="23" s="1"/>
  <c r="G700" i="23"/>
  <c r="M699" i="23"/>
  <c r="V699" i="23" s="1"/>
  <c r="L699" i="23"/>
  <c r="T699" i="23" s="1"/>
  <c r="K699" i="23"/>
  <c r="R699" i="23" s="1"/>
  <c r="J699" i="23"/>
  <c r="P699" i="23" s="1"/>
  <c r="I699" i="23"/>
  <c r="G699" i="23"/>
  <c r="M698" i="23"/>
  <c r="V698" i="23" s="1"/>
  <c r="L698" i="23"/>
  <c r="T698" i="23" s="1"/>
  <c r="K698" i="23"/>
  <c r="R698" i="23" s="1"/>
  <c r="J698" i="23"/>
  <c r="I698" i="23"/>
  <c r="N698" i="23" s="1"/>
  <c r="G698" i="23"/>
  <c r="M697" i="23"/>
  <c r="V697" i="23" s="1"/>
  <c r="L697" i="23"/>
  <c r="T697" i="23" s="1"/>
  <c r="K697" i="23"/>
  <c r="R697" i="23" s="1"/>
  <c r="J697" i="23"/>
  <c r="P697" i="23" s="1"/>
  <c r="I697" i="23"/>
  <c r="G697" i="23"/>
  <c r="M696" i="23"/>
  <c r="V696" i="23" s="1"/>
  <c r="L696" i="23"/>
  <c r="T696" i="23" s="1"/>
  <c r="K696" i="23"/>
  <c r="R696" i="23" s="1"/>
  <c r="J696" i="23"/>
  <c r="P696" i="23" s="1"/>
  <c r="I696" i="23"/>
  <c r="G696" i="23"/>
  <c r="M695" i="23"/>
  <c r="V695" i="23" s="1"/>
  <c r="L695" i="23"/>
  <c r="T695" i="23" s="1"/>
  <c r="K695" i="23"/>
  <c r="R695" i="23" s="1"/>
  <c r="J695" i="23"/>
  <c r="P695" i="23" s="1"/>
  <c r="I695" i="23"/>
  <c r="G695" i="23"/>
  <c r="M694" i="23"/>
  <c r="V694" i="23" s="1"/>
  <c r="L694" i="23"/>
  <c r="T694" i="23" s="1"/>
  <c r="K694" i="23"/>
  <c r="R694" i="23" s="1"/>
  <c r="J694" i="23"/>
  <c r="P694" i="23" s="1"/>
  <c r="I694" i="23"/>
  <c r="G694" i="23"/>
  <c r="M693" i="23"/>
  <c r="L693" i="23"/>
  <c r="T693" i="23" s="1"/>
  <c r="K693" i="23"/>
  <c r="R693" i="23" s="1"/>
  <c r="J693" i="23"/>
  <c r="P693" i="23" s="1"/>
  <c r="I693" i="23"/>
  <c r="N693" i="23" s="1"/>
  <c r="G693" i="23"/>
  <c r="M692" i="23"/>
  <c r="V692" i="23" s="1"/>
  <c r="L692" i="23"/>
  <c r="T692" i="23" s="1"/>
  <c r="K692" i="23"/>
  <c r="R692" i="23" s="1"/>
  <c r="J692" i="23"/>
  <c r="P692" i="23" s="1"/>
  <c r="I692" i="23"/>
  <c r="G692" i="23"/>
  <c r="M691" i="23"/>
  <c r="V691" i="23" s="1"/>
  <c r="L691" i="23"/>
  <c r="T691" i="23" s="1"/>
  <c r="K691" i="23"/>
  <c r="R691" i="23" s="1"/>
  <c r="J691" i="23"/>
  <c r="I691" i="23"/>
  <c r="N691" i="23" s="1"/>
  <c r="G691" i="23"/>
  <c r="M690" i="23"/>
  <c r="V690" i="23" s="1"/>
  <c r="L690" i="23"/>
  <c r="T690" i="23" s="1"/>
  <c r="K690" i="23"/>
  <c r="R690" i="23" s="1"/>
  <c r="J690" i="23"/>
  <c r="P690" i="23" s="1"/>
  <c r="I690" i="23"/>
  <c r="G690" i="23"/>
  <c r="M689" i="23"/>
  <c r="V689" i="23" s="1"/>
  <c r="L689" i="23"/>
  <c r="T689" i="23" s="1"/>
  <c r="K689" i="23"/>
  <c r="R689" i="23" s="1"/>
  <c r="J689" i="23"/>
  <c r="P689" i="23" s="1"/>
  <c r="I689" i="23"/>
  <c r="G689" i="23"/>
  <c r="M688" i="23"/>
  <c r="V688" i="23" s="1"/>
  <c r="L688" i="23"/>
  <c r="T688" i="23" s="1"/>
  <c r="K688" i="23"/>
  <c r="R688" i="23" s="1"/>
  <c r="J688" i="23"/>
  <c r="P688" i="23" s="1"/>
  <c r="I688" i="23"/>
  <c r="G688" i="23"/>
  <c r="M687" i="23"/>
  <c r="V687" i="23" s="1"/>
  <c r="L687" i="23"/>
  <c r="T687" i="23" s="1"/>
  <c r="K687" i="23"/>
  <c r="R687" i="23" s="1"/>
  <c r="J687" i="23"/>
  <c r="P687" i="23" s="1"/>
  <c r="I687" i="23"/>
  <c r="G687" i="23"/>
  <c r="M686" i="23"/>
  <c r="V686" i="23" s="1"/>
  <c r="L686" i="23"/>
  <c r="T686" i="23" s="1"/>
  <c r="K686" i="23"/>
  <c r="J686" i="23"/>
  <c r="P686" i="23" s="1"/>
  <c r="I686" i="23"/>
  <c r="N686" i="23" s="1"/>
  <c r="G686" i="23"/>
  <c r="M685" i="23"/>
  <c r="V685" i="23" s="1"/>
  <c r="L685" i="23"/>
  <c r="T685" i="23" s="1"/>
  <c r="K685" i="23"/>
  <c r="R685" i="23" s="1"/>
  <c r="J685" i="23"/>
  <c r="P685" i="23" s="1"/>
  <c r="I685" i="23"/>
  <c r="G685" i="23"/>
  <c r="M684" i="23"/>
  <c r="V684" i="23" s="1"/>
  <c r="L684" i="23"/>
  <c r="T684" i="23" s="1"/>
  <c r="K684" i="23"/>
  <c r="R684" i="23" s="1"/>
  <c r="J684" i="23"/>
  <c r="P684" i="23" s="1"/>
  <c r="I684" i="23"/>
  <c r="G684" i="23"/>
  <c r="M683" i="23"/>
  <c r="V683" i="23" s="1"/>
  <c r="L683" i="23"/>
  <c r="T683" i="23" s="1"/>
  <c r="K683" i="23"/>
  <c r="R683" i="23" s="1"/>
  <c r="J683" i="23"/>
  <c r="P683" i="23" s="1"/>
  <c r="I683" i="23"/>
  <c r="G683" i="23"/>
  <c r="M682" i="23"/>
  <c r="V682" i="23" s="1"/>
  <c r="L682" i="23"/>
  <c r="T682" i="23" s="1"/>
  <c r="K682" i="23"/>
  <c r="R682" i="23" s="1"/>
  <c r="J682" i="23"/>
  <c r="P682" i="23" s="1"/>
  <c r="I682" i="23"/>
  <c r="G682" i="23"/>
  <c r="M681" i="23"/>
  <c r="V681" i="23" s="1"/>
  <c r="L681" i="23"/>
  <c r="T681" i="23" s="1"/>
  <c r="K681" i="23"/>
  <c r="R681" i="23" s="1"/>
  <c r="J681" i="23"/>
  <c r="P681" i="23" s="1"/>
  <c r="I681" i="23"/>
  <c r="G681" i="23"/>
  <c r="M680" i="23"/>
  <c r="L680" i="23"/>
  <c r="T680" i="23" s="1"/>
  <c r="K680" i="23"/>
  <c r="R680" i="23" s="1"/>
  <c r="J680" i="23"/>
  <c r="P680" i="23" s="1"/>
  <c r="I680" i="23"/>
  <c r="N680" i="23" s="1"/>
  <c r="G680" i="23"/>
  <c r="M679" i="23"/>
  <c r="V679" i="23" s="1"/>
  <c r="L679" i="23"/>
  <c r="T679" i="23" s="1"/>
  <c r="K679" i="23"/>
  <c r="R679" i="23" s="1"/>
  <c r="J679" i="23"/>
  <c r="P679" i="23" s="1"/>
  <c r="I679" i="23"/>
  <c r="G679" i="23"/>
  <c r="M678" i="23"/>
  <c r="V678" i="23" s="1"/>
  <c r="L678" i="23"/>
  <c r="T678" i="23" s="1"/>
  <c r="K678" i="23"/>
  <c r="R678" i="23" s="1"/>
  <c r="J678" i="23"/>
  <c r="P678" i="23" s="1"/>
  <c r="I678" i="23"/>
  <c r="G678" i="23"/>
  <c r="M677" i="23"/>
  <c r="V677" i="23" s="1"/>
  <c r="L677" i="23"/>
  <c r="T677" i="23" s="1"/>
  <c r="K677" i="23"/>
  <c r="R677" i="23" s="1"/>
  <c r="J677" i="23"/>
  <c r="P677" i="23" s="1"/>
  <c r="I677" i="23"/>
  <c r="G677" i="23"/>
  <c r="M676" i="23"/>
  <c r="V676" i="23" s="1"/>
  <c r="L676" i="23"/>
  <c r="T676" i="23" s="1"/>
  <c r="K676" i="23"/>
  <c r="R676" i="23" s="1"/>
  <c r="J676" i="23"/>
  <c r="P676" i="23" s="1"/>
  <c r="I676" i="23"/>
  <c r="G676" i="23"/>
  <c r="M675" i="23"/>
  <c r="V675" i="23" s="1"/>
  <c r="L675" i="23"/>
  <c r="T675" i="23" s="1"/>
  <c r="K675" i="23"/>
  <c r="R675" i="23" s="1"/>
  <c r="J675" i="23"/>
  <c r="P675" i="23" s="1"/>
  <c r="I675" i="23"/>
  <c r="G675" i="23"/>
  <c r="M674" i="23"/>
  <c r="V674" i="23" s="1"/>
  <c r="L674" i="23"/>
  <c r="T674" i="23" s="1"/>
  <c r="K674" i="23"/>
  <c r="R674" i="23" s="1"/>
  <c r="J674" i="23"/>
  <c r="P674" i="23" s="1"/>
  <c r="I674" i="23"/>
  <c r="G674" i="23"/>
  <c r="M673" i="23"/>
  <c r="V673" i="23" s="1"/>
  <c r="L673" i="23"/>
  <c r="T673" i="23" s="1"/>
  <c r="K673" i="23"/>
  <c r="R673" i="23" s="1"/>
  <c r="J673" i="23"/>
  <c r="P673" i="23" s="1"/>
  <c r="I673" i="23"/>
  <c r="G673" i="23"/>
  <c r="M672" i="23"/>
  <c r="V672" i="23" s="1"/>
  <c r="L672" i="23"/>
  <c r="T672" i="23" s="1"/>
  <c r="K672" i="23"/>
  <c r="R672" i="23" s="1"/>
  <c r="J672" i="23"/>
  <c r="P672" i="23" s="1"/>
  <c r="I672" i="23"/>
  <c r="G672" i="23"/>
  <c r="M671" i="23"/>
  <c r="V671" i="23" s="1"/>
  <c r="L671" i="23"/>
  <c r="T671" i="23" s="1"/>
  <c r="K671" i="23"/>
  <c r="R671" i="23" s="1"/>
  <c r="J671" i="23"/>
  <c r="P671" i="23" s="1"/>
  <c r="I671" i="23"/>
  <c r="G671" i="23"/>
  <c r="M670" i="23"/>
  <c r="V670" i="23" s="1"/>
  <c r="L670" i="23"/>
  <c r="T670" i="23" s="1"/>
  <c r="K670" i="23"/>
  <c r="R670" i="23" s="1"/>
  <c r="J670" i="23"/>
  <c r="P670" i="23" s="1"/>
  <c r="I670" i="23"/>
  <c r="G670" i="23"/>
  <c r="M669" i="23"/>
  <c r="L669" i="23"/>
  <c r="T669" i="23" s="1"/>
  <c r="K669" i="23"/>
  <c r="R669" i="23" s="1"/>
  <c r="J669" i="23"/>
  <c r="P669" i="23" s="1"/>
  <c r="I669" i="23"/>
  <c r="N669" i="23" s="1"/>
  <c r="G669" i="23"/>
  <c r="M668" i="23"/>
  <c r="V668" i="23" s="1"/>
  <c r="L668" i="23"/>
  <c r="T668" i="23" s="1"/>
  <c r="K668" i="23"/>
  <c r="R668" i="23" s="1"/>
  <c r="J668" i="23"/>
  <c r="P668" i="23" s="1"/>
  <c r="I668" i="23"/>
  <c r="G668" i="23"/>
  <c r="M667" i="23"/>
  <c r="V667" i="23" s="1"/>
  <c r="L667" i="23"/>
  <c r="T667" i="23" s="1"/>
  <c r="K667" i="23"/>
  <c r="R667" i="23" s="1"/>
  <c r="J667" i="23"/>
  <c r="P667" i="23" s="1"/>
  <c r="I667" i="23"/>
  <c r="G667" i="23"/>
  <c r="M666" i="23"/>
  <c r="V666" i="23" s="1"/>
  <c r="L666" i="23"/>
  <c r="T666" i="23" s="1"/>
  <c r="K666" i="23"/>
  <c r="R666" i="23" s="1"/>
  <c r="J666" i="23"/>
  <c r="P666" i="23" s="1"/>
  <c r="I666" i="23"/>
  <c r="G666" i="23"/>
  <c r="M665" i="23"/>
  <c r="V665" i="23" s="1"/>
  <c r="L665" i="23"/>
  <c r="T665" i="23" s="1"/>
  <c r="K665" i="23"/>
  <c r="R665" i="23" s="1"/>
  <c r="J665" i="23"/>
  <c r="P665" i="23" s="1"/>
  <c r="I665" i="23"/>
  <c r="G665" i="23"/>
  <c r="M664" i="23"/>
  <c r="V664" i="23" s="1"/>
  <c r="L664" i="23"/>
  <c r="T664" i="23" s="1"/>
  <c r="K664" i="23"/>
  <c r="R664" i="23" s="1"/>
  <c r="J664" i="23"/>
  <c r="P664" i="23" s="1"/>
  <c r="I664" i="23"/>
  <c r="G664" i="23"/>
  <c r="M663" i="23"/>
  <c r="V663" i="23" s="1"/>
  <c r="L663" i="23"/>
  <c r="T663" i="23" s="1"/>
  <c r="K663" i="23"/>
  <c r="R663" i="23" s="1"/>
  <c r="J663" i="23"/>
  <c r="P663" i="23" s="1"/>
  <c r="I663" i="23"/>
  <c r="G663" i="23"/>
  <c r="M662" i="23"/>
  <c r="V662" i="23" s="1"/>
  <c r="L662" i="23"/>
  <c r="T662" i="23" s="1"/>
  <c r="K662" i="23"/>
  <c r="R662" i="23" s="1"/>
  <c r="J662" i="23"/>
  <c r="P662" i="23" s="1"/>
  <c r="I662" i="23"/>
  <c r="G662" i="23"/>
  <c r="M661" i="23"/>
  <c r="V661" i="23" s="1"/>
  <c r="L661" i="23"/>
  <c r="T661" i="23" s="1"/>
  <c r="K661" i="23"/>
  <c r="R661" i="23" s="1"/>
  <c r="J661" i="23"/>
  <c r="I661" i="23"/>
  <c r="N661" i="23" s="1"/>
  <c r="G661" i="23"/>
  <c r="M660" i="23"/>
  <c r="V660" i="23" s="1"/>
  <c r="L660" i="23"/>
  <c r="T660" i="23" s="1"/>
  <c r="K660" i="23"/>
  <c r="R660" i="23" s="1"/>
  <c r="J660" i="23"/>
  <c r="I660" i="23"/>
  <c r="N660" i="23" s="1"/>
  <c r="G660" i="23"/>
  <c r="M659" i="23"/>
  <c r="V659" i="23" s="1"/>
  <c r="L659" i="23"/>
  <c r="T659" i="23" s="1"/>
  <c r="K659" i="23"/>
  <c r="R659" i="23" s="1"/>
  <c r="J659" i="23"/>
  <c r="I659" i="23"/>
  <c r="N659" i="23" s="1"/>
  <c r="G659" i="23"/>
  <c r="M658" i="23"/>
  <c r="V658" i="23" s="1"/>
  <c r="L658" i="23"/>
  <c r="T658" i="23" s="1"/>
  <c r="K658" i="23"/>
  <c r="R658" i="23" s="1"/>
  <c r="J658" i="23"/>
  <c r="I658" i="23"/>
  <c r="N658" i="23" s="1"/>
  <c r="G658" i="23"/>
  <c r="M657" i="23"/>
  <c r="V657" i="23" s="1"/>
  <c r="L657" i="23"/>
  <c r="T657" i="23" s="1"/>
  <c r="K657" i="23"/>
  <c r="R657" i="23" s="1"/>
  <c r="J657" i="23"/>
  <c r="I657" i="23"/>
  <c r="N657" i="23" s="1"/>
  <c r="G657" i="23"/>
  <c r="M656" i="23"/>
  <c r="V656" i="23" s="1"/>
  <c r="L656" i="23"/>
  <c r="T656" i="23" s="1"/>
  <c r="K656" i="23"/>
  <c r="R656" i="23" s="1"/>
  <c r="J656" i="23"/>
  <c r="I656" i="23"/>
  <c r="N656" i="23" s="1"/>
  <c r="G656" i="23"/>
  <c r="M655" i="23"/>
  <c r="V655" i="23" s="1"/>
  <c r="L655" i="23"/>
  <c r="T655" i="23" s="1"/>
  <c r="K655" i="23"/>
  <c r="R655" i="23" s="1"/>
  <c r="J655" i="23"/>
  <c r="I655" i="23"/>
  <c r="N655" i="23" s="1"/>
  <c r="G655" i="23"/>
  <c r="M654" i="23"/>
  <c r="V654" i="23" s="1"/>
  <c r="L654" i="23"/>
  <c r="T654" i="23" s="1"/>
  <c r="K654" i="23"/>
  <c r="R654" i="23" s="1"/>
  <c r="J654" i="23"/>
  <c r="I654" i="23"/>
  <c r="N654" i="23" s="1"/>
  <c r="G654" i="23"/>
  <c r="M653" i="23"/>
  <c r="V653" i="23" s="1"/>
  <c r="L653" i="23"/>
  <c r="K653" i="23"/>
  <c r="R653" i="23" s="1"/>
  <c r="J653" i="23"/>
  <c r="P653" i="23" s="1"/>
  <c r="I653" i="23"/>
  <c r="N653" i="23" s="1"/>
  <c r="G653" i="23"/>
  <c r="M652" i="23"/>
  <c r="V652" i="23" s="1"/>
  <c r="L652" i="23"/>
  <c r="T652" i="23" s="1"/>
  <c r="K652" i="23"/>
  <c r="R652" i="23" s="1"/>
  <c r="J652" i="23"/>
  <c r="I652" i="23"/>
  <c r="N652" i="23" s="1"/>
  <c r="G652" i="23"/>
  <c r="M651" i="23"/>
  <c r="V651" i="23" s="1"/>
  <c r="L651" i="23"/>
  <c r="T651" i="23" s="1"/>
  <c r="K651" i="23"/>
  <c r="J651" i="23"/>
  <c r="P651" i="23" s="1"/>
  <c r="I651" i="23"/>
  <c r="N651" i="23" s="1"/>
  <c r="G651" i="23"/>
  <c r="M650" i="23"/>
  <c r="V650" i="23" s="1"/>
  <c r="L650" i="23"/>
  <c r="T650" i="23" s="1"/>
  <c r="K650" i="23"/>
  <c r="R650" i="23" s="1"/>
  <c r="J650" i="23"/>
  <c r="I650" i="23"/>
  <c r="N650" i="23" s="1"/>
  <c r="G650" i="23"/>
  <c r="M649" i="23"/>
  <c r="V649" i="23" s="1"/>
  <c r="L649" i="23"/>
  <c r="T649" i="23" s="1"/>
  <c r="K649" i="23"/>
  <c r="R649" i="23" s="1"/>
  <c r="J649" i="23"/>
  <c r="I649" i="23"/>
  <c r="N649" i="23" s="1"/>
  <c r="G649" i="23"/>
  <c r="M648" i="23"/>
  <c r="L648" i="23"/>
  <c r="T648" i="23" s="1"/>
  <c r="K648" i="23"/>
  <c r="R648" i="23" s="1"/>
  <c r="J648" i="23"/>
  <c r="P648" i="23" s="1"/>
  <c r="I648" i="23"/>
  <c r="N648" i="23" s="1"/>
  <c r="G648" i="23"/>
  <c r="M647" i="23"/>
  <c r="V647" i="23" s="1"/>
  <c r="L647" i="23"/>
  <c r="T647" i="23" s="1"/>
  <c r="K647" i="23"/>
  <c r="R647" i="23" s="1"/>
  <c r="J647" i="23"/>
  <c r="I647" i="23"/>
  <c r="N647" i="23" s="1"/>
  <c r="G647" i="23"/>
  <c r="M646" i="23"/>
  <c r="V646" i="23" s="1"/>
  <c r="L646" i="23"/>
  <c r="T646" i="23" s="1"/>
  <c r="K646" i="23"/>
  <c r="R646" i="23" s="1"/>
  <c r="J646" i="23"/>
  <c r="I646" i="23"/>
  <c r="N646" i="23" s="1"/>
  <c r="G646" i="23"/>
  <c r="M645" i="23"/>
  <c r="V645" i="23" s="1"/>
  <c r="L645" i="23"/>
  <c r="T645" i="23" s="1"/>
  <c r="K645" i="23"/>
  <c r="J645" i="23"/>
  <c r="P645" i="23" s="1"/>
  <c r="I645" i="23"/>
  <c r="N645" i="23" s="1"/>
  <c r="G645" i="23"/>
  <c r="M644" i="23"/>
  <c r="V644" i="23" s="1"/>
  <c r="L644" i="23"/>
  <c r="T644" i="23" s="1"/>
  <c r="K644" i="23"/>
  <c r="J644" i="23"/>
  <c r="P644" i="23" s="1"/>
  <c r="I644" i="23"/>
  <c r="N644" i="23" s="1"/>
  <c r="G644" i="23"/>
  <c r="M643" i="23"/>
  <c r="V643" i="23" s="1"/>
  <c r="L643" i="23"/>
  <c r="T643" i="23" s="1"/>
  <c r="K643" i="23"/>
  <c r="R643" i="23" s="1"/>
  <c r="J643" i="23"/>
  <c r="P643" i="23" s="1"/>
  <c r="I643" i="23"/>
  <c r="N643" i="23" s="1"/>
  <c r="G643" i="23"/>
  <c r="M642" i="23"/>
  <c r="V642" i="23" s="1"/>
  <c r="L642" i="23"/>
  <c r="T642" i="23" s="1"/>
  <c r="K642" i="23"/>
  <c r="R642" i="23" s="1"/>
  <c r="J642" i="23"/>
  <c r="P642" i="23" s="1"/>
  <c r="I642" i="23"/>
  <c r="G642" i="23"/>
  <c r="M641" i="23"/>
  <c r="V641" i="23" s="1"/>
  <c r="L641" i="23"/>
  <c r="T641" i="23" s="1"/>
  <c r="K641" i="23"/>
  <c r="R641" i="23" s="1"/>
  <c r="J641" i="23"/>
  <c r="P641" i="23" s="1"/>
  <c r="I641" i="23"/>
  <c r="G641" i="23"/>
  <c r="M640" i="23"/>
  <c r="V640" i="23" s="1"/>
  <c r="L640" i="23"/>
  <c r="T640" i="23" s="1"/>
  <c r="K640" i="23"/>
  <c r="R640" i="23" s="1"/>
  <c r="J640" i="23"/>
  <c r="P640" i="23" s="1"/>
  <c r="I640" i="23"/>
  <c r="G640" i="23"/>
  <c r="M639" i="23"/>
  <c r="V639" i="23" s="1"/>
  <c r="L639" i="23"/>
  <c r="T639" i="23" s="1"/>
  <c r="K639" i="23"/>
  <c r="R639" i="23" s="1"/>
  <c r="J639" i="23"/>
  <c r="P639" i="23" s="1"/>
  <c r="I639" i="23"/>
  <c r="G639" i="23"/>
  <c r="M638" i="23"/>
  <c r="V638" i="23" s="1"/>
  <c r="L638" i="23"/>
  <c r="T638" i="23" s="1"/>
  <c r="K638" i="23"/>
  <c r="R638" i="23" s="1"/>
  <c r="J638" i="23"/>
  <c r="P638" i="23" s="1"/>
  <c r="I638" i="23"/>
  <c r="G638" i="23"/>
  <c r="M637" i="23"/>
  <c r="V637" i="23" s="1"/>
  <c r="L637" i="23"/>
  <c r="T637" i="23" s="1"/>
  <c r="K637" i="23"/>
  <c r="R637" i="23" s="1"/>
  <c r="J637" i="23"/>
  <c r="P637" i="23" s="1"/>
  <c r="I637" i="23"/>
  <c r="G637" i="23"/>
  <c r="M636" i="23"/>
  <c r="V636" i="23" s="1"/>
  <c r="L636" i="23"/>
  <c r="T636" i="23" s="1"/>
  <c r="K636" i="23"/>
  <c r="R636" i="23" s="1"/>
  <c r="J636" i="23"/>
  <c r="P636" i="23" s="1"/>
  <c r="I636" i="23"/>
  <c r="G636" i="23"/>
  <c r="M635" i="23"/>
  <c r="V635" i="23" s="1"/>
  <c r="L635" i="23"/>
  <c r="T635" i="23" s="1"/>
  <c r="K635" i="23"/>
  <c r="R635" i="23" s="1"/>
  <c r="J635" i="23"/>
  <c r="P635" i="23" s="1"/>
  <c r="I635" i="23"/>
  <c r="G635" i="23"/>
  <c r="M634" i="23"/>
  <c r="V634" i="23" s="1"/>
  <c r="L634" i="23"/>
  <c r="T634" i="23" s="1"/>
  <c r="K634" i="23"/>
  <c r="R634" i="23" s="1"/>
  <c r="J634" i="23"/>
  <c r="P634" i="23" s="1"/>
  <c r="I634" i="23"/>
  <c r="G634" i="23"/>
  <c r="M633" i="23"/>
  <c r="V633" i="23" s="1"/>
  <c r="L633" i="23"/>
  <c r="T633" i="23" s="1"/>
  <c r="K633" i="23"/>
  <c r="R633" i="23" s="1"/>
  <c r="J633" i="23"/>
  <c r="P633" i="23" s="1"/>
  <c r="I633" i="23"/>
  <c r="G633" i="23"/>
  <c r="M632" i="23"/>
  <c r="V632" i="23" s="1"/>
  <c r="L632" i="23"/>
  <c r="T632" i="23" s="1"/>
  <c r="K632" i="23"/>
  <c r="R632" i="23" s="1"/>
  <c r="J632" i="23"/>
  <c r="P632" i="23" s="1"/>
  <c r="I632" i="23"/>
  <c r="G632" i="23"/>
  <c r="M631" i="23"/>
  <c r="V631" i="23" s="1"/>
  <c r="L631" i="23"/>
  <c r="T631" i="23" s="1"/>
  <c r="K631" i="23"/>
  <c r="R631" i="23" s="1"/>
  <c r="J631" i="23"/>
  <c r="P631" i="23" s="1"/>
  <c r="I631" i="23"/>
  <c r="G631" i="23"/>
  <c r="M630" i="23"/>
  <c r="V630" i="23" s="1"/>
  <c r="L630" i="23"/>
  <c r="T630" i="23" s="1"/>
  <c r="K630" i="23"/>
  <c r="R630" i="23" s="1"/>
  <c r="J630" i="23"/>
  <c r="P630" i="23" s="1"/>
  <c r="I630" i="23"/>
  <c r="G630" i="23"/>
  <c r="M629" i="23"/>
  <c r="V629" i="23" s="1"/>
  <c r="L629" i="23"/>
  <c r="T629" i="23" s="1"/>
  <c r="K629" i="23"/>
  <c r="R629" i="23" s="1"/>
  <c r="J629" i="23"/>
  <c r="P629" i="23" s="1"/>
  <c r="I629" i="23"/>
  <c r="G629" i="23"/>
  <c r="M628" i="23"/>
  <c r="V628" i="23" s="1"/>
  <c r="L628" i="23"/>
  <c r="T628" i="23" s="1"/>
  <c r="K628" i="23"/>
  <c r="R628" i="23" s="1"/>
  <c r="J628" i="23"/>
  <c r="P628" i="23" s="1"/>
  <c r="I628" i="23"/>
  <c r="G628" i="23"/>
  <c r="M627" i="23"/>
  <c r="V627" i="23" s="1"/>
  <c r="L627" i="23"/>
  <c r="T627" i="23" s="1"/>
  <c r="K627" i="23"/>
  <c r="R627" i="23" s="1"/>
  <c r="J627" i="23"/>
  <c r="P627" i="23" s="1"/>
  <c r="I627" i="23"/>
  <c r="G627" i="23"/>
  <c r="M626" i="23"/>
  <c r="V626" i="23" s="1"/>
  <c r="L626" i="23"/>
  <c r="T626" i="23" s="1"/>
  <c r="K626" i="23"/>
  <c r="R626" i="23" s="1"/>
  <c r="J626" i="23"/>
  <c r="P626" i="23" s="1"/>
  <c r="I626" i="23"/>
  <c r="G626" i="23"/>
  <c r="M625" i="23"/>
  <c r="V625" i="23" s="1"/>
  <c r="L625" i="23"/>
  <c r="T625" i="23" s="1"/>
  <c r="K625" i="23"/>
  <c r="R625" i="23" s="1"/>
  <c r="J625" i="23"/>
  <c r="P625" i="23" s="1"/>
  <c r="I625" i="23"/>
  <c r="G625" i="23"/>
  <c r="M624" i="23"/>
  <c r="V624" i="23" s="1"/>
  <c r="L624" i="23"/>
  <c r="T624" i="23" s="1"/>
  <c r="K624" i="23"/>
  <c r="R624" i="23" s="1"/>
  <c r="J624" i="23"/>
  <c r="P624" i="23" s="1"/>
  <c r="I624" i="23"/>
  <c r="G624" i="23"/>
  <c r="M623" i="23"/>
  <c r="V623" i="23" s="1"/>
  <c r="L623" i="23"/>
  <c r="T623" i="23" s="1"/>
  <c r="K623" i="23"/>
  <c r="R623" i="23" s="1"/>
  <c r="J623" i="23"/>
  <c r="P623" i="23" s="1"/>
  <c r="I623" i="23"/>
  <c r="G623" i="23"/>
  <c r="M622" i="23"/>
  <c r="V622" i="23" s="1"/>
  <c r="L622" i="23"/>
  <c r="T622" i="23" s="1"/>
  <c r="K622" i="23"/>
  <c r="R622" i="23" s="1"/>
  <c r="J622" i="23"/>
  <c r="P622" i="23" s="1"/>
  <c r="I622" i="23"/>
  <c r="G622" i="23"/>
  <c r="M621" i="23"/>
  <c r="V621" i="23" s="1"/>
  <c r="L621" i="23"/>
  <c r="T621" i="23" s="1"/>
  <c r="K621" i="23"/>
  <c r="R621" i="23" s="1"/>
  <c r="J621" i="23"/>
  <c r="P621" i="23" s="1"/>
  <c r="I621" i="23"/>
  <c r="G621" i="23"/>
  <c r="M620" i="23"/>
  <c r="V620" i="23" s="1"/>
  <c r="L620" i="23"/>
  <c r="T620" i="23" s="1"/>
  <c r="K620" i="23"/>
  <c r="R620" i="23" s="1"/>
  <c r="J620" i="23"/>
  <c r="P620" i="23" s="1"/>
  <c r="I620" i="23"/>
  <c r="G620" i="23"/>
  <c r="M619" i="23"/>
  <c r="V619" i="23" s="1"/>
  <c r="L619" i="23"/>
  <c r="T619" i="23" s="1"/>
  <c r="K619" i="23"/>
  <c r="R619" i="23" s="1"/>
  <c r="J619" i="23"/>
  <c r="P619" i="23" s="1"/>
  <c r="I619" i="23"/>
  <c r="G619" i="23"/>
  <c r="M618" i="23"/>
  <c r="V618" i="23" s="1"/>
  <c r="L618" i="23"/>
  <c r="T618" i="23" s="1"/>
  <c r="K618" i="23"/>
  <c r="R618" i="23" s="1"/>
  <c r="J618" i="23"/>
  <c r="P618" i="23" s="1"/>
  <c r="I618" i="23"/>
  <c r="G618" i="23"/>
  <c r="M617" i="23"/>
  <c r="V617" i="23" s="1"/>
  <c r="L617" i="23"/>
  <c r="T617" i="23" s="1"/>
  <c r="K617" i="23"/>
  <c r="R617" i="23" s="1"/>
  <c r="J617" i="23"/>
  <c r="P617" i="23" s="1"/>
  <c r="I617" i="23"/>
  <c r="G617" i="23"/>
  <c r="M616" i="23"/>
  <c r="V616" i="23" s="1"/>
  <c r="L616" i="23"/>
  <c r="T616" i="23" s="1"/>
  <c r="K616" i="23"/>
  <c r="R616" i="23" s="1"/>
  <c r="J616" i="23"/>
  <c r="P616" i="23" s="1"/>
  <c r="I616" i="23"/>
  <c r="G616" i="23"/>
  <c r="M615" i="23"/>
  <c r="V615" i="23" s="1"/>
  <c r="L615" i="23"/>
  <c r="T615" i="23" s="1"/>
  <c r="K615" i="23"/>
  <c r="R615" i="23" s="1"/>
  <c r="J615" i="23"/>
  <c r="P615" i="23" s="1"/>
  <c r="I615" i="23"/>
  <c r="G615" i="23"/>
  <c r="M614" i="23"/>
  <c r="V614" i="23" s="1"/>
  <c r="L614" i="23"/>
  <c r="T614" i="23" s="1"/>
  <c r="K614" i="23"/>
  <c r="R614" i="23" s="1"/>
  <c r="J614" i="23"/>
  <c r="P614" i="23" s="1"/>
  <c r="I614" i="23"/>
  <c r="G614" i="23"/>
  <c r="M613" i="23"/>
  <c r="V613" i="23" s="1"/>
  <c r="L613" i="23"/>
  <c r="T613" i="23" s="1"/>
  <c r="K613" i="23"/>
  <c r="R613" i="23" s="1"/>
  <c r="J613" i="23"/>
  <c r="P613" i="23" s="1"/>
  <c r="I613" i="23"/>
  <c r="G613" i="23"/>
  <c r="M612" i="23"/>
  <c r="V612" i="23" s="1"/>
  <c r="L612" i="23"/>
  <c r="T612" i="23" s="1"/>
  <c r="K612" i="23"/>
  <c r="R612" i="23" s="1"/>
  <c r="J612" i="23"/>
  <c r="P612" i="23" s="1"/>
  <c r="I612" i="23"/>
  <c r="G612" i="23"/>
  <c r="M611" i="23"/>
  <c r="V611" i="23" s="1"/>
  <c r="L611" i="23"/>
  <c r="T611" i="23" s="1"/>
  <c r="K611" i="23"/>
  <c r="R611" i="23" s="1"/>
  <c r="J611" i="23"/>
  <c r="P611" i="23" s="1"/>
  <c r="I611" i="23"/>
  <c r="G611" i="23"/>
  <c r="M610" i="23"/>
  <c r="V610" i="23" s="1"/>
  <c r="L610" i="23"/>
  <c r="T610" i="23" s="1"/>
  <c r="K610" i="23"/>
  <c r="R610" i="23" s="1"/>
  <c r="J610" i="23"/>
  <c r="P610" i="23" s="1"/>
  <c r="I610" i="23"/>
  <c r="G610" i="23"/>
  <c r="M609" i="23"/>
  <c r="V609" i="23" s="1"/>
  <c r="L609" i="23"/>
  <c r="T609" i="23" s="1"/>
  <c r="K609" i="23"/>
  <c r="R609" i="23" s="1"/>
  <c r="J609" i="23"/>
  <c r="P609" i="23" s="1"/>
  <c r="I609" i="23"/>
  <c r="G609" i="23"/>
  <c r="M608" i="23"/>
  <c r="V608" i="23" s="1"/>
  <c r="L608" i="23"/>
  <c r="T608" i="23" s="1"/>
  <c r="K608" i="23"/>
  <c r="R608" i="23" s="1"/>
  <c r="J608" i="23"/>
  <c r="P608" i="23" s="1"/>
  <c r="I608" i="23"/>
  <c r="G608" i="23"/>
  <c r="M607" i="23"/>
  <c r="V607" i="23" s="1"/>
  <c r="L607" i="23"/>
  <c r="T607" i="23" s="1"/>
  <c r="K607" i="23"/>
  <c r="R607" i="23" s="1"/>
  <c r="J607" i="23"/>
  <c r="P607" i="23" s="1"/>
  <c r="I607" i="23"/>
  <c r="G607" i="23"/>
  <c r="M606" i="23"/>
  <c r="V606" i="23" s="1"/>
  <c r="L606" i="23"/>
  <c r="T606" i="23" s="1"/>
  <c r="K606" i="23"/>
  <c r="R606" i="23" s="1"/>
  <c r="J606" i="23"/>
  <c r="P606" i="23" s="1"/>
  <c r="I606" i="23"/>
  <c r="G606" i="23"/>
  <c r="M605" i="23"/>
  <c r="V605" i="23" s="1"/>
  <c r="L605" i="23"/>
  <c r="T605" i="23" s="1"/>
  <c r="K605" i="23"/>
  <c r="R605" i="23" s="1"/>
  <c r="J605" i="23"/>
  <c r="P605" i="23" s="1"/>
  <c r="I605" i="23"/>
  <c r="G605" i="23"/>
  <c r="M604" i="23"/>
  <c r="V604" i="23" s="1"/>
  <c r="L604" i="23"/>
  <c r="T604" i="23" s="1"/>
  <c r="K604" i="23"/>
  <c r="R604" i="23" s="1"/>
  <c r="J604" i="23"/>
  <c r="P604" i="23" s="1"/>
  <c r="I604" i="23"/>
  <c r="G604" i="23"/>
  <c r="M603" i="23"/>
  <c r="V603" i="23" s="1"/>
  <c r="L603" i="23"/>
  <c r="T603" i="23" s="1"/>
  <c r="K603" i="23"/>
  <c r="R603" i="23" s="1"/>
  <c r="J603" i="23"/>
  <c r="P603" i="23" s="1"/>
  <c r="I603" i="23"/>
  <c r="G603" i="23"/>
  <c r="M602" i="23"/>
  <c r="V602" i="23" s="1"/>
  <c r="L602" i="23"/>
  <c r="K602" i="23"/>
  <c r="R602" i="23" s="1"/>
  <c r="J602" i="23"/>
  <c r="P602" i="23" s="1"/>
  <c r="I602" i="23"/>
  <c r="N602" i="23" s="1"/>
  <c r="G602" i="23"/>
  <c r="M601" i="23"/>
  <c r="V601" i="23" s="1"/>
  <c r="L601" i="23"/>
  <c r="T601" i="23" s="1"/>
  <c r="K601" i="23"/>
  <c r="R601" i="23" s="1"/>
  <c r="J601" i="23"/>
  <c r="P601" i="23" s="1"/>
  <c r="I601" i="23"/>
  <c r="G601" i="23"/>
  <c r="M600" i="23"/>
  <c r="V600" i="23" s="1"/>
  <c r="L600" i="23"/>
  <c r="T600" i="23" s="1"/>
  <c r="K600" i="23"/>
  <c r="R600" i="23" s="1"/>
  <c r="J600" i="23"/>
  <c r="P600" i="23" s="1"/>
  <c r="I600" i="23"/>
  <c r="G600" i="23"/>
  <c r="M599" i="23"/>
  <c r="V599" i="23" s="1"/>
  <c r="L599" i="23"/>
  <c r="T599" i="23" s="1"/>
  <c r="K599" i="23"/>
  <c r="R599" i="23" s="1"/>
  <c r="J599" i="23"/>
  <c r="P599" i="23" s="1"/>
  <c r="I599" i="23"/>
  <c r="G599" i="23"/>
  <c r="M598" i="23"/>
  <c r="V598" i="23" s="1"/>
  <c r="L598" i="23"/>
  <c r="T598" i="23" s="1"/>
  <c r="K598" i="23"/>
  <c r="R598" i="23" s="1"/>
  <c r="J598" i="23"/>
  <c r="P598" i="23" s="1"/>
  <c r="I598" i="23"/>
  <c r="G598" i="23"/>
  <c r="M597" i="23"/>
  <c r="V597" i="23" s="1"/>
  <c r="L597" i="23"/>
  <c r="T597" i="23" s="1"/>
  <c r="K597" i="23"/>
  <c r="R597" i="23" s="1"/>
  <c r="J597" i="23"/>
  <c r="P597" i="23" s="1"/>
  <c r="I597" i="23"/>
  <c r="G597" i="23"/>
  <c r="M596" i="23"/>
  <c r="V596" i="23" s="1"/>
  <c r="L596" i="23"/>
  <c r="T596" i="23" s="1"/>
  <c r="K596" i="23"/>
  <c r="R596" i="23" s="1"/>
  <c r="J596" i="23"/>
  <c r="P596" i="23" s="1"/>
  <c r="I596" i="23"/>
  <c r="G596" i="23"/>
  <c r="M595" i="23"/>
  <c r="V595" i="23" s="1"/>
  <c r="L595" i="23"/>
  <c r="T595" i="23" s="1"/>
  <c r="K595" i="23"/>
  <c r="R595" i="23" s="1"/>
  <c r="J595" i="23"/>
  <c r="P595" i="23" s="1"/>
  <c r="I595" i="23"/>
  <c r="G595" i="23"/>
  <c r="M594" i="23"/>
  <c r="V594" i="23" s="1"/>
  <c r="L594" i="23"/>
  <c r="T594" i="23" s="1"/>
  <c r="K594" i="23"/>
  <c r="R594" i="23" s="1"/>
  <c r="J594" i="23"/>
  <c r="P594" i="23" s="1"/>
  <c r="I594" i="23"/>
  <c r="G594" i="23"/>
  <c r="M593" i="23"/>
  <c r="V593" i="23" s="1"/>
  <c r="L593" i="23"/>
  <c r="T593" i="23" s="1"/>
  <c r="K593" i="23"/>
  <c r="R593" i="23" s="1"/>
  <c r="J593" i="23"/>
  <c r="P593" i="23" s="1"/>
  <c r="I593" i="23"/>
  <c r="G593" i="23"/>
  <c r="M592" i="23"/>
  <c r="V592" i="23" s="1"/>
  <c r="L592" i="23"/>
  <c r="T592" i="23" s="1"/>
  <c r="K592" i="23"/>
  <c r="R592" i="23" s="1"/>
  <c r="J592" i="23"/>
  <c r="P592" i="23" s="1"/>
  <c r="I592" i="23"/>
  <c r="G592" i="23"/>
  <c r="M591" i="23"/>
  <c r="V591" i="23" s="1"/>
  <c r="L591" i="23"/>
  <c r="T591" i="23" s="1"/>
  <c r="K591" i="23"/>
  <c r="R591" i="23" s="1"/>
  <c r="J591" i="23"/>
  <c r="P591" i="23" s="1"/>
  <c r="I591" i="23"/>
  <c r="G591" i="23"/>
  <c r="M590" i="23"/>
  <c r="V590" i="23" s="1"/>
  <c r="L590" i="23"/>
  <c r="T590" i="23" s="1"/>
  <c r="K590" i="23"/>
  <c r="R590" i="23" s="1"/>
  <c r="J590" i="23"/>
  <c r="P590" i="23" s="1"/>
  <c r="I590" i="23"/>
  <c r="G590" i="23"/>
  <c r="M589" i="23"/>
  <c r="V589" i="23" s="1"/>
  <c r="L589" i="23"/>
  <c r="T589" i="23" s="1"/>
  <c r="K589" i="23"/>
  <c r="J589" i="23"/>
  <c r="P589" i="23" s="1"/>
  <c r="I589" i="23"/>
  <c r="N589" i="23" s="1"/>
  <c r="G589" i="23"/>
  <c r="M588" i="23"/>
  <c r="V588" i="23" s="1"/>
  <c r="L588" i="23"/>
  <c r="T588" i="23" s="1"/>
  <c r="K588" i="23"/>
  <c r="R588" i="23" s="1"/>
  <c r="J588" i="23"/>
  <c r="P588" i="23" s="1"/>
  <c r="I588" i="23"/>
  <c r="G588" i="23"/>
  <c r="M587" i="23"/>
  <c r="V587" i="23" s="1"/>
  <c r="L587" i="23"/>
  <c r="T587" i="23" s="1"/>
  <c r="K587" i="23"/>
  <c r="R587" i="23" s="1"/>
  <c r="J587" i="23"/>
  <c r="P587" i="23" s="1"/>
  <c r="I587" i="23"/>
  <c r="G587" i="23"/>
  <c r="M586" i="23"/>
  <c r="V586" i="23" s="1"/>
  <c r="L586" i="23"/>
  <c r="T586" i="23" s="1"/>
  <c r="K586" i="23"/>
  <c r="R586" i="23" s="1"/>
  <c r="J586" i="23"/>
  <c r="P586" i="23" s="1"/>
  <c r="I586" i="23"/>
  <c r="G586" i="23"/>
  <c r="M585" i="23"/>
  <c r="V585" i="23" s="1"/>
  <c r="L585" i="23"/>
  <c r="T585" i="23" s="1"/>
  <c r="K585" i="23"/>
  <c r="R585" i="23" s="1"/>
  <c r="J585" i="23"/>
  <c r="P585" i="23" s="1"/>
  <c r="I585" i="23"/>
  <c r="G585" i="23"/>
  <c r="M584" i="23"/>
  <c r="V584" i="23" s="1"/>
  <c r="L584" i="23"/>
  <c r="T584" i="23" s="1"/>
  <c r="K584" i="23"/>
  <c r="R584" i="23" s="1"/>
  <c r="J584" i="23"/>
  <c r="P584" i="23" s="1"/>
  <c r="I584" i="23"/>
  <c r="G584" i="23"/>
  <c r="M583" i="23"/>
  <c r="V583" i="23" s="1"/>
  <c r="L583" i="23"/>
  <c r="T583" i="23" s="1"/>
  <c r="K583" i="23"/>
  <c r="R583" i="23" s="1"/>
  <c r="J583" i="23"/>
  <c r="P583" i="23" s="1"/>
  <c r="I583" i="23"/>
  <c r="G583" i="23"/>
  <c r="M582" i="23"/>
  <c r="V582" i="23" s="1"/>
  <c r="L582" i="23"/>
  <c r="T582" i="23" s="1"/>
  <c r="K582" i="23"/>
  <c r="R582" i="23" s="1"/>
  <c r="J582" i="23"/>
  <c r="P582" i="23" s="1"/>
  <c r="I582" i="23"/>
  <c r="G582" i="23"/>
  <c r="M581" i="23"/>
  <c r="V581" i="23" s="1"/>
  <c r="L581" i="23"/>
  <c r="T581" i="23" s="1"/>
  <c r="K581" i="23"/>
  <c r="R581" i="23" s="1"/>
  <c r="J581" i="23"/>
  <c r="P581" i="23" s="1"/>
  <c r="I581" i="23"/>
  <c r="G581" i="23"/>
  <c r="M580" i="23"/>
  <c r="V580" i="23" s="1"/>
  <c r="L580" i="23"/>
  <c r="T580" i="23" s="1"/>
  <c r="K580" i="23"/>
  <c r="R580" i="23" s="1"/>
  <c r="J580" i="23"/>
  <c r="P580" i="23" s="1"/>
  <c r="I580" i="23"/>
  <c r="G580" i="23"/>
  <c r="M579" i="23"/>
  <c r="V579" i="23" s="1"/>
  <c r="L579" i="23"/>
  <c r="T579" i="23" s="1"/>
  <c r="K579" i="23"/>
  <c r="R579" i="23" s="1"/>
  <c r="J579" i="23"/>
  <c r="I579" i="23"/>
  <c r="N579" i="23" s="1"/>
  <c r="G579" i="23"/>
  <c r="M578" i="23"/>
  <c r="V578" i="23" s="1"/>
  <c r="L578" i="23"/>
  <c r="T578" i="23" s="1"/>
  <c r="K578" i="23"/>
  <c r="R578" i="23" s="1"/>
  <c r="J578" i="23"/>
  <c r="P578" i="23" s="1"/>
  <c r="I578" i="23"/>
  <c r="G578" i="23"/>
  <c r="M577" i="23"/>
  <c r="V577" i="23" s="1"/>
  <c r="L577" i="23"/>
  <c r="T577" i="23" s="1"/>
  <c r="K577" i="23"/>
  <c r="J577" i="23"/>
  <c r="P577" i="23" s="1"/>
  <c r="I577" i="23"/>
  <c r="N577" i="23" s="1"/>
  <c r="G577" i="23"/>
  <c r="M576" i="23"/>
  <c r="V576" i="23" s="1"/>
  <c r="L576" i="23"/>
  <c r="T576" i="23" s="1"/>
  <c r="K576" i="23"/>
  <c r="R576" i="23" s="1"/>
  <c r="J576" i="23"/>
  <c r="P576" i="23" s="1"/>
  <c r="I576" i="23"/>
  <c r="G576" i="23"/>
  <c r="M575" i="23"/>
  <c r="V575" i="23" s="1"/>
  <c r="L575" i="23"/>
  <c r="T575" i="23" s="1"/>
  <c r="K575" i="23"/>
  <c r="R575" i="23" s="1"/>
  <c r="J575" i="23"/>
  <c r="I575" i="23"/>
  <c r="N575" i="23" s="1"/>
  <c r="G575" i="23"/>
  <c r="M574" i="23"/>
  <c r="V574" i="23" s="1"/>
  <c r="L574" i="23"/>
  <c r="T574" i="23" s="1"/>
  <c r="K574" i="23"/>
  <c r="R574" i="23" s="1"/>
  <c r="J574" i="23"/>
  <c r="P574" i="23" s="1"/>
  <c r="I574" i="23"/>
  <c r="G574" i="23"/>
  <c r="M573" i="23"/>
  <c r="V573" i="23" s="1"/>
  <c r="L573" i="23"/>
  <c r="T573" i="23" s="1"/>
  <c r="K573" i="23"/>
  <c r="R573" i="23" s="1"/>
  <c r="J573" i="23"/>
  <c r="P573" i="23" s="1"/>
  <c r="I573" i="23"/>
  <c r="G573" i="23"/>
  <c r="M572" i="23"/>
  <c r="V572" i="23" s="1"/>
  <c r="L572" i="23"/>
  <c r="T572" i="23" s="1"/>
  <c r="K572" i="23"/>
  <c r="R572" i="23" s="1"/>
  <c r="J572" i="23"/>
  <c r="P572" i="23" s="1"/>
  <c r="I572" i="23"/>
  <c r="G572" i="23"/>
  <c r="M571" i="23"/>
  <c r="V571" i="23" s="1"/>
  <c r="L571" i="23"/>
  <c r="T571" i="23" s="1"/>
  <c r="K571" i="23"/>
  <c r="R571" i="23" s="1"/>
  <c r="J571" i="23"/>
  <c r="P571" i="23" s="1"/>
  <c r="I571" i="23"/>
  <c r="G571" i="23"/>
  <c r="M570" i="23"/>
  <c r="V570" i="23" s="1"/>
  <c r="L570" i="23"/>
  <c r="T570" i="23" s="1"/>
  <c r="K570" i="23"/>
  <c r="R570" i="23" s="1"/>
  <c r="J570" i="23"/>
  <c r="P570" i="23" s="1"/>
  <c r="I570" i="23"/>
  <c r="G570" i="23"/>
  <c r="M569" i="23"/>
  <c r="V569" i="23" s="1"/>
  <c r="L569" i="23"/>
  <c r="T569" i="23" s="1"/>
  <c r="K569" i="23"/>
  <c r="R569" i="23" s="1"/>
  <c r="J569" i="23"/>
  <c r="P569" i="23" s="1"/>
  <c r="I569" i="23"/>
  <c r="G569" i="23"/>
  <c r="M568" i="23"/>
  <c r="V568" i="23" s="1"/>
  <c r="L568" i="23"/>
  <c r="T568" i="23" s="1"/>
  <c r="K568" i="23"/>
  <c r="R568" i="23" s="1"/>
  <c r="J568" i="23"/>
  <c r="P568" i="23" s="1"/>
  <c r="I568" i="23"/>
  <c r="G568" i="23"/>
  <c r="M567" i="23"/>
  <c r="V567" i="23" s="1"/>
  <c r="L567" i="23"/>
  <c r="T567" i="23" s="1"/>
  <c r="K567" i="23"/>
  <c r="R567" i="23" s="1"/>
  <c r="J567" i="23"/>
  <c r="P567" i="23" s="1"/>
  <c r="I567" i="23"/>
  <c r="G567" i="23"/>
  <c r="M566" i="23"/>
  <c r="V566" i="23" s="1"/>
  <c r="L566" i="23"/>
  <c r="T566" i="23" s="1"/>
  <c r="K566" i="23"/>
  <c r="R566" i="23" s="1"/>
  <c r="J566" i="23"/>
  <c r="P566" i="23" s="1"/>
  <c r="I566" i="23"/>
  <c r="G566" i="23"/>
  <c r="M565" i="23"/>
  <c r="V565" i="23" s="1"/>
  <c r="L565" i="23"/>
  <c r="T565" i="23" s="1"/>
  <c r="K565" i="23"/>
  <c r="R565" i="23" s="1"/>
  <c r="J565" i="23"/>
  <c r="P565" i="23" s="1"/>
  <c r="I565" i="23"/>
  <c r="G565" i="23"/>
  <c r="M564" i="23"/>
  <c r="V564" i="23" s="1"/>
  <c r="L564" i="23"/>
  <c r="T564" i="23" s="1"/>
  <c r="K564" i="23"/>
  <c r="R564" i="23" s="1"/>
  <c r="J564" i="23"/>
  <c r="P564" i="23" s="1"/>
  <c r="I564" i="23"/>
  <c r="G564" i="23"/>
  <c r="M563" i="23"/>
  <c r="V563" i="23" s="1"/>
  <c r="L563" i="23"/>
  <c r="T563" i="23" s="1"/>
  <c r="K563" i="23"/>
  <c r="R563" i="23" s="1"/>
  <c r="J563" i="23"/>
  <c r="P563" i="23" s="1"/>
  <c r="I563" i="23"/>
  <c r="G563" i="23"/>
  <c r="M562" i="23"/>
  <c r="V562" i="23" s="1"/>
  <c r="L562" i="23"/>
  <c r="T562" i="23" s="1"/>
  <c r="K562" i="23"/>
  <c r="R562" i="23" s="1"/>
  <c r="J562" i="23"/>
  <c r="P562" i="23" s="1"/>
  <c r="I562" i="23"/>
  <c r="G562" i="23"/>
  <c r="M561" i="23"/>
  <c r="V561" i="23" s="1"/>
  <c r="L561" i="23"/>
  <c r="T561" i="23" s="1"/>
  <c r="K561" i="23"/>
  <c r="R561" i="23" s="1"/>
  <c r="J561" i="23"/>
  <c r="P561" i="23" s="1"/>
  <c r="I561" i="23"/>
  <c r="G561" i="23"/>
  <c r="M560" i="23"/>
  <c r="V560" i="23" s="1"/>
  <c r="L560" i="23"/>
  <c r="T560" i="23" s="1"/>
  <c r="K560" i="23"/>
  <c r="R560" i="23" s="1"/>
  <c r="J560" i="23"/>
  <c r="P560" i="23" s="1"/>
  <c r="I560" i="23"/>
  <c r="G560" i="23"/>
  <c r="M559" i="23"/>
  <c r="V559" i="23" s="1"/>
  <c r="L559" i="23"/>
  <c r="T559" i="23" s="1"/>
  <c r="K559" i="23"/>
  <c r="J559" i="23"/>
  <c r="P559" i="23" s="1"/>
  <c r="I559" i="23"/>
  <c r="N559" i="23" s="1"/>
  <c r="G559" i="23"/>
  <c r="M558" i="23"/>
  <c r="V558" i="23" s="1"/>
  <c r="L558" i="23"/>
  <c r="T558" i="23" s="1"/>
  <c r="K558" i="23"/>
  <c r="R558" i="23" s="1"/>
  <c r="J558" i="23"/>
  <c r="P558" i="23" s="1"/>
  <c r="I558" i="23"/>
  <c r="G558" i="23"/>
  <c r="M557" i="23"/>
  <c r="V557" i="23" s="1"/>
  <c r="L557" i="23"/>
  <c r="T557" i="23" s="1"/>
  <c r="K557" i="23"/>
  <c r="R557" i="23" s="1"/>
  <c r="J557" i="23"/>
  <c r="P557" i="23" s="1"/>
  <c r="I557" i="23"/>
  <c r="G557" i="23"/>
  <c r="M556" i="23"/>
  <c r="V556" i="23" s="1"/>
  <c r="L556" i="23"/>
  <c r="T556" i="23" s="1"/>
  <c r="K556" i="23"/>
  <c r="R556" i="23" s="1"/>
  <c r="J556" i="23"/>
  <c r="P556" i="23" s="1"/>
  <c r="I556" i="23"/>
  <c r="G556" i="23"/>
  <c r="M555" i="23"/>
  <c r="V555" i="23" s="1"/>
  <c r="L555" i="23"/>
  <c r="T555" i="23" s="1"/>
  <c r="K555" i="23"/>
  <c r="R555" i="23" s="1"/>
  <c r="J555" i="23"/>
  <c r="P555" i="23" s="1"/>
  <c r="I555" i="23"/>
  <c r="G555" i="23"/>
  <c r="M554" i="23"/>
  <c r="V554" i="23" s="1"/>
  <c r="L554" i="23"/>
  <c r="T554" i="23" s="1"/>
  <c r="K554" i="23"/>
  <c r="R554" i="23" s="1"/>
  <c r="J554" i="23"/>
  <c r="P554" i="23" s="1"/>
  <c r="I554" i="23"/>
  <c r="G554" i="23"/>
  <c r="M553" i="23"/>
  <c r="V553" i="23" s="1"/>
  <c r="L553" i="23"/>
  <c r="T553" i="23" s="1"/>
  <c r="K553" i="23"/>
  <c r="R553" i="23" s="1"/>
  <c r="J553" i="23"/>
  <c r="P553" i="23" s="1"/>
  <c r="I553" i="23"/>
  <c r="G553" i="23"/>
  <c r="M552" i="23"/>
  <c r="V552" i="23" s="1"/>
  <c r="L552" i="23"/>
  <c r="T552" i="23" s="1"/>
  <c r="K552" i="23"/>
  <c r="R552" i="23" s="1"/>
  <c r="J552" i="23"/>
  <c r="P552" i="23" s="1"/>
  <c r="I552" i="23"/>
  <c r="G552" i="23"/>
  <c r="M551" i="23"/>
  <c r="V551" i="23" s="1"/>
  <c r="L551" i="23"/>
  <c r="T551" i="23" s="1"/>
  <c r="K551" i="23"/>
  <c r="R551" i="23" s="1"/>
  <c r="J551" i="23"/>
  <c r="I551" i="23"/>
  <c r="N551" i="23" s="1"/>
  <c r="G551" i="23"/>
  <c r="M550" i="23"/>
  <c r="V550" i="23" s="1"/>
  <c r="L550" i="23"/>
  <c r="T550" i="23" s="1"/>
  <c r="K550" i="23"/>
  <c r="R550" i="23" s="1"/>
  <c r="J550" i="23"/>
  <c r="I550" i="23"/>
  <c r="N550" i="23" s="1"/>
  <c r="G550" i="23"/>
  <c r="M549" i="23"/>
  <c r="V549" i="23" s="1"/>
  <c r="L549" i="23"/>
  <c r="T549" i="23" s="1"/>
  <c r="K549" i="23"/>
  <c r="R549" i="23" s="1"/>
  <c r="J549" i="23"/>
  <c r="P549" i="23" s="1"/>
  <c r="I549" i="23"/>
  <c r="G549" i="23"/>
  <c r="M548" i="23"/>
  <c r="V548" i="23" s="1"/>
  <c r="L548" i="23"/>
  <c r="T548" i="23" s="1"/>
  <c r="K548" i="23"/>
  <c r="R548" i="23" s="1"/>
  <c r="J548" i="23"/>
  <c r="P548" i="23" s="1"/>
  <c r="I548" i="23"/>
  <c r="G548" i="23"/>
  <c r="M547" i="23"/>
  <c r="V547" i="23" s="1"/>
  <c r="L547" i="23"/>
  <c r="T547" i="23" s="1"/>
  <c r="K547" i="23"/>
  <c r="R547" i="23" s="1"/>
  <c r="J547" i="23"/>
  <c r="P547" i="23" s="1"/>
  <c r="I547" i="23"/>
  <c r="G547" i="23"/>
  <c r="M546" i="23"/>
  <c r="V546" i="23" s="1"/>
  <c r="L546" i="23"/>
  <c r="T546" i="23" s="1"/>
  <c r="K546" i="23"/>
  <c r="R546" i="23" s="1"/>
  <c r="J546" i="23"/>
  <c r="P546" i="23" s="1"/>
  <c r="I546" i="23"/>
  <c r="G546" i="23"/>
  <c r="M545" i="23"/>
  <c r="V545" i="23" s="1"/>
  <c r="L545" i="23"/>
  <c r="T545" i="23" s="1"/>
  <c r="K545" i="23"/>
  <c r="R545" i="23" s="1"/>
  <c r="J545" i="23"/>
  <c r="P545" i="23" s="1"/>
  <c r="I545" i="23"/>
  <c r="G545" i="23"/>
  <c r="M544" i="23"/>
  <c r="V544" i="23" s="1"/>
  <c r="L544" i="23"/>
  <c r="T544" i="23" s="1"/>
  <c r="K544" i="23"/>
  <c r="J544" i="23"/>
  <c r="P544" i="23" s="1"/>
  <c r="I544" i="23"/>
  <c r="N544" i="23" s="1"/>
  <c r="G544" i="23"/>
  <c r="M543" i="23"/>
  <c r="V543" i="23" s="1"/>
  <c r="L543" i="23"/>
  <c r="T543" i="23" s="1"/>
  <c r="K543" i="23"/>
  <c r="R543" i="23" s="1"/>
  <c r="J543" i="23"/>
  <c r="P543" i="23" s="1"/>
  <c r="I543" i="23"/>
  <c r="G543" i="23"/>
  <c r="M542" i="23"/>
  <c r="V542" i="23" s="1"/>
  <c r="L542" i="23"/>
  <c r="T542" i="23" s="1"/>
  <c r="K542" i="23"/>
  <c r="R542" i="23" s="1"/>
  <c r="J542" i="23"/>
  <c r="P542" i="23" s="1"/>
  <c r="I542" i="23"/>
  <c r="G542" i="23"/>
  <c r="M541" i="23"/>
  <c r="V541" i="23" s="1"/>
  <c r="L541" i="23"/>
  <c r="T541" i="23" s="1"/>
  <c r="K541" i="23"/>
  <c r="R541" i="23" s="1"/>
  <c r="J541" i="23"/>
  <c r="P541" i="23" s="1"/>
  <c r="I541" i="23"/>
  <c r="G541" i="23"/>
  <c r="M540" i="23"/>
  <c r="V540" i="23" s="1"/>
  <c r="L540" i="23"/>
  <c r="T540" i="23" s="1"/>
  <c r="K540" i="23"/>
  <c r="R540" i="23" s="1"/>
  <c r="J540" i="23"/>
  <c r="P540" i="23" s="1"/>
  <c r="I540" i="23"/>
  <c r="G540" i="23"/>
  <c r="M539" i="23"/>
  <c r="V539" i="23" s="1"/>
  <c r="L539" i="23"/>
  <c r="T539" i="23" s="1"/>
  <c r="K539" i="23"/>
  <c r="R539" i="23" s="1"/>
  <c r="J539" i="23"/>
  <c r="P539" i="23" s="1"/>
  <c r="I539" i="23"/>
  <c r="G539" i="23"/>
  <c r="M538" i="23"/>
  <c r="V538" i="23" s="1"/>
  <c r="L538" i="23"/>
  <c r="T538" i="23" s="1"/>
  <c r="K538" i="23"/>
  <c r="J538" i="23"/>
  <c r="P538" i="23" s="1"/>
  <c r="I538" i="23"/>
  <c r="N538" i="23" s="1"/>
  <c r="G538" i="23"/>
  <c r="M537" i="23"/>
  <c r="V537" i="23" s="1"/>
  <c r="L537" i="23"/>
  <c r="T537" i="23" s="1"/>
  <c r="K537" i="23"/>
  <c r="R537" i="23" s="1"/>
  <c r="J537" i="23"/>
  <c r="I537" i="23"/>
  <c r="N537" i="23" s="1"/>
  <c r="G537" i="23"/>
  <c r="M536" i="23"/>
  <c r="V536" i="23" s="1"/>
  <c r="L536" i="23"/>
  <c r="T536" i="23" s="1"/>
  <c r="K536" i="23"/>
  <c r="R536" i="23" s="1"/>
  <c r="J536" i="23"/>
  <c r="P536" i="23" s="1"/>
  <c r="I536" i="23"/>
  <c r="G536" i="23"/>
  <c r="M535" i="23"/>
  <c r="V535" i="23" s="1"/>
  <c r="L535" i="23"/>
  <c r="T535" i="23" s="1"/>
  <c r="K535" i="23"/>
  <c r="R535" i="23" s="1"/>
  <c r="J535" i="23"/>
  <c r="P535" i="23" s="1"/>
  <c r="I535" i="23"/>
  <c r="G535" i="23"/>
  <c r="M534" i="23"/>
  <c r="V534" i="23" s="1"/>
  <c r="L534" i="23"/>
  <c r="T534" i="23" s="1"/>
  <c r="K534" i="23"/>
  <c r="R534" i="23" s="1"/>
  <c r="J534" i="23"/>
  <c r="P534" i="23" s="1"/>
  <c r="I534" i="23"/>
  <c r="G534" i="23"/>
  <c r="M533" i="23"/>
  <c r="V533" i="23" s="1"/>
  <c r="L533" i="23"/>
  <c r="T533" i="23" s="1"/>
  <c r="K533" i="23"/>
  <c r="J533" i="23"/>
  <c r="P533" i="23" s="1"/>
  <c r="I533" i="23"/>
  <c r="N533" i="23" s="1"/>
  <c r="G533" i="23"/>
  <c r="M532" i="23"/>
  <c r="V532" i="23" s="1"/>
  <c r="L532" i="23"/>
  <c r="T532" i="23" s="1"/>
  <c r="K532" i="23"/>
  <c r="R532" i="23" s="1"/>
  <c r="J532" i="23"/>
  <c r="I532" i="23"/>
  <c r="N532" i="23" s="1"/>
  <c r="G532" i="23"/>
  <c r="M531" i="23"/>
  <c r="V531" i="23" s="1"/>
  <c r="L531" i="23"/>
  <c r="T531" i="23" s="1"/>
  <c r="K531" i="23"/>
  <c r="R531" i="23" s="1"/>
  <c r="J531" i="23"/>
  <c r="P531" i="23" s="1"/>
  <c r="I531" i="23"/>
  <c r="G531" i="23"/>
  <c r="M530" i="23"/>
  <c r="V530" i="23" s="1"/>
  <c r="L530" i="23"/>
  <c r="T530" i="23" s="1"/>
  <c r="K530" i="23"/>
  <c r="R530" i="23" s="1"/>
  <c r="J530" i="23"/>
  <c r="P530" i="23" s="1"/>
  <c r="I530" i="23"/>
  <c r="G530" i="23"/>
  <c r="M529" i="23"/>
  <c r="V529" i="23" s="1"/>
  <c r="L529" i="23"/>
  <c r="T529" i="23" s="1"/>
  <c r="K529" i="23"/>
  <c r="R529" i="23" s="1"/>
  <c r="J529" i="23"/>
  <c r="P529" i="23" s="1"/>
  <c r="I529" i="23"/>
  <c r="G529" i="23"/>
  <c r="M528" i="23"/>
  <c r="V528" i="23" s="1"/>
  <c r="L528" i="23"/>
  <c r="T528" i="23" s="1"/>
  <c r="K528" i="23"/>
  <c r="R528" i="23" s="1"/>
  <c r="J528" i="23"/>
  <c r="P528" i="23" s="1"/>
  <c r="I528" i="23"/>
  <c r="G528" i="23"/>
  <c r="M527" i="23"/>
  <c r="V527" i="23" s="1"/>
  <c r="L527" i="23"/>
  <c r="T527" i="23" s="1"/>
  <c r="K527" i="23"/>
  <c r="R527" i="23" s="1"/>
  <c r="J527" i="23"/>
  <c r="P527" i="23" s="1"/>
  <c r="I527" i="23"/>
  <c r="G527" i="23"/>
  <c r="M526" i="23"/>
  <c r="V526" i="23" s="1"/>
  <c r="L526" i="23"/>
  <c r="T526" i="23" s="1"/>
  <c r="K526" i="23"/>
  <c r="R526" i="23" s="1"/>
  <c r="J526" i="23"/>
  <c r="P526" i="23" s="1"/>
  <c r="I526" i="23"/>
  <c r="G526" i="23"/>
  <c r="M525" i="23"/>
  <c r="V525" i="23" s="1"/>
  <c r="L525" i="23"/>
  <c r="T525" i="23" s="1"/>
  <c r="K525" i="23"/>
  <c r="R525" i="23" s="1"/>
  <c r="J525" i="23"/>
  <c r="P525" i="23" s="1"/>
  <c r="I525" i="23"/>
  <c r="G525" i="23"/>
  <c r="M524" i="23"/>
  <c r="V524" i="23" s="1"/>
  <c r="L524" i="23"/>
  <c r="T524" i="23" s="1"/>
  <c r="K524" i="23"/>
  <c r="R524" i="23" s="1"/>
  <c r="J524" i="23"/>
  <c r="P524" i="23" s="1"/>
  <c r="I524" i="23"/>
  <c r="G524" i="23"/>
  <c r="M523" i="23"/>
  <c r="V523" i="23" s="1"/>
  <c r="L523" i="23"/>
  <c r="T523" i="23" s="1"/>
  <c r="K523" i="23"/>
  <c r="R523" i="23" s="1"/>
  <c r="J523" i="23"/>
  <c r="I523" i="23"/>
  <c r="N523" i="23" s="1"/>
  <c r="G523" i="23"/>
  <c r="M522" i="23"/>
  <c r="V522" i="23" s="1"/>
  <c r="L522" i="23"/>
  <c r="T522" i="23" s="1"/>
  <c r="K522" i="23"/>
  <c r="R522" i="23" s="1"/>
  <c r="J522" i="23"/>
  <c r="P522" i="23" s="1"/>
  <c r="I522" i="23"/>
  <c r="G522" i="23"/>
  <c r="M521" i="23"/>
  <c r="V521" i="23" s="1"/>
  <c r="L521" i="23"/>
  <c r="T521" i="23" s="1"/>
  <c r="K521" i="23"/>
  <c r="R521" i="23" s="1"/>
  <c r="J521" i="23"/>
  <c r="P521" i="23" s="1"/>
  <c r="I521" i="23"/>
  <c r="G521" i="23"/>
  <c r="M520" i="23"/>
  <c r="V520" i="23" s="1"/>
  <c r="L520" i="23"/>
  <c r="T520" i="23" s="1"/>
  <c r="K520" i="23"/>
  <c r="R520" i="23" s="1"/>
  <c r="J520" i="23"/>
  <c r="P520" i="23" s="1"/>
  <c r="I520" i="23"/>
  <c r="G520" i="23"/>
  <c r="M519" i="23"/>
  <c r="V519" i="23" s="1"/>
  <c r="L519" i="23"/>
  <c r="T519" i="23" s="1"/>
  <c r="K519" i="23"/>
  <c r="R519" i="23" s="1"/>
  <c r="J519" i="23"/>
  <c r="P519" i="23" s="1"/>
  <c r="I519" i="23"/>
  <c r="G519" i="23"/>
  <c r="M518" i="23"/>
  <c r="V518" i="23" s="1"/>
  <c r="L518" i="23"/>
  <c r="T518" i="23" s="1"/>
  <c r="K518" i="23"/>
  <c r="R518" i="23" s="1"/>
  <c r="J518" i="23"/>
  <c r="P518" i="23" s="1"/>
  <c r="I518" i="23"/>
  <c r="G518" i="23"/>
  <c r="M517" i="23"/>
  <c r="V517" i="23" s="1"/>
  <c r="L517" i="23"/>
  <c r="T517" i="23" s="1"/>
  <c r="K517" i="23"/>
  <c r="R517" i="23" s="1"/>
  <c r="J517" i="23"/>
  <c r="P517" i="23" s="1"/>
  <c r="I517" i="23"/>
  <c r="G517" i="23"/>
  <c r="M516" i="23"/>
  <c r="V516" i="23" s="1"/>
  <c r="L516" i="23"/>
  <c r="T516" i="23" s="1"/>
  <c r="K516" i="23"/>
  <c r="R516" i="23" s="1"/>
  <c r="J516" i="23"/>
  <c r="P516" i="23" s="1"/>
  <c r="I516" i="23"/>
  <c r="G516" i="23"/>
  <c r="M515" i="23"/>
  <c r="V515" i="23" s="1"/>
  <c r="L515" i="23"/>
  <c r="T515" i="23" s="1"/>
  <c r="K515" i="23"/>
  <c r="R515" i="23" s="1"/>
  <c r="J515" i="23"/>
  <c r="P515" i="23" s="1"/>
  <c r="I515" i="23"/>
  <c r="G515" i="23"/>
  <c r="M514" i="23"/>
  <c r="V514" i="23" s="1"/>
  <c r="L514" i="23"/>
  <c r="T514" i="23" s="1"/>
  <c r="K514" i="23"/>
  <c r="R514" i="23" s="1"/>
  <c r="J514" i="23"/>
  <c r="P514" i="23" s="1"/>
  <c r="I514" i="23"/>
  <c r="G514" i="23"/>
  <c r="M513" i="23"/>
  <c r="V513" i="23" s="1"/>
  <c r="L513" i="23"/>
  <c r="T513" i="23" s="1"/>
  <c r="K513" i="23"/>
  <c r="R513" i="23" s="1"/>
  <c r="J513" i="23"/>
  <c r="P513" i="23" s="1"/>
  <c r="I513" i="23"/>
  <c r="G513" i="23"/>
  <c r="M512" i="23"/>
  <c r="V512" i="23" s="1"/>
  <c r="L512" i="23"/>
  <c r="T512" i="23" s="1"/>
  <c r="K512" i="23"/>
  <c r="R512" i="23" s="1"/>
  <c r="J512" i="23"/>
  <c r="P512" i="23" s="1"/>
  <c r="I512" i="23"/>
  <c r="G512" i="23"/>
  <c r="M511" i="23"/>
  <c r="V511" i="23" s="1"/>
  <c r="L511" i="23"/>
  <c r="T511" i="23" s="1"/>
  <c r="K511" i="23"/>
  <c r="R511" i="23" s="1"/>
  <c r="J511" i="23"/>
  <c r="P511" i="23" s="1"/>
  <c r="I511" i="23"/>
  <c r="G511" i="23"/>
  <c r="M510" i="23"/>
  <c r="V510" i="23" s="1"/>
  <c r="L510" i="23"/>
  <c r="T510" i="23" s="1"/>
  <c r="K510" i="23"/>
  <c r="R510" i="23" s="1"/>
  <c r="J510" i="23"/>
  <c r="P510" i="23" s="1"/>
  <c r="I510" i="23"/>
  <c r="G510" i="23"/>
  <c r="M509" i="23"/>
  <c r="V509" i="23" s="1"/>
  <c r="L509" i="23"/>
  <c r="T509" i="23" s="1"/>
  <c r="K509" i="23"/>
  <c r="R509" i="23" s="1"/>
  <c r="J509" i="23"/>
  <c r="P509" i="23" s="1"/>
  <c r="I509" i="23"/>
  <c r="G509" i="23"/>
  <c r="M508" i="23"/>
  <c r="V508" i="23" s="1"/>
  <c r="L508" i="23"/>
  <c r="T508" i="23" s="1"/>
  <c r="K508" i="23"/>
  <c r="R508" i="23" s="1"/>
  <c r="J508" i="23"/>
  <c r="P508" i="23" s="1"/>
  <c r="I508" i="23"/>
  <c r="G508" i="23"/>
  <c r="M507" i="23"/>
  <c r="V507" i="23" s="1"/>
  <c r="L507" i="23"/>
  <c r="T507" i="23" s="1"/>
  <c r="K507" i="23"/>
  <c r="R507" i="23" s="1"/>
  <c r="J507" i="23"/>
  <c r="P507" i="23" s="1"/>
  <c r="I507" i="23"/>
  <c r="G507" i="23"/>
  <c r="M506" i="23"/>
  <c r="V506" i="23" s="1"/>
  <c r="L506" i="23"/>
  <c r="T506" i="23" s="1"/>
  <c r="K506" i="23"/>
  <c r="R506" i="23" s="1"/>
  <c r="J506" i="23"/>
  <c r="P506" i="23" s="1"/>
  <c r="I506" i="23"/>
  <c r="G506" i="23"/>
  <c r="M505" i="23"/>
  <c r="V505" i="23" s="1"/>
  <c r="L505" i="23"/>
  <c r="T505" i="23" s="1"/>
  <c r="K505" i="23"/>
  <c r="R505" i="23" s="1"/>
  <c r="J505" i="23"/>
  <c r="P505" i="23" s="1"/>
  <c r="I505" i="23"/>
  <c r="G505" i="23"/>
  <c r="M504" i="23"/>
  <c r="V504" i="23" s="1"/>
  <c r="L504" i="23"/>
  <c r="T504" i="23" s="1"/>
  <c r="K504" i="23"/>
  <c r="R504" i="23" s="1"/>
  <c r="J504" i="23"/>
  <c r="P504" i="23" s="1"/>
  <c r="I504" i="23"/>
  <c r="G504" i="23"/>
  <c r="M503" i="23"/>
  <c r="V503" i="23" s="1"/>
  <c r="L503" i="23"/>
  <c r="T503" i="23" s="1"/>
  <c r="K503" i="23"/>
  <c r="R503" i="23" s="1"/>
  <c r="J503" i="23"/>
  <c r="P503" i="23" s="1"/>
  <c r="I503" i="23"/>
  <c r="G503" i="23"/>
  <c r="M502" i="23"/>
  <c r="V502" i="23" s="1"/>
  <c r="L502" i="23"/>
  <c r="T502" i="23" s="1"/>
  <c r="K502" i="23"/>
  <c r="R502" i="23" s="1"/>
  <c r="J502" i="23"/>
  <c r="P502" i="23" s="1"/>
  <c r="I502" i="23"/>
  <c r="G502" i="23"/>
  <c r="M501" i="23"/>
  <c r="V501" i="23" s="1"/>
  <c r="L501" i="23"/>
  <c r="T501" i="23" s="1"/>
  <c r="K501" i="23"/>
  <c r="R501" i="23" s="1"/>
  <c r="J501" i="23"/>
  <c r="P501" i="23" s="1"/>
  <c r="I501" i="23"/>
  <c r="G501" i="23"/>
  <c r="M500" i="23"/>
  <c r="V500" i="23" s="1"/>
  <c r="L500" i="23"/>
  <c r="T500" i="23" s="1"/>
  <c r="K500" i="23"/>
  <c r="R500" i="23" s="1"/>
  <c r="J500" i="23"/>
  <c r="P500" i="23" s="1"/>
  <c r="I500" i="23"/>
  <c r="G500" i="23"/>
  <c r="M499" i="23"/>
  <c r="V499" i="23" s="1"/>
  <c r="L499" i="23"/>
  <c r="T499" i="23" s="1"/>
  <c r="K499" i="23"/>
  <c r="R499" i="23" s="1"/>
  <c r="J499" i="23"/>
  <c r="P499" i="23" s="1"/>
  <c r="I499" i="23"/>
  <c r="G499" i="23"/>
  <c r="M498" i="23"/>
  <c r="V498" i="23" s="1"/>
  <c r="L498" i="23"/>
  <c r="T498" i="23" s="1"/>
  <c r="K498" i="23"/>
  <c r="R498" i="23" s="1"/>
  <c r="J498" i="23"/>
  <c r="P498" i="23" s="1"/>
  <c r="I498" i="23"/>
  <c r="G498" i="23"/>
  <c r="M497" i="23"/>
  <c r="L497" i="23"/>
  <c r="T497" i="23" s="1"/>
  <c r="K497" i="23"/>
  <c r="R497" i="23" s="1"/>
  <c r="J497" i="23"/>
  <c r="P497" i="23" s="1"/>
  <c r="I497" i="23"/>
  <c r="N497" i="23" s="1"/>
  <c r="G497" i="23"/>
  <c r="M496" i="23"/>
  <c r="V496" i="23" s="1"/>
  <c r="L496" i="23"/>
  <c r="T496" i="23" s="1"/>
  <c r="K496" i="23"/>
  <c r="R496" i="23" s="1"/>
  <c r="J496" i="23"/>
  <c r="P496" i="23" s="1"/>
  <c r="I496" i="23"/>
  <c r="G496" i="23"/>
  <c r="M495" i="23"/>
  <c r="V495" i="23" s="1"/>
  <c r="L495" i="23"/>
  <c r="T495" i="23" s="1"/>
  <c r="K495" i="23"/>
  <c r="R495" i="23" s="1"/>
  <c r="J495" i="23"/>
  <c r="I495" i="23"/>
  <c r="N495" i="23" s="1"/>
  <c r="G495" i="23"/>
  <c r="M494" i="23"/>
  <c r="V494" i="23" s="1"/>
  <c r="L494" i="23"/>
  <c r="T494" i="23" s="1"/>
  <c r="K494" i="23"/>
  <c r="R494" i="23" s="1"/>
  <c r="J494" i="23"/>
  <c r="P494" i="23" s="1"/>
  <c r="I494" i="23"/>
  <c r="G494" i="23"/>
  <c r="M493" i="23"/>
  <c r="V493" i="23" s="1"/>
  <c r="L493" i="23"/>
  <c r="T493" i="23" s="1"/>
  <c r="K493" i="23"/>
  <c r="R493" i="23" s="1"/>
  <c r="J493" i="23"/>
  <c r="P493" i="23" s="1"/>
  <c r="I493" i="23"/>
  <c r="G493" i="23"/>
  <c r="M492" i="23"/>
  <c r="V492" i="23" s="1"/>
  <c r="L492" i="23"/>
  <c r="T492" i="23" s="1"/>
  <c r="K492" i="23"/>
  <c r="R492" i="23" s="1"/>
  <c r="J492" i="23"/>
  <c r="P492" i="23" s="1"/>
  <c r="I492" i="23"/>
  <c r="G492" i="23"/>
  <c r="M491" i="23"/>
  <c r="V491" i="23" s="1"/>
  <c r="L491" i="23"/>
  <c r="T491" i="23" s="1"/>
  <c r="K491" i="23"/>
  <c r="R491" i="23" s="1"/>
  <c r="J491" i="23"/>
  <c r="P491" i="23" s="1"/>
  <c r="I491" i="23"/>
  <c r="G491" i="23"/>
  <c r="M490" i="23"/>
  <c r="V490" i="23" s="1"/>
  <c r="L490" i="23"/>
  <c r="T490" i="23" s="1"/>
  <c r="K490" i="23"/>
  <c r="R490" i="23" s="1"/>
  <c r="J490" i="23"/>
  <c r="P490" i="23" s="1"/>
  <c r="I490" i="23"/>
  <c r="G490" i="23"/>
  <c r="M489" i="23"/>
  <c r="V489" i="23" s="1"/>
  <c r="L489" i="23"/>
  <c r="T489" i="23" s="1"/>
  <c r="K489" i="23"/>
  <c r="R489" i="23" s="1"/>
  <c r="J489" i="23"/>
  <c r="P489" i="23" s="1"/>
  <c r="I489" i="23"/>
  <c r="G489" i="23"/>
  <c r="M488" i="23"/>
  <c r="V488" i="23" s="1"/>
  <c r="L488" i="23"/>
  <c r="T488" i="23" s="1"/>
  <c r="K488" i="23"/>
  <c r="R488" i="23" s="1"/>
  <c r="J488" i="23"/>
  <c r="P488" i="23" s="1"/>
  <c r="I488" i="23"/>
  <c r="G488" i="23"/>
  <c r="M487" i="23"/>
  <c r="V487" i="23" s="1"/>
  <c r="L487" i="23"/>
  <c r="T487" i="23" s="1"/>
  <c r="K487" i="23"/>
  <c r="R487" i="23" s="1"/>
  <c r="J487" i="23"/>
  <c r="P487" i="23" s="1"/>
  <c r="I487" i="23"/>
  <c r="G487" i="23"/>
  <c r="M486" i="23"/>
  <c r="L486" i="23"/>
  <c r="T486" i="23" s="1"/>
  <c r="K486" i="23"/>
  <c r="R486" i="23" s="1"/>
  <c r="J486" i="23"/>
  <c r="P486" i="23" s="1"/>
  <c r="I486" i="23"/>
  <c r="N486" i="23" s="1"/>
  <c r="G486" i="23"/>
  <c r="M485" i="23"/>
  <c r="V485" i="23" s="1"/>
  <c r="L485" i="23"/>
  <c r="T485" i="23" s="1"/>
  <c r="K485" i="23"/>
  <c r="R485" i="23" s="1"/>
  <c r="J485" i="23"/>
  <c r="P485" i="23" s="1"/>
  <c r="I485" i="23"/>
  <c r="G485" i="23"/>
  <c r="M484" i="23"/>
  <c r="V484" i="23" s="1"/>
  <c r="L484" i="23"/>
  <c r="T484" i="23" s="1"/>
  <c r="K484" i="23"/>
  <c r="R484" i="23" s="1"/>
  <c r="J484" i="23"/>
  <c r="P484" i="23" s="1"/>
  <c r="I484" i="23"/>
  <c r="G484" i="23"/>
  <c r="M483" i="23"/>
  <c r="V483" i="23" s="1"/>
  <c r="L483" i="23"/>
  <c r="T483" i="23" s="1"/>
  <c r="K483" i="23"/>
  <c r="R483" i="23" s="1"/>
  <c r="J483" i="23"/>
  <c r="P483" i="23" s="1"/>
  <c r="I483" i="23"/>
  <c r="G483" i="23"/>
  <c r="M482" i="23"/>
  <c r="V482" i="23" s="1"/>
  <c r="L482" i="23"/>
  <c r="T482" i="23" s="1"/>
  <c r="K482" i="23"/>
  <c r="R482" i="23" s="1"/>
  <c r="J482" i="23"/>
  <c r="I482" i="23"/>
  <c r="N482" i="23" s="1"/>
  <c r="G482" i="23"/>
  <c r="M481" i="23"/>
  <c r="V481" i="23" s="1"/>
  <c r="L481" i="23"/>
  <c r="T481" i="23" s="1"/>
  <c r="K481" i="23"/>
  <c r="R481" i="23" s="1"/>
  <c r="J481" i="23"/>
  <c r="P481" i="23" s="1"/>
  <c r="I481" i="23"/>
  <c r="G481" i="23"/>
  <c r="M480" i="23"/>
  <c r="V480" i="23" s="1"/>
  <c r="L480" i="23"/>
  <c r="T480" i="23" s="1"/>
  <c r="K480" i="23"/>
  <c r="R480" i="23" s="1"/>
  <c r="J480" i="23"/>
  <c r="P480" i="23" s="1"/>
  <c r="I480" i="23"/>
  <c r="G480" i="23"/>
  <c r="M479" i="23"/>
  <c r="V479" i="23" s="1"/>
  <c r="L479" i="23"/>
  <c r="T479" i="23" s="1"/>
  <c r="K479" i="23"/>
  <c r="R479" i="23" s="1"/>
  <c r="J479" i="23"/>
  <c r="P479" i="23" s="1"/>
  <c r="I479" i="23"/>
  <c r="G479" i="23"/>
  <c r="M478" i="23"/>
  <c r="V478" i="23" s="1"/>
  <c r="L478" i="23"/>
  <c r="T478" i="23" s="1"/>
  <c r="K478" i="23"/>
  <c r="R478" i="23" s="1"/>
  <c r="J478" i="23"/>
  <c r="P478" i="23" s="1"/>
  <c r="I478" i="23"/>
  <c r="G478" i="23"/>
  <c r="M477" i="23"/>
  <c r="V477" i="23" s="1"/>
  <c r="L477" i="23"/>
  <c r="T477" i="23" s="1"/>
  <c r="K477" i="23"/>
  <c r="R477" i="23" s="1"/>
  <c r="J477" i="23"/>
  <c r="P477" i="23" s="1"/>
  <c r="I477" i="23"/>
  <c r="G477" i="23"/>
  <c r="M476" i="23"/>
  <c r="V476" i="23" s="1"/>
  <c r="L476" i="23"/>
  <c r="T476" i="23" s="1"/>
  <c r="K476" i="23"/>
  <c r="R476" i="23" s="1"/>
  <c r="J476" i="23"/>
  <c r="P476" i="23" s="1"/>
  <c r="I476" i="23"/>
  <c r="G476" i="23"/>
  <c r="M475" i="23"/>
  <c r="V475" i="23" s="1"/>
  <c r="L475" i="23"/>
  <c r="T475" i="23" s="1"/>
  <c r="K475" i="23"/>
  <c r="R475" i="23" s="1"/>
  <c r="J475" i="23"/>
  <c r="P475" i="23" s="1"/>
  <c r="I475" i="23"/>
  <c r="G475" i="23"/>
  <c r="M474" i="23"/>
  <c r="V474" i="23" s="1"/>
  <c r="L474" i="23"/>
  <c r="T474" i="23" s="1"/>
  <c r="K474" i="23"/>
  <c r="R474" i="23" s="1"/>
  <c r="J474" i="23"/>
  <c r="P474" i="23" s="1"/>
  <c r="I474" i="23"/>
  <c r="G474" i="23"/>
  <c r="M473" i="23"/>
  <c r="V473" i="23" s="1"/>
  <c r="L473" i="23"/>
  <c r="T473" i="23" s="1"/>
  <c r="K473" i="23"/>
  <c r="R473" i="23" s="1"/>
  <c r="J473" i="23"/>
  <c r="P473" i="23" s="1"/>
  <c r="I473" i="23"/>
  <c r="G473" i="23"/>
  <c r="M472" i="23"/>
  <c r="V472" i="23" s="1"/>
  <c r="L472" i="23"/>
  <c r="T472" i="23" s="1"/>
  <c r="K472" i="23"/>
  <c r="R472" i="23" s="1"/>
  <c r="J472" i="23"/>
  <c r="I472" i="23"/>
  <c r="N472" i="23" s="1"/>
  <c r="G472" i="23"/>
  <c r="M471" i="23"/>
  <c r="V471" i="23" s="1"/>
  <c r="L471" i="23"/>
  <c r="T471" i="23" s="1"/>
  <c r="K471" i="23"/>
  <c r="R471" i="23" s="1"/>
  <c r="J471" i="23"/>
  <c r="P471" i="23" s="1"/>
  <c r="I471" i="23"/>
  <c r="G471" i="23"/>
  <c r="M470" i="23"/>
  <c r="V470" i="23" s="1"/>
  <c r="L470" i="23"/>
  <c r="T470" i="23" s="1"/>
  <c r="K470" i="23"/>
  <c r="R470" i="23" s="1"/>
  <c r="J470" i="23"/>
  <c r="I470" i="23"/>
  <c r="N470" i="23" s="1"/>
  <c r="G470" i="23"/>
  <c r="M469" i="23"/>
  <c r="V469" i="23" s="1"/>
  <c r="L469" i="23"/>
  <c r="K469" i="23"/>
  <c r="R469" i="23" s="1"/>
  <c r="J469" i="23"/>
  <c r="P469" i="23" s="1"/>
  <c r="I469" i="23"/>
  <c r="N469" i="23" s="1"/>
  <c r="G469" i="23"/>
  <c r="M468" i="23"/>
  <c r="V468" i="23" s="1"/>
  <c r="L468" i="23"/>
  <c r="T468" i="23" s="1"/>
  <c r="K468" i="23"/>
  <c r="R468" i="23" s="1"/>
  <c r="J468" i="23"/>
  <c r="P468" i="23" s="1"/>
  <c r="I468" i="23"/>
  <c r="G468" i="23"/>
  <c r="M467" i="23"/>
  <c r="V467" i="23" s="1"/>
  <c r="L467" i="23"/>
  <c r="K467" i="23"/>
  <c r="R467" i="23" s="1"/>
  <c r="J467" i="23"/>
  <c r="P467" i="23" s="1"/>
  <c r="I467" i="23"/>
  <c r="N467" i="23" s="1"/>
  <c r="G467" i="23"/>
  <c r="M466" i="23"/>
  <c r="V466" i="23" s="1"/>
  <c r="L466" i="23"/>
  <c r="T466" i="23" s="1"/>
  <c r="K466" i="23"/>
  <c r="R466" i="23" s="1"/>
  <c r="J466" i="23"/>
  <c r="P466" i="23" s="1"/>
  <c r="I466" i="23"/>
  <c r="G466" i="23"/>
  <c r="M465" i="23"/>
  <c r="V465" i="23" s="1"/>
  <c r="L465" i="23"/>
  <c r="T465" i="23" s="1"/>
  <c r="K465" i="23"/>
  <c r="R465" i="23" s="1"/>
  <c r="J465" i="23"/>
  <c r="P465" i="23" s="1"/>
  <c r="I465" i="23"/>
  <c r="G465" i="23"/>
  <c r="M464" i="23"/>
  <c r="V464" i="23" s="1"/>
  <c r="L464" i="23"/>
  <c r="T464" i="23" s="1"/>
  <c r="K464" i="23"/>
  <c r="R464" i="23" s="1"/>
  <c r="J464" i="23"/>
  <c r="P464" i="23" s="1"/>
  <c r="I464" i="23"/>
  <c r="G464" i="23"/>
  <c r="M463" i="23"/>
  <c r="V463" i="23" s="1"/>
  <c r="L463" i="23"/>
  <c r="T463" i="23" s="1"/>
  <c r="K463" i="23"/>
  <c r="R463" i="23" s="1"/>
  <c r="J463" i="23"/>
  <c r="P463" i="23" s="1"/>
  <c r="I463" i="23"/>
  <c r="G463" i="23"/>
  <c r="M462" i="23"/>
  <c r="V462" i="23" s="1"/>
  <c r="L462" i="23"/>
  <c r="T462" i="23" s="1"/>
  <c r="K462" i="23"/>
  <c r="R462" i="23" s="1"/>
  <c r="J462" i="23"/>
  <c r="P462" i="23" s="1"/>
  <c r="I462" i="23"/>
  <c r="G462" i="23"/>
  <c r="M461" i="23"/>
  <c r="V461" i="23" s="1"/>
  <c r="L461" i="23"/>
  <c r="T461" i="23" s="1"/>
  <c r="K461" i="23"/>
  <c r="R461" i="23" s="1"/>
  <c r="J461" i="23"/>
  <c r="P461" i="23" s="1"/>
  <c r="I461" i="23"/>
  <c r="G461" i="23"/>
  <c r="M460" i="23"/>
  <c r="V460" i="23" s="1"/>
  <c r="L460" i="23"/>
  <c r="T460" i="23" s="1"/>
  <c r="K460" i="23"/>
  <c r="R460" i="23" s="1"/>
  <c r="J460" i="23"/>
  <c r="P460" i="23" s="1"/>
  <c r="I460" i="23"/>
  <c r="G460" i="23"/>
  <c r="M459" i="23"/>
  <c r="V459" i="23" s="1"/>
  <c r="L459" i="23"/>
  <c r="T459" i="23" s="1"/>
  <c r="K459" i="23"/>
  <c r="R459" i="23" s="1"/>
  <c r="J459" i="23"/>
  <c r="P459" i="23" s="1"/>
  <c r="I459" i="23"/>
  <c r="G459" i="23"/>
  <c r="M458" i="23"/>
  <c r="V458" i="23" s="1"/>
  <c r="L458" i="23"/>
  <c r="T458" i="23" s="1"/>
  <c r="K458" i="23"/>
  <c r="R458" i="23" s="1"/>
  <c r="J458" i="23"/>
  <c r="P458" i="23" s="1"/>
  <c r="I458" i="23"/>
  <c r="G458" i="23"/>
  <c r="M457" i="23"/>
  <c r="V457" i="23" s="1"/>
  <c r="L457" i="23"/>
  <c r="T457" i="23" s="1"/>
  <c r="K457" i="23"/>
  <c r="R457" i="23" s="1"/>
  <c r="J457" i="23"/>
  <c r="P457" i="23" s="1"/>
  <c r="I457" i="23"/>
  <c r="G457" i="23"/>
  <c r="M456" i="23"/>
  <c r="V456" i="23" s="1"/>
  <c r="L456" i="23"/>
  <c r="T456" i="23" s="1"/>
  <c r="K456" i="23"/>
  <c r="R456" i="23" s="1"/>
  <c r="J456" i="23"/>
  <c r="P456" i="23" s="1"/>
  <c r="I456" i="23"/>
  <c r="G456" i="23"/>
  <c r="M455" i="23"/>
  <c r="V455" i="23" s="1"/>
  <c r="L455" i="23"/>
  <c r="T455" i="23" s="1"/>
  <c r="K455" i="23"/>
  <c r="R455" i="23" s="1"/>
  <c r="J455" i="23"/>
  <c r="P455" i="23" s="1"/>
  <c r="I455" i="23"/>
  <c r="G455" i="23"/>
  <c r="M454" i="23"/>
  <c r="V454" i="23" s="1"/>
  <c r="L454" i="23"/>
  <c r="T454" i="23" s="1"/>
  <c r="K454" i="23"/>
  <c r="R454" i="23" s="1"/>
  <c r="J454" i="23"/>
  <c r="P454" i="23" s="1"/>
  <c r="I454" i="23"/>
  <c r="G454" i="23"/>
  <c r="M453" i="23"/>
  <c r="V453" i="23" s="1"/>
  <c r="L453" i="23"/>
  <c r="T453" i="23" s="1"/>
  <c r="K453" i="23"/>
  <c r="R453" i="23" s="1"/>
  <c r="J453" i="23"/>
  <c r="P453" i="23" s="1"/>
  <c r="I453" i="23"/>
  <c r="G453" i="23"/>
  <c r="M452" i="23"/>
  <c r="V452" i="23" s="1"/>
  <c r="L452" i="23"/>
  <c r="T452" i="23" s="1"/>
  <c r="K452" i="23"/>
  <c r="R452" i="23" s="1"/>
  <c r="J452" i="23"/>
  <c r="P452" i="23" s="1"/>
  <c r="I452" i="23"/>
  <c r="G452" i="23"/>
  <c r="M451" i="23"/>
  <c r="V451" i="23" s="1"/>
  <c r="L451" i="23"/>
  <c r="T451" i="23" s="1"/>
  <c r="K451" i="23"/>
  <c r="R451" i="23" s="1"/>
  <c r="J451" i="23"/>
  <c r="P451" i="23" s="1"/>
  <c r="I451" i="23"/>
  <c r="G451" i="23"/>
  <c r="M450" i="23"/>
  <c r="V450" i="23" s="1"/>
  <c r="L450" i="23"/>
  <c r="T450" i="23" s="1"/>
  <c r="K450" i="23"/>
  <c r="R450" i="23" s="1"/>
  <c r="J450" i="23"/>
  <c r="P450" i="23" s="1"/>
  <c r="I450" i="23"/>
  <c r="G450" i="23"/>
  <c r="M449" i="23"/>
  <c r="V449" i="23" s="1"/>
  <c r="L449" i="23"/>
  <c r="K449" i="23"/>
  <c r="R449" i="23" s="1"/>
  <c r="J449" i="23"/>
  <c r="P449" i="23" s="1"/>
  <c r="I449" i="23"/>
  <c r="N449" i="23" s="1"/>
  <c r="G449" i="23"/>
  <c r="M448" i="23"/>
  <c r="L448" i="23"/>
  <c r="T448" i="23" s="1"/>
  <c r="K448" i="23"/>
  <c r="R448" i="23" s="1"/>
  <c r="J448" i="23"/>
  <c r="P448" i="23" s="1"/>
  <c r="I448" i="23"/>
  <c r="N448" i="23" s="1"/>
  <c r="G448" i="23"/>
  <c r="M447" i="23"/>
  <c r="V447" i="23" s="1"/>
  <c r="L447" i="23"/>
  <c r="T447" i="23" s="1"/>
  <c r="K447" i="23"/>
  <c r="R447" i="23" s="1"/>
  <c r="J447" i="23"/>
  <c r="P447" i="23" s="1"/>
  <c r="I447" i="23"/>
  <c r="G447" i="23"/>
  <c r="M446" i="23"/>
  <c r="V446" i="23" s="1"/>
  <c r="L446" i="23"/>
  <c r="T446" i="23" s="1"/>
  <c r="K446" i="23"/>
  <c r="R446" i="23" s="1"/>
  <c r="J446" i="23"/>
  <c r="P446" i="23" s="1"/>
  <c r="I446" i="23"/>
  <c r="G446" i="23"/>
  <c r="M445" i="23"/>
  <c r="V445" i="23" s="1"/>
  <c r="L445" i="23"/>
  <c r="T445" i="23" s="1"/>
  <c r="K445" i="23"/>
  <c r="R445" i="23" s="1"/>
  <c r="J445" i="23"/>
  <c r="P445" i="23" s="1"/>
  <c r="I445" i="23"/>
  <c r="G445" i="23"/>
  <c r="M444" i="23"/>
  <c r="V444" i="23" s="1"/>
  <c r="L444" i="23"/>
  <c r="T444" i="23" s="1"/>
  <c r="K444" i="23"/>
  <c r="R444" i="23" s="1"/>
  <c r="J444" i="23"/>
  <c r="P444" i="23" s="1"/>
  <c r="I444" i="23"/>
  <c r="G444" i="23"/>
  <c r="M443" i="23"/>
  <c r="V443" i="23" s="1"/>
  <c r="L443" i="23"/>
  <c r="T443" i="23" s="1"/>
  <c r="K443" i="23"/>
  <c r="R443" i="23" s="1"/>
  <c r="J443" i="23"/>
  <c r="P443" i="23" s="1"/>
  <c r="I443" i="23"/>
  <c r="G443" i="23"/>
  <c r="M442" i="23"/>
  <c r="V442" i="23" s="1"/>
  <c r="L442" i="23"/>
  <c r="T442" i="23" s="1"/>
  <c r="K442" i="23"/>
  <c r="R442" i="23" s="1"/>
  <c r="J442" i="23"/>
  <c r="P442" i="23" s="1"/>
  <c r="I442" i="23"/>
  <c r="G442" i="23"/>
  <c r="M441" i="23"/>
  <c r="V441" i="23" s="1"/>
  <c r="L441" i="23"/>
  <c r="T441" i="23" s="1"/>
  <c r="K441" i="23"/>
  <c r="R441" i="23" s="1"/>
  <c r="J441" i="23"/>
  <c r="P441" i="23" s="1"/>
  <c r="I441" i="23"/>
  <c r="G441" i="23"/>
  <c r="M440" i="23"/>
  <c r="V440" i="23" s="1"/>
  <c r="L440" i="23"/>
  <c r="T440" i="23" s="1"/>
  <c r="K440" i="23"/>
  <c r="R440" i="23" s="1"/>
  <c r="J440" i="23"/>
  <c r="P440" i="23" s="1"/>
  <c r="I440" i="23"/>
  <c r="G440" i="23"/>
  <c r="M439" i="23"/>
  <c r="V439" i="23" s="1"/>
  <c r="L439" i="23"/>
  <c r="T439" i="23" s="1"/>
  <c r="K439" i="23"/>
  <c r="R439" i="23" s="1"/>
  <c r="J439" i="23"/>
  <c r="P439" i="23" s="1"/>
  <c r="I439" i="23"/>
  <c r="G439" i="23"/>
  <c r="M438" i="23"/>
  <c r="V438" i="23" s="1"/>
  <c r="L438" i="23"/>
  <c r="T438" i="23" s="1"/>
  <c r="K438" i="23"/>
  <c r="R438" i="23" s="1"/>
  <c r="J438" i="23"/>
  <c r="P438" i="23" s="1"/>
  <c r="I438" i="23"/>
  <c r="G438" i="23"/>
  <c r="M437" i="23"/>
  <c r="V437" i="23" s="1"/>
  <c r="L437" i="23"/>
  <c r="T437" i="23" s="1"/>
  <c r="K437" i="23"/>
  <c r="R437" i="23" s="1"/>
  <c r="J437" i="23"/>
  <c r="P437" i="23" s="1"/>
  <c r="I437" i="23"/>
  <c r="G437" i="23"/>
  <c r="M436" i="23"/>
  <c r="V436" i="23" s="1"/>
  <c r="L436" i="23"/>
  <c r="T436" i="23" s="1"/>
  <c r="K436" i="23"/>
  <c r="R436" i="23" s="1"/>
  <c r="J436" i="23"/>
  <c r="I436" i="23"/>
  <c r="N436" i="23" s="1"/>
  <c r="G436" i="23"/>
  <c r="M435" i="23"/>
  <c r="V435" i="23" s="1"/>
  <c r="L435" i="23"/>
  <c r="T435" i="23" s="1"/>
  <c r="K435" i="23"/>
  <c r="R435" i="23" s="1"/>
  <c r="J435" i="23"/>
  <c r="P435" i="23" s="1"/>
  <c r="I435" i="23"/>
  <c r="G435" i="23"/>
  <c r="M434" i="23"/>
  <c r="V434" i="23" s="1"/>
  <c r="L434" i="23"/>
  <c r="T434" i="23" s="1"/>
  <c r="K434" i="23"/>
  <c r="R434" i="23" s="1"/>
  <c r="J434" i="23"/>
  <c r="P434" i="23" s="1"/>
  <c r="I434" i="23"/>
  <c r="G434" i="23"/>
  <c r="M433" i="23"/>
  <c r="V433" i="23" s="1"/>
  <c r="L433" i="23"/>
  <c r="T433" i="23" s="1"/>
  <c r="K433" i="23"/>
  <c r="R433" i="23" s="1"/>
  <c r="J433" i="23"/>
  <c r="P433" i="23" s="1"/>
  <c r="I433" i="23"/>
  <c r="G433" i="23"/>
  <c r="M432" i="23"/>
  <c r="V432" i="23" s="1"/>
  <c r="L432" i="23"/>
  <c r="K432" i="23"/>
  <c r="R432" i="23" s="1"/>
  <c r="J432" i="23"/>
  <c r="P432" i="23" s="1"/>
  <c r="I432" i="23"/>
  <c r="N432" i="23" s="1"/>
  <c r="G432" i="23"/>
  <c r="M431" i="23"/>
  <c r="V431" i="23" s="1"/>
  <c r="L431" i="23"/>
  <c r="T431" i="23" s="1"/>
  <c r="K431" i="23"/>
  <c r="R431" i="23" s="1"/>
  <c r="J431" i="23"/>
  <c r="P431" i="23" s="1"/>
  <c r="I431" i="23"/>
  <c r="G431" i="23"/>
  <c r="M430" i="23"/>
  <c r="V430" i="23" s="1"/>
  <c r="L430" i="23"/>
  <c r="T430" i="23" s="1"/>
  <c r="K430" i="23"/>
  <c r="R430" i="23" s="1"/>
  <c r="J430" i="23"/>
  <c r="P430" i="23" s="1"/>
  <c r="I430" i="23"/>
  <c r="G430" i="23"/>
  <c r="M429" i="23"/>
  <c r="V429" i="23" s="1"/>
  <c r="L429" i="23"/>
  <c r="T429" i="23" s="1"/>
  <c r="K429" i="23"/>
  <c r="R429" i="23" s="1"/>
  <c r="J429" i="23"/>
  <c r="P429" i="23" s="1"/>
  <c r="I429" i="23"/>
  <c r="G429" i="23"/>
  <c r="M428" i="23"/>
  <c r="V428" i="23" s="1"/>
  <c r="L428" i="23"/>
  <c r="K428" i="23"/>
  <c r="R428" i="23" s="1"/>
  <c r="J428" i="23"/>
  <c r="P428" i="23" s="1"/>
  <c r="I428" i="23"/>
  <c r="N428" i="23" s="1"/>
  <c r="G428" i="23"/>
  <c r="M427" i="23"/>
  <c r="V427" i="23" s="1"/>
  <c r="L427" i="23"/>
  <c r="T427" i="23" s="1"/>
  <c r="K427" i="23"/>
  <c r="R427" i="23" s="1"/>
  <c r="J427" i="23"/>
  <c r="P427" i="23" s="1"/>
  <c r="I427" i="23"/>
  <c r="G427" i="23"/>
  <c r="M426" i="23"/>
  <c r="V426" i="23" s="1"/>
  <c r="L426" i="23"/>
  <c r="T426" i="23" s="1"/>
  <c r="K426" i="23"/>
  <c r="R426" i="23" s="1"/>
  <c r="J426" i="23"/>
  <c r="P426" i="23" s="1"/>
  <c r="I426" i="23"/>
  <c r="G426" i="23"/>
  <c r="M425" i="23"/>
  <c r="V425" i="23" s="1"/>
  <c r="L425" i="23"/>
  <c r="T425" i="23" s="1"/>
  <c r="K425" i="23"/>
  <c r="R425" i="23" s="1"/>
  <c r="J425" i="23"/>
  <c r="P425" i="23" s="1"/>
  <c r="I425" i="23"/>
  <c r="G425" i="23"/>
  <c r="M424" i="23"/>
  <c r="V424" i="23" s="1"/>
  <c r="L424" i="23"/>
  <c r="T424" i="23" s="1"/>
  <c r="K424" i="23"/>
  <c r="R424" i="23" s="1"/>
  <c r="J424" i="23"/>
  <c r="P424" i="23" s="1"/>
  <c r="I424" i="23"/>
  <c r="G424" i="23"/>
  <c r="M423" i="23"/>
  <c r="V423" i="23" s="1"/>
  <c r="L423" i="23"/>
  <c r="T423" i="23" s="1"/>
  <c r="K423" i="23"/>
  <c r="R423" i="23" s="1"/>
  <c r="J423" i="23"/>
  <c r="P423" i="23" s="1"/>
  <c r="I423" i="23"/>
  <c r="G423" i="23"/>
  <c r="M422" i="23"/>
  <c r="V422" i="23" s="1"/>
  <c r="L422" i="23"/>
  <c r="T422" i="23" s="1"/>
  <c r="K422" i="23"/>
  <c r="R422" i="23" s="1"/>
  <c r="J422" i="23"/>
  <c r="P422" i="23" s="1"/>
  <c r="I422" i="23"/>
  <c r="G422" i="23"/>
  <c r="M421" i="23"/>
  <c r="V421" i="23" s="1"/>
  <c r="L421" i="23"/>
  <c r="T421" i="23" s="1"/>
  <c r="K421" i="23"/>
  <c r="R421" i="23" s="1"/>
  <c r="J421" i="23"/>
  <c r="P421" i="23" s="1"/>
  <c r="I421" i="23"/>
  <c r="G421" i="23"/>
  <c r="M420" i="23"/>
  <c r="V420" i="23" s="1"/>
  <c r="L420" i="23"/>
  <c r="T420" i="23" s="1"/>
  <c r="K420" i="23"/>
  <c r="R420" i="23" s="1"/>
  <c r="J420" i="23"/>
  <c r="I420" i="23"/>
  <c r="N420" i="23" s="1"/>
  <c r="G420" i="23"/>
  <c r="M419" i="23"/>
  <c r="V419" i="23" s="1"/>
  <c r="L419" i="23"/>
  <c r="T419" i="23" s="1"/>
  <c r="K419" i="23"/>
  <c r="R419" i="23" s="1"/>
  <c r="J419" i="23"/>
  <c r="P419" i="23" s="1"/>
  <c r="I419" i="23"/>
  <c r="G419" i="23"/>
  <c r="M418" i="23"/>
  <c r="V418" i="23" s="1"/>
  <c r="L418" i="23"/>
  <c r="T418" i="23" s="1"/>
  <c r="K418" i="23"/>
  <c r="R418" i="23" s="1"/>
  <c r="J418" i="23"/>
  <c r="P418" i="23" s="1"/>
  <c r="I418" i="23"/>
  <c r="G418" i="23"/>
  <c r="M417" i="23"/>
  <c r="V417" i="23" s="1"/>
  <c r="L417" i="23"/>
  <c r="T417" i="23" s="1"/>
  <c r="K417" i="23"/>
  <c r="R417" i="23" s="1"/>
  <c r="J417" i="23"/>
  <c r="P417" i="23" s="1"/>
  <c r="I417" i="23"/>
  <c r="G417" i="23"/>
  <c r="M416" i="23"/>
  <c r="V416" i="23" s="1"/>
  <c r="L416" i="23"/>
  <c r="T416" i="23" s="1"/>
  <c r="K416" i="23"/>
  <c r="R416" i="23" s="1"/>
  <c r="J416" i="23"/>
  <c r="P416" i="23" s="1"/>
  <c r="I416" i="23"/>
  <c r="G416" i="23"/>
  <c r="M415" i="23"/>
  <c r="V415" i="23" s="1"/>
  <c r="L415" i="23"/>
  <c r="T415" i="23" s="1"/>
  <c r="K415" i="23"/>
  <c r="R415" i="23" s="1"/>
  <c r="J415" i="23"/>
  <c r="P415" i="23" s="1"/>
  <c r="I415" i="23"/>
  <c r="G415" i="23"/>
  <c r="M414" i="23"/>
  <c r="V414" i="23" s="1"/>
  <c r="L414" i="23"/>
  <c r="T414" i="23" s="1"/>
  <c r="K414" i="23"/>
  <c r="R414" i="23" s="1"/>
  <c r="J414" i="23"/>
  <c r="P414" i="23" s="1"/>
  <c r="I414" i="23"/>
  <c r="G414" i="23"/>
  <c r="M413" i="23"/>
  <c r="V413" i="23" s="1"/>
  <c r="L413" i="23"/>
  <c r="T413" i="23" s="1"/>
  <c r="K413" i="23"/>
  <c r="R413" i="23" s="1"/>
  <c r="J413" i="23"/>
  <c r="P413" i="23" s="1"/>
  <c r="I413" i="23"/>
  <c r="G413" i="23"/>
  <c r="M412" i="23"/>
  <c r="V412" i="23" s="1"/>
  <c r="L412" i="23"/>
  <c r="T412" i="23" s="1"/>
  <c r="K412" i="23"/>
  <c r="R412" i="23" s="1"/>
  <c r="J412" i="23"/>
  <c r="P412" i="23" s="1"/>
  <c r="I412" i="23"/>
  <c r="G412" i="23"/>
  <c r="M411" i="23"/>
  <c r="V411" i="23" s="1"/>
  <c r="L411" i="23"/>
  <c r="T411" i="23" s="1"/>
  <c r="K411" i="23"/>
  <c r="R411" i="23" s="1"/>
  <c r="J411" i="23"/>
  <c r="P411" i="23" s="1"/>
  <c r="I411" i="23"/>
  <c r="G411" i="23"/>
  <c r="M410" i="23"/>
  <c r="V410" i="23" s="1"/>
  <c r="L410" i="23"/>
  <c r="T410" i="23" s="1"/>
  <c r="K410" i="23"/>
  <c r="R410" i="23" s="1"/>
  <c r="J410" i="23"/>
  <c r="P410" i="23" s="1"/>
  <c r="I410" i="23"/>
  <c r="G410" i="23"/>
  <c r="M409" i="23"/>
  <c r="V409" i="23" s="1"/>
  <c r="L409" i="23"/>
  <c r="T409" i="23" s="1"/>
  <c r="K409" i="23"/>
  <c r="R409" i="23" s="1"/>
  <c r="J409" i="23"/>
  <c r="P409" i="23" s="1"/>
  <c r="I409" i="23"/>
  <c r="G409" i="23"/>
  <c r="M408" i="23"/>
  <c r="V408" i="23" s="1"/>
  <c r="L408" i="23"/>
  <c r="T408" i="23" s="1"/>
  <c r="K408" i="23"/>
  <c r="R408" i="23" s="1"/>
  <c r="J408" i="23"/>
  <c r="P408" i="23" s="1"/>
  <c r="I408" i="23"/>
  <c r="G408" i="23"/>
  <c r="M407" i="23"/>
  <c r="V407" i="23" s="1"/>
  <c r="L407" i="23"/>
  <c r="T407" i="23" s="1"/>
  <c r="K407" i="23"/>
  <c r="R407" i="23" s="1"/>
  <c r="J407" i="23"/>
  <c r="P407" i="23" s="1"/>
  <c r="I407" i="23"/>
  <c r="G407" i="23"/>
  <c r="M406" i="23"/>
  <c r="V406" i="23" s="1"/>
  <c r="L406" i="23"/>
  <c r="T406" i="23" s="1"/>
  <c r="K406" i="23"/>
  <c r="R406" i="23" s="1"/>
  <c r="J406" i="23"/>
  <c r="P406" i="23" s="1"/>
  <c r="I406" i="23"/>
  <c r="G406" i="23"/>
  <c r="M405" i="23"/>
  <c r="V405" i="23" s="1"/>
  <c r="L405" i="23"/>
  <c r="T405" i="23" s="1"/>
  <c r="K405" i="23"/>
  <c r="R405" i="23" s="1"/>
  <c r="J405" i="23"/>
  <c r="P405" i="23" s="1"/>
  <c r="I405" i="23"/>
  <c r="G405" i="23"/>
  <c r="M404" i="23"/>
  <c r="V404" i="23" s="1"/>
  <c r="L404" i="23"/>
  <c r="T404" i="23" s="1"/>
  <c r="K404" i="23"/>
  <c r="R404" i="23" s="1"/>
  <c r="J404" i="23"/>
  <c r="P404" i="23" s="1"/>
  <c r="I404" i="23"/>
  <c r="G404" i="23"/>
  <c r="M403" i="23"/>
  <c r="V403" i="23" s="1"/>
  <c r="L403" i="23"/>
  <c r="T403" i="23" s="1"/>
  <c r="K403" i="23"/>
  <c r="R403" i="23" s="1"/>
  <c r="J403" i="23"/>
  <c r="P403" i="23" s="1"/>
  <c r="I403" i="23"/>
  <c r="G403" i="23"/>
  <c r="M402" i="23"/>
  <c r="V402" i="23" s="1"/>
  <c r="L402" i="23"/>
  <c r="T402" i="23" s="1"/>
  <c r="K402" i="23"/>
  <c r="R402" i="23" s="1"/>
  <c r="J402" i="23"/>
  <c r="P402" i="23" s="1"/>
  <c r="I402" i="23"/>
  <c r="G402" i="23"/>
  <c r="M401" i="23"/>
  <c r="V401" i="23" s="1"/>
  <c r="L401" i="23"/>
  <c r="T401" i="23" s="1"/>
  <c r="K401" i="23"/>
  <c r="R401" i="23" s="1"/>
  <c r="J401" i="23"/>
  <c r="P401" i="23" s="1"/>
  <c r="I401" i="23"/>
  <c r="G401" i="23"/>
  <c r="M400" i="23"/>
  <c r="V400" i="23" s="1"/>
  <c r="L400" i="23"/>
  <c r="T400" i="23" s="1"/>
  <c r="K400" i="23"/>
  <c r="R400" i="23" s="1"/>
  <c r="J400" i="23"/>
  <c r="P400" i="23" s="1"/>
  <c r="I400" i="23"/>
  <c r="G400" i="23"/>
  <c r="M399" i="23"/>
  <c r="V399" i="23" s="1"/>
  <c r="L399" i="23"/>
  <c r="T399" i="23" s="1"/>
  <c r="K399" i="23"/>
  <c r="R399" i="23" s="1"/>
  <c r="J399" i="23"/>
  <c r="P399" i="23" s="1"/>
  <c r="I399" i="23"/>
  <c r="G399" i="23"/>
  <c r="M398" i="23"/>
  <c r="V398" i="23" s="1"/>
  <c r="L398" i="23"/>
  <c r="T398" i="23" s="1"/>
  <c r="K398" i="23"/>
  <c r="R398" i="23" s="1"/>
  <c r="J398" i="23"/>
  <c r="I398" i="23"/>
  <c r="N398" i="23" s="1"/>
  <c r="G398" i="23"/>
  <c r="M397" i="23"/>
  <c r="V397" i="23" s="1"/>
  <c r="L397" i="23"/>
  <c r="T397" i="23" s="1"/>
  <c r="K397" i="23"/>
  <c r="R397" i="23" s="1"/>
  <c r="J397" i="23"/>
  <c r="P397" i="23" s="1"/>
  <c r="I397" i="23"/>
  <c r="G397" i="23"/>
  <c r="M396" i="23"/>
  <c r="V396" i="23" s="1"/>
  <c r="L396" i="23"/>
  <c r="T396" i="23" s="1"/>
  <c r="K396" i="23"/>
  <c r="R396" i="23" s="1"/>
  <c r="J396" i="23"/>
  <c r="P396" i="23" s="1"/>
  <c r="I396" i="23"/>
  <c r="G396" i="23"/>
  <c r="M395" i="23"/>
  <c r="V395" i="23" s="1"/>
  <c r="L395" i="23"/>
  <c r="T395" i="23" s="1"/>
  <c r="K395" i="23"/>
  <c r="R395" i="23" s="1"/>
  <c r="J395" i="23"/>
  <c r="P395" i="23" s="1"/>
  <c r="I395" i="23"/>
  <c r="G395" i="23"/>
  <c r="M394" i="23"/>
  <c r="V394" i="23" s="1"/>
  <c r="L394" i="23"/>
  <c r="T394" i="23" s="1"/>
  <c r="K394" i="23"/>
  <c r="R394" i="23" s="1"/>
  <c r="J394" i="23"/>
  <c r="P394" i="23" s="1"/>
  <c r="I394" i="23"/>
  <c r="G394" i="23"/>
  <c r="M393" i="23"/>
  <c r="V393" i="23" s="1"/>
  <c r="L393" i="23"/>
  <c r="T393" i="23" s="1"/>
  <c r="K393" i="23"/>
  <c r="J393" i="23"/>
  <c r="P393" i="23" s="1"/>
  <c r="I393" i="23"/>
  <c r="N393" i="23" s="1"/>
  <c r="G393" i="23"/>
  <c r="M392" i="23"/>
  <c r="V392" i="23" s="1"/>
  <c r="L392" i="23"/>
  <c r="T392" i="23" s="1"/>
  <c r="K392" i="23"/>
  <c r="R392" i="23" s="1"/>
  <c r="J392" i="23"/>
  <c r="P392" i="23" s="1"/>
  <c r="I392" i="23"/>
  <c r="G392" i="23"/>
  <c r="M391" i="23"/>
  <c r="V391" i="23" s="1"/>
  <c r="L391" i="23"/>
  <c r="T391" i="23" s="1"/>
  <c r="K391" i="23"/>
  <c r="R391" i="23" s="1"/>
  <c r="J391" i="23"/>
  <c r="P391" i="23" s="1"/>
  <c r="I391" i="23"/>
  <c r="G391" i="23"/>
  <c r="M390" i="23"/>
  <c r="V390" i="23" s="1"/>
  <c r="L390" i="23"/>
  <c r="T390" i="23" s="1"/>
  <c r="K390" i="23"/>
  <c r="R390" i="23" s="1"/>
  <c r="J390" i="23"/>
  <c r="P390" i="23" s="1"/>
  <c r="I390" i="23"/>
  <c r="G390" i="23"/>
  <c r="M389" i="23"/>
  <c r="V389" i="23" s="1"/>
  <c r="L389" i="23"/>
  <c r="T389" i="23" s="1"/>
  <c r="K389" i="23"/>
  <c r="R389" i="23" s="1"/>
  <c r="J389" i="23"/>
  <c r="P389" i="23" s="1"/>
  <c r="I389" i="23"/>
  <c r="G389" i="23"/>
  <c r="M388" i="23"/>
  <c r="V388" i="23" s="1"/>
  <c r="L388" i="23"/>
  <c r="T388" i="23" s="1"/>
  <c r="K388" i="23"/>
  <c r="R388" i="23" s="1"/>
  <c r="J388" i="23"/>
  <c r="P388" i="23" s="1"/>
  <c r="I388" i="23"/>
  <c r="G388" i="23"/>
  <c r="M387" i="23"/>
  <c r="V387" i="23" s="1"/>
  <c r="L387" i="23"/>
  <c r="T387" i="23" s="1"/>
  <c r="K387" i="23"/>
  <c r="R387" i="23" s="1"/>
  <c r="J387" i="23"/>
  <c r="P387" i="23" s="1"/>
  <c r="I387" i="23"/>
  <c r="G387" i="23"/>
  <c r="M386" i="23"/>
  <c r="V386" i="23" s="1"/>
  <c r="L386" i="23"/>
  <c r="T386" i="23" s="1"/>
  <c r="K386" i="23"/>
  <c r="R386" i="23" s="1"/>
  <c r="J386" i="23"/>
  <c r="P386" i="23" s="1"/>
  <c r="I386" i="23"/>
  <c r="G386" i="23"/>
  <c r="M385" i="23"/>
  <c r="V385" i="23" s="1"/>
  <c r="L385" i="23"/>
  <c r="T385" i="23" s="1"/>
  <c r="K385" i="23"/>
  <c r="R385" i="23" s="1"/>
  <c r="J385" i="23"/>
  <c r="P385" i="23" s="1"/>
  <c r="I385" i="23"/>
  <c r="G385" i="23"/>
  <c r="M384" i="23"/>
  <c r="V384" i="23" s="1"/>
  <c r="L384" i="23"/>
  <c r="T384" i="23" s="1"/>
  <c r="K384" i="23"/>
  <c r="J384" i="23"/>
  <c r="P384" i="23" s="1"/>
  <c r="I384" i="23"/>
  <c r="N384" i="23" s="1"/>
  <c r="G384" i="23"/>
  <c r="M383" i="23"/>
  <c r="V383" i="23" s="1"/>
  <c r="L383" i="23"/>
  <c r="T383" i="23" s="1"/>
  <c r="K383" i="23"/>
  <c r="R383" i="23" s="1"/>
  <c r="J383" i="23"/>
  <c r="P383" i="23" s="1"/>
  <c r="I383" i="23"/>
  <c r="G383" i="23"/>
  <c r="M382" i="23"/>
  <c r="V382" i="23" s="1"/>
  <c r="L382" i="23"/>
  <c r="T382" i="23" s="1"/>
  <c r="K382" i="23"/>
  <c r="R382" i="23" s="1"/>
  <c r="J382" i="23"/>
  <c r="P382" i="23" s="1"/>
  <c r="I382" i="23"/>
  <c r="G382" i="23"/>
  <c r="M381" i="23"/>
  <c r="V381" i="23" s="1"/>
  <c r="L381" i="23"/>
  <c r="T381" i="23" s="1"/>
  <c r="K381" i="23"/>
  <c r="R381" i="23" s="1"/>
  <c r="J381" i="23"/>
  <c r="P381" i="23" s="1"/>
  <c r="I381" i="23"/>
  <c r="G381" i="23"/>
  <c r="M380" i="23"/>
  <c r="V380" i="23" s="1"/>
  <c r="L380" i="23"/>
  <c r="T380" i="23" s="1"/>
  <c r="K380" i="23"/>
  <c r="R380" i="23" s="1"/>
  <c r="J380" i="23"/>
  <c r="P380" i="23" s="1"/>
  <c r="I380" i="23"/>
  <c r="G380" i="23"/>
  <c r="M379" i="23"/>
  <c r="V379" i="23" s="1"/>
  <c r="L379" i="23"/>
  <c r="T379" i="23" s="1"/>
  <c r="K379" i="23"/>
  <c r="R379" i="23" s="1"/>
  <c r="J379" i="23"/>
  <c r="P379" i="23" s="1"/>
  <c r="I379" i="23"/>
  <c r="G379" i="23"/>
  <c r="M378" i="23"/>
  <c r="V378" i="23" s="1"/>
  <c r="L378" i="23"/>
  <c r="T378" i="23" s="1"/>
  <c r="K378" i="23"/>
  <c r="R378" i="23" s="1"/>
  <c r="J378" i="23"/>
  <c r="P378" i="23" s="1"/>
  <c r="I378" i="23"/>
  <c r="G378" i="23"/>
  <c r="M377" i="23"/>
  <c r="V377" i="23" s="1"/>
  <c r="L377" i="23"/>
  <c r="T377" i="23" s="1"/>
  <c r="K377" i="23"/>
  <c r="R377" i="23" s="1"/>
  <c r="J377" i="23"/>
  <c r="P377" i="23" s="1"/>
  <c r="I377" i="23"/>
  <c r="G377" i="23"/>
  <c r="M376" i="23"/>
  <c r="V376" i="23" s="1"/>
  <c r="L376" i="23"/>
  <c r="T376" i="23" s="1"/>
  <c r="K376" i="23"/>
  <c r="R376" i="23" s="1"/>
  <c r="J376" i="23"/>
  <c r="P376" i="23" s="1"/>
  <c r="I376" i="23"/>
  <c r="G376" i="23"/>
  <c r="M375" i="23"/>
  <c r="V375" i="23" s="1"/>
  <c r="L375" i="23"/>
  <c r="T375" i="23" s="1"/>
  <c r="K375" i="23"/>
  <c r="R375" i="23" s="1"/>
  <c r="J375" i="23"/>
  <c r="P375" i="23" s="1"/>
  <c r="I375" i="23"/>
  <c r="G375" i="23"/>
  <c r="M374" i="23"/>
  <c r="V374" i="23" s="1"/>
  <c r="L374" i="23"/>
  <c r="T374" i="23" s="1"/>
  <c r="K374" i="23"/>
  <c r="R374" i="23" s="1"/>
  <c r="J374" i="23"/>
  <c r="P374" i="23" s="1"/>
  <c r="I374" i="23"/>
  <c r="G374" i="23"/>
  <c r="M373" i="23"/>
  <c r="V373" i="23" s="1"/>
  <c r="L373" i="23"/>
  <c r="T373" i="23" s="1"/>
  <c r="K373" i="23"/>
  <c r="R373" i="23" s="1"/>
  <c r="J373" i="23"/>
  <c r="P373" i="23" s="1"/>
  <c r="I373" i="23"/>
  <c r="G373" i="23"/>
  <c r="M372" i="23"/>
  <c r="V372" i="23" s="1"/>
  <c r="L372" i="23"/>
  <c r="T372" i="23" s="1"/>
  <c r="K372" i="23"/>
  <c r="R372" i="23" s="1"/>
  <c r="J372" i="23"/>
  <c r="P372" i="23" s="1"/>
  <c r="I372" i="23"/>
  <c r="G372" i="23"/>
  <c r="M371" i="23"/>
  <c r="V371" i="23" s="1"/>
  <c r="L371" i="23"/>
  <c r="T371" i="23" s="1"/>
  <c r="K371" i="23"/>
  <c r="R371" i="23" s="1"/>
  <c r="J371" i="23"/>
  <c r="P371" i="23" s="1"/>
  <c r="I371" i="23"/>
  <c r="G371" i="23"/>
  <c r="M370" i="23"/>
  <c r="V370" i="23" s="1"/>
  <c r="L370" i="23"/>
  <c r="T370" i="23" s="1"/>
  <c r="K370" i="23"/>
  <c r="R370" i="23" s="1"/>
  <c r="J370" i="23"/>
  <c r="P370" i="23" s="1"/>
  <c r="I370" i="23"/>
  <c r="G370" i="23"/>
  <c r="M369" i="23"/>
  <c r="V369" i="23" s="1"/>
  <c r="L369" i="23"/>
  <c r="T369" i="23" s="1"/>
  <c r="K369" i="23"/>
  <c r="R369" i="23" s="1"/>
  <c r="J369" i="23"/>
  <c r="P369" i="23" s="1"/>
  <c r="I369" i="23"/>
  <c r="G369" i="23"/>
  <c r="M368" i="23"/>
  <c r="V368" i="23" s="1"/>
  <c r="L368" i="23"/>
  <c r="T368" i="23" s="1"/>
  <c r="K368" i="23"/>
  <c r="R368" i="23" s="1"/>
  <c r="J368" i="23"/>
  <c r="I368" i="23"/>
  <c r="N368" i="23" s="1"/>
  <c r="G368" i="23"/>
  <c r="M367" i="23"/>
  <c r="V367" i="23" s="1"/>
  <c r="L367" i="23"/>
  <c r="T367" i="23" s="1"/>
  <c r="K367" i="23"/>
  <c r="R367" i="23" s="1"/>
  <c r="J367" i="23"/>
  <c r="P367" i="23" s="1"/>
  <c r="I367" i="23"/>
  <c r="G367" i="23"/>
  <c r="M366" i="23"/>
  <c r="V366" i="23" s="1"/>
  <c r="L366" i="23"/>
  <c r="T366" i="23" s="1"/>
  <c r="K366" i="23"/>
  <c r="R366" i="23" s="1"/>
  <c r="J366" i="23"/>
  <c r="P366" i="23" s="1"/>
  <c r="I366" i="23"/>
  <c r="G366" i="23"/>
  <c r="M365" i="23"/>
  <c r="V365" i="23" s="1"/>
  <c r="L365" i="23"/>
  <c r="T365" i="23" s="1"/>
  <c r="K365" i="23"/>
  <c r="R365" i="23" s="1"/>
  <c r="J365" i="23"/>
  <c r="P365" i="23" s="1"/>
  <c r="I365" i="23"/>
  <c r="G365" i="23"/>
  <c r="M364" i="23"/>
  <c r="V364" i="23" s="1"/>
  <c r="L364" i="23"/>
  <c r="T364" i="23" s="1"/>
  <c r="K364" i="23"/>
  <c r="R364" i="23" s="1"/>
  <c r="J364" i="23"/>
  <c r="P364" i="23" s="1"/>
  <c r="I364" i="23"/>
  <c r="G364" i="23"/>
  <c r="M363" i="23"/>
  <c r="V363" i="23" s="1"/>
  <c r="L363" i="23"/>
  <c r="T363" i="23" s="1"/>
  <c r="K363" i="23"/>
  <c r="R363" i="23" s="1"/>
  <c r="J363" i="23"/>
  <c r="P363" i="23" s="1"/>
  <c r="I363" i="23"/>
  <c r="G363" i="23"/>
  <c r="M362" i="23"/>
  <c r="V362" i="23" s="1"/>
  <c r="L362" i="23"/>
  <c r="T362" i="23" s="1"/>
  <c r="K362" i="23"/>
  <c r="R362" i="23" s="1"/>
  <c r="J362" i="23"/>
  <c r="P362" i="23" s="1"/>
  <c r="I362" i="23"/>
  <c r="G362" i="23"/>
  <c r="M361" i="23"/>
  <c r="V361" i="23" s="1"/>
  <c r="L361" i="23"/>
  <c r="T361" i="23" s="1"/>
  <c r="K361" i="23"/>
  <c r="R361" i="23" s="1"/>
  <c r="J361" i="23"/>
  <c r="P361" i="23" s="1"/>
  <c r="I361" i="23"/>
  <c r="G361" i="23"/>
  <c r="M360" i="23"/>
  <c r="V360" i="23" s="1"/>
  <c r="L360" i="23"/>
  <c r="T360" i="23" s="1"/>
  <c r="K360" i="23"/>
  <c r="R360" i="23" s="1"/>
  <c r="J360" i="23"/>
  <c r="P360" i="23" s="1"/>
  <c r="I360" i="23"/>
  <c r="G360" i="23"/>
  <c r="M359" i="23"/>
  <c r="V359" i="23" s="1"/>
  <c r="L359" i="23"/>
  <c r="T359" i="23" s="1"/>
  <c r="K359" i="23"/>
  <c r="R359" i="23" s="1"/>
  <c r="J359" i="23"/>
  <c r="P359" i="23" s="1"/>
  <c r="I359" i="23"/>
  <c r="G359" i="23"/>
  <c r="M358" i="23"/>
  <c r="V358" i="23" s="1"/>
  <c r="L358" i="23"/>
  <c r="T358" i="23" s="1"/>
  <c r="K358" i="23"/>
  <c r="R358" i="23" s="1"/>
  <c r="J358" i="23"/>
  <c r="P358" i="23" s="1"/>
  <c r="I358" i="23"/>
  <c r="G358" i="23"/>
  <c r="M357" i="23"/>
  <c r="V357" i="23" s="1"/>
  <c r="L357" i="23"/>
  <c r="T357" i="23" s="1"/>
  <c r="K357" i="23"/>
  <c r="R357" i="23" s="1"/>
  <c r="J357" i="23"/>
  <c r="P357" i="23" s="1"/>
  <c r="I357" i="23"/>
  <c r="G357" i="23"/>
  <c r="M356" i="23"/>
  <c r="V356" i="23" s="1"/>
  <c r="L356" i="23"/>
  <c r="T356" i="23" s="1"/>
  <c r="K356" i="23"/>
  <c r="R356" i="23" s="1"/>
  <c r="J356" i="23"/>
  <c r="P356" i="23" s="1"/>
  <c r="I356" i="23"/>
  <c r="G356" i="23"/>
  <c r="M355" i="23"/>
  <c r="V355" i="23" s="1"/>
  <c r="L355" i="23"/>
  <c r="T355" i="23" s="1"/>
  <c r="K355" i="23"/>
  <c r="R355" i="23" s="1"/>
  <c r="J355" i="23"/>
  <c r="P355" i="23" s="1"/>
  <c r="I355" i="23"/>
  <c r="G355" i="23"/>
  <c r="M354" i="23"/>
  <c r="V354" i="23" s="1"/>
  <c r="L354" i="23"/>
  <c r="T354" i="23" s="1"/>
  <c r="K354" i="23"/>
  <c r="R354" i="23" s="1"/>
  <c r="J354" i="23"/>
  <c r="P354" i="23" s="1"/>
  <c r="I354" i="23"/>
  <c r="G354" i="23"/>
  <c r="M353" i="23"/>
  <c r="V353" i="23" s="1"/>
  <c r="L353" i="23"/>
  <c r="T353" i="23" s="1"/>
  <c r="K353" i="23"/>
  <c r="R353" i="23" s="1"/>
  <c r="J353" i="23"/>
  <c r="P353" i="23" s="1"/>
  <c r="I353" i="23"/>
  <c r="G353" i="23"/>
  <c r="M352" i="23"/>
  <c r="V352" i="23" s="1"/>
  <c r="L352" i="23"/>
  <c r="T352" i="23" s="1"/>
  <c r="K352" i="23"/>
  <c r="R352" i="23" s="1"/>
  <c r="J352" i="23"/>
  <c r="P352" i="23" s="1"/>
  <c r="I352" i="23"/>
  <c r="G352" i="23"/>
  <c r="M351" i="23"/>
  <c r="V351" i="23" s="1"/>
  <c r="L351" i="23"/>
  <c r="T351" i="23" s="1"/>
  <c r="K351" i="23"/>
  <c r="R351" i="23" s="1"/>
  <c r="J351" i="23"/>
  <c r="I351" i="23"/>
  <c r="N351" i="23" s="1"/>
  <c r="G351" i="23"/>
  <c r="M350" i="23"/>
  <c r="V350" i="23" s="1"/>
  <c r="L350" i="23"/>
  <c r="T350" i="23" s="1"/>
  <c r="K350" i="23"/>
  <c r="R350" i="23" s="1"/>
  <c r="J350" i="23"/>
  <c r="P350" i="23" s="1"/>
  <c r="I350" i="23"/>
  <c r="G350" i="23"/>
  <c r="M349" i="23"/>
  <c r="V349" i="23" s="1"/>
  <c r="L349" i="23"/>
  <c r="T349" i="23" s="1"/>
  <c r="K349" i="23"/>
  <c r="R349" i="23" s="1"/>
  <c r="J349" i="23"/>
  <c r="P349" i="23" s="1"/>
  <c r="I349" i="23"/>
  <c r="G349" i="23"/>
  <c r="M348" i="23"/>
  <c r="V348" i="23" s="1"/>
  <c r="L348" i="23"/>
  <c r="T348" i="23" s="1"/>
  <c r="K348" i="23"/>
  <c r="R348" i="23" s="1"/>
  <c r="J348" i="23"/>
  <c r="P348" i="23" s="1"/>
  <c r="I348" i="23"/>
  <c r="G348" i="23"/>
  <c r="M347" i="23"/>
  <c r="V347" i="23" s="1"/>
  <c r="L347" i="23"/>
  <c r="T347" i="23" s="1"/>
  <c r="K347" i="23"/>
  <c r="R347" i="23" s="1"/>
  <c r="J347" i="23"/>
  <c r="P347" i="23" s="1"/>
  <c r="I347" i="23"/>
  <c r="G347" i="23"/>
  <c r="M346" i="23"/>
  <c r="V346" i="23" s="1"/>
  <c r="L346" i="23"/>
  <c r="T346" i="23" s="1"/>
  <c r="K346" i="23"/>
  <c r="R346" i="23" s="1"/>
  <c r="J346" i="23"/>
  <c r="I346" i="23"/>
  <c r="N346" i="23" s="1"/>
  <c r="G346" i="23"/>
  <c r="M345" i="23"/>
  <c r="V345" i="23" s="1"/>
  <c r="L345" i="23"/>
  <c r="T345" i="23" s="1"/>
  <c r="K345" i="23"/>
  <c r="R345" i="23" s="1"/>
  <c r="J345" i="23"/>
  <c r="P345" i="23" s="1"/>
  <c r="I345" i="23"/>
  <c r="G345" i="23"/>
  <c r="M344" i="23"/>
  <c r="V344" i="23" s="1"/>
  <c r="L344" i="23"/>
  <c r="T344" i="23" s="1"/>
  <c r="K344" i="23"/>
  <c r="R344" i="23" s="1"/>
  <c r="J344" i="23"/>
  <c r="P344" i="23" s="1"/>
  <c r="I344" i="23"/>
  <c r="G344" i="23"/>
  <c r="M343" i="23"/>
  <c r="V343" i="23" s="1"/>
  <c r="L343" i="23"/>
  <c r="T343" i="23" s="1"/>
  <c r="K343" i="23"/>
  <c r="R343" i="23" s="1"/>
  <c r="J343" i="23"/>
  <c r="P343" i="23" s="1"/>
  <c r="I343" i="23"/>
  <c r="G343" i="23"/>
  <c r="M342" i="23"/>
  <c r="V342" i="23" s="1"/>
  <c r="L342" i="23"/>
  <c r="T342" i="23" s="1"/>
  <c r="K342" i="23"/>
  <c r="R342" i="23" s="1"/>
  <c r="J342" i="23"/>
  <c r="P342" i="23" s="1"/>
  <c r="I342" i="23"/>
  <c r="G342" i="23"/>
  <c r="M341" i="23"/>
  <c r="V341" i="23" s="1"/>
  <c r="L341" i="23"/>
  <c r="K341" i="23"/>
  <c r="R341" i="23" s="1"/>
  <c r="J341" i="23"/>
  <c r="P341" i="23" s="1"/>
  <c r="I341" i="23"/>
  <c r="N341" i="23" s="1"/>
  <c r="G341" i="23"/>
  <c r="M340" i="23"/>
  <c r="V340" i="23" s="1"/>
  <c r="L340" i="23"/>
  <c r="T340" i="23" s="1"/>
  <c r="K340" i="23"/>
  <c r="R340" i="23" s="1"/>
  <c r="J340" i="23"/>
  <c r="P340" i="23" s="1"/>
  <c r="I340" i="23"/>
  <c r="G340" i="23"/>
  <c r="M339" i="23"/>
  <c r="V339" i="23" s="1"/>
  <c r="L339" i="23"/>
  <c r="T339" i="23" s="1"/>
  <c r="K339" i="23"/>
  <c r="R339" i="23" s="1"/>
  <c r="J339" i="23"/>
  <c r="P339" i="23" s="1"/>
  <c r="I339" i="23"/>
  <c r="G339" i="23"/>
  <c r="M338" i="23"/>
  <c r="V338" i="23" s="1"/>
  <c r="L338" i="23"/>
  <c r="T338" i="23" s="1"/>
  <c r="K338" i="23"/>
  <c r="R338" i="23" s="1"/>
  <c r="J338" i="23"/>
  <c r="P338" i="23" s="1"/>
  <c r="I338" i="23"/>
  <c r="G338" i="23"/>
  <c r="M337" i="23"/>
  <c r="V337" i="23" s="1"/>
  <c r="L337" i="23"/>
  <c r="T337" i="23" s="1"/>
  <c r="K337" i="23"/>
  <c r="R337" i="23" s="1"/>
  <c r="J337" i="23"/>
  <c r="P337" i="23" s="1"/>
  <c r="I337" i="23"/>
  <c r="G337" i="23"/>
  <c r="M336" i="23"/>
  <c r="V336" i="23" s="1"/>
  <c r="L336" i="23"/>
  <c r="T336" i="23" s="1"/>
  <c r="K336" i="23"/>
  <c r="R336" i="23" s="1"/>
  <c r="J336" i="23"/>
  <c r="P336" i="23" s="1"/>
  <c r="I336" i="23"/>
  <c r="G336" i="23"/>
  <c r="M335" i="23"/>
  <c r="V335" i="23" s="1"/>
  <c r="L335" i="23"/>
  <c r="T335" i="23" s="1"/>
  <c r="K335" i="23"/>
  <c r="R335" i="23" s="1"/>
  <c r="J335" i="23"/>
  <c r="P335" i="23" s="1"/>
  <c r="I335" i="23"/>
  <c r="G335" i="23"/>
  <c r="M334" i="23"/>
  <c r="V334" i="23" s="1"/>
  <c r="L334" i="23"/>
  <c r="T334" i="23" s="1"/>
  <c r="K334" i="23"/>
  <c r="R334" i="23" s="1"/>
  <c r="J334" i="23"/>
  <c r="P334" i="23" s="1"/>
  <c r="I334" i="23"/>
  <c r="G334" i="23"/>
  <c r="M333" i="23"/>
  <c r="V333" i="23" s="1"/>
  <c r="L333" i="23"/>
  <c r="T333" i="23" s="1"/>
  <c r="K333" i="23"/>
  <c r="R333" i="23" s="1"/>
  <c r="J333" i="23"/>
  <c r="P333" i="23" s="1"/>
  <c r="I333" i="23"/>
  <c r="G333" i="23"/>
  <c r="M332" i="23"/>
  <c r="V332" i="23" s="1"/>
  <c r="L332" i="23"/>
  <c r="T332" i="23" s="1"/>
  <c r="K332" i="23"/>
  <c r="R332" i="23" s="1"/>
  <c r="J332" i="23"/>
  <c r="P332" i="23" s="1"/>
  <c r="I332" i="23"/>
  <c r="G332" i="23"/>
  <c r="M331" i="23"/>
  <c r="V331" i="23" s="1"/>
  <c r="L331" i="23"/>
  <c r="T331" i="23" s="1"/>
  <c r="K331" i="23"/>
  <c r="R331" i="23" s="1"/>
  <c r="J331" i="23"/>
  <c r="P331" i="23" s="1"/>
  <c r="I331" i="23"/>
  <c r="G331" i="23"/>
  <c r="M330" i="23"/>
  <c r="V330" i="23" s="1"/>
  <c r="L330" i="23"/>
  <c r="T330" i="23" s="1"/>
  <c r="K330" i="23"/>
  <c r="R330" i="23" s="1"/>
  <c r="J330" i="23"/>
  <c r="P330" i="23" s="1"/>
  <c r="I330" i="23"/>
  <c r="G330" i="23"/>
  <c r="M329" i="23"/>
  <c r="V329" i="23" s="1"/>
  <c r="L329" i="23"/>
  <c r="T329" i="23" s="1"/>
  <c r="K329" i="23"/>
  <c r="R329" i="23" s="1"/>
  <c r="J329" i="23"/>
  <c r="P329" i="23" s="1"/>
  <c r="I329" i="23"/>
  <c r="G329" i="23"/>
  <c r="M328" i="23"/>
  <c r="V328" i="23" s="1"/>
  <c r="L328" i="23"/>
  <c r="K328" i="23"/>
  <c r="R328" i="23" s="1"/>
  <c r="J328" i="23"/>
  <c r="P328" i="23" s="1"/>
  <c r="I328" i="23"/>
  <c r="N328" i="23" s="1"/>
  <c r="G328" i="23"/>
  <c r="M327" i="23"/>
  <c r="V327" i="23" s="1"/>
  <c r="L327" i="23"/>
  <c r="T327" i="23" s="1"/>
  <c r="K327" i="23"/>
  <c r="R327" i="23" s="1"/>
  <c r="J327" i="23"/>
  <c r="P327" i="23" s="1"/>
  <c r="I327" i="23"/>
  <c r="G327" i="23"/>
  <c r="M326" i="23"/>
  <c r="V326" i="23" s="1"/>
  <c r="L326" i="23"/>
  <c r="T326" i="23" s="1"/>
  <c r="K326" i="23"/>
  <c r="J326" i="23"/>
  <c r="P326" i="23" s="1"/>
  <c r="I326" i="23"/>
  <c r="N326" i="23" s="1"/>
  <c r="G326" i="23"/>
  <c r="M325" i="23"/>
  <c r="V325" i="23" s="1"/>
  <c r="L325" i="23"/>
  <c r="T325" i="23" s="1"/>
  <c r="K325" i="23"/>
  <c r="J325" i="23"/>
  <c r="P325" i="23" s="1"/>
  <c r="I325" i="23"/>
  <c r="N325" i="23" s="1"/>
  <c r="G325" i="23"/>
  <c r="M324" i="23"/>
  <c r="V324" i="23" s="1"/>
  <c r="L324" i="23"/>
  <c r="T324" i="23" s="1"/>
  <c r="K324" i="23"/>
  <c r="R324" i="23" s="1"/>
  <c r="J324" i="23"/>
  <c r="P324" i="23" s="1"/>
  <c r="I324" i="23"/>
  <c r="G324" i="23"/>
  <c r="M323" i="23"/>
  <c r="V323" i="23" s="1"/>
  <c r="L323" i="23"/>
  <c r="T323" i="23" s="1"/>
  <c r="K323" i="23"/>
  <c r="R323" i="23" s="1"/>
  <c r="J323" i="23"/>
  <c r="P323" i="23" s="1"/>
  <c r="I323" i="23"/>
  <c r="G323" i="23"/>
  <c r="M322" i="23"/>
  <c r="V322" i="23" s="1"/>
  <c r="L322" i="23"/>
  <c r="T322" i="23" s="1"/>
  <c r="K322" i="23"/>
  <c r="R322" i="23" s="1"/>
  <c r="J322" i="23"/>
  <c r="P322" i="23" s="1"/>
  <c r="I322" i="23"/>
  <c r="G322" i="23"/>
  <c r="M321" i="23"/>
  <c r="V321" i="23" s="1"/>
  <c r="L321" i="23"/>
  <c r="T321" i="23" s="1"/>
  <c r="K321" i="23"/>
  <c r="R321" i="23" s="1"/>
  <c r="J321" i="23"/>
  <c r="P321" i="23" s="1"/>
  <c r="I321" i="23"/>
  <c r="G321" i="23"/>
  <c r="M320" i="23"/>
  <c r="V320" i="23" s="1"/>
  <c r="L320" i="23"/>
  <c r="T320" i="23" s="1"/>
  <c r="K320" i="23"/>
  <c r="R320" i="23" s="1"/>
  <c r="J320" i="23"/>
  <c r="P320" i="23" s="1"/>
  <c r="I320" i="23"/>
  <c r="G320" i="23"/>
  <c r="M319" i="23"/>
  <c r="V319" i="23" s="1"/>
  <c r="L319" i="23"/>
  <c r="T319" i="23" s="1"/>
  <c r="K319" i="23"/>
  <c r="R319" i="23" s="1"/>
  <c r="J319" i="23"/>
  <c r="P319" i="23" s="1"/>
  <c r="I319" i="23"/>
  <c r="G319" i="23"/>
  <c r="M318" i="23"/>
  <c r="V318" i="23" s="1"/>
  <c r="L318" i="23"/>
  <c r="T318" i="23" s="1"/>
  <c r="K318" i="23"/>
  <c r="R318" i="23" s="1"/>
  <c r="J318" i="23"/>
  <c r="P318" i="23" s="1"/>
  <c r="I318" i="23"/>
  <c r="G318" i="23"/>
  <c r="M317" i="23"/>
  <c r="V317" i="23" s="1"/>
  <c r="L317" i="23"/>
  <c r="T317" i="23" s="1"/>
  <c r="K317" i="23"/>
  <c r="R317" i="23" s="1"/>
  <c r="J317" i="23"/>
  <c r="P317" i="23" s="1"/>
  <c r="I317" i="23"/>
  <c r="G317" i="23"/>
  <c r="M316" i="23"/>
  <c r="V316" i="23" s="1"/>
  <c r="L316" i="23"/>
  <c r="T316" i="23" s="1"/>
  <c r="K316" i="23"/>
  <c r="R316" i="23" s="1"/>
  <c r="J316" i="23"/>
  <c r="I316" i="23"/>
  <c r="N316" i="23" s="1"/>
  <c r="G316" i="23"/>
  <c r="M315" i="23"/>
  <c r="V315" i="23" s="1"/>
  <c r="L315" i="23"/>
  <c r="T315" i="23" s="1"/>
  <c r="K315" i="23"/>
  <c r="R315" i="23" s="1"/>
  <c r="J315" i="23"/>
  <c r="P315" i="23" s="1"/>
  <c r="I315" i="23"/>
  <c r="G315" i="23"/>
  <c r="M314" i="23"/>
  <c r="V314" i="23" s="1"/>
  <c r="L314" i="23"/>
  <c r="T314" i="23" s="1"/>
  <c r="K314" i="23"/>
  <c r="R314" i="23" s="1"/>
  <c r="J314" i="23"/>
  <c r="P314" i="23" s="1"/>
  <c r="I314" i="23"/>
  <c r="G314" i="23"/>
  <c r="M313" i="23"/>
  <c r="V313" i="23" s="1"/>
  <c r="L313" i="23"/>
  <c r="T313" i="23" s="1"/>
  <c r="K313" i="23"/>
  <c r="R313" i="23" s="1"/>
  <c r="J313" i="23"/>
  <c r="P313" i="23" s="1"/>
  <c r="I313" i="23"/>
  <c r="G313" i="23"/>
  <c r="M312" i="23"/>
  <c r="V312" i="23" s="1"/>
  <c r="L312" i="23"/>
  <c r="T312" i="23" s="1"/>
  <c r="K312" i="23"/>
  <c r="R312" i="23" s="1"/>
  <c r="J312" i="23"/>
  <c r="P312" i="23" s="1"/>
  <c r="I312" i="23"/>
  <c r="G312" i="23"/>
  <c r="M311" i="23"/>
  <c r="V311" i="23" s="1"/>
  <c r="L311" i="23"/>
  <c r="T311" i="23" s="1"/>
  <c r="K311" i="23"/>
  <c r="R311" i="23" s="1"/>
  <c r="J311" i="23"/>
  <c r="P311" i="23" s="1"/>
  <c r="I311" i="23"/>
  <c r="G311" i="23"/>
  <c r="M310" i="23"/>
  <c r="V310" i="23" s="1"/>
  <c r="L310" i="23"/>
  <c r="T310" i="23" s="1"/>
  <c r="K310" i="23"/>
  <c r="R310" i="23" s="1"/>
  <c r="J310" i="23"/>
  <c r="P310" i="23" s="1"/>
  <c r="I310" i="23"/>
  <c r="G310" i="23"/>
  <c r="M309" i="23"/>
  <c r="V309" i="23" s="1"/>
  <c r="L309" i="23"/>
  <c r="T309" i="23" s="1"/>
  <c r="K309" i="23"/>
  <c r="J309" i="23"/>
  <c r="P309" i="23" s="1"/>
  <c r="I309" i="23"/>
  <c r="N309" i="23" s="1"/>
  <c r="G309" i="23"/>
  <c r="M308" i="23"/>
  <c r="V308" i="23" s="1"/>
  <c r="L308" i="23"/>
  <c r="T308" i="23" s="1"/>
  <c r="K308" i="23"/>
  <c r="J308" i="23"/>
  <c r="P308" i="23" s="1"/>
  <c r="I308" i="23"/>
  <c r="N308" i="23" s="1"/>
  <c r="G308" i="23"/>
  <c r="M307" i="23"/>
  <c r="V307" i="23" s="1"/>
  <c r="L307" i="23"/>
  <c r="T307" i="23" s="1"/>
  <c r="K307" i="23"/>
  <c r="R307" i="23" s="1"/>
  <c r="J307" i="23"/>
  <c r="P307" i="23" s="1"/>
  <c r="I307" i="23"/>
  <c r="G307" i="23"/>
  <c r="M306" i="23"/>
  <c r="V306" i="23" s="1"/>
  <c r="L306" i="23"/>
  <c r="T306" i="23" s="1"/>
  <c r="K306" i="23"/>
  <c r="R306" i="23" s="1"/>
  <c r="J306" i="23"/>
  <c r="P306" i="23" s="1"/>
  <c r="I306" i="23"/>
  <c r="G306" i="23"/>
  <c r="M305" i="23"/>
  <c r="V305" i="23" s="1"/>
  <c r="L305" i="23"/>
  <c r="T305" i="23" s="1"/>
  <c r="K305" i="23"/>
  <c r="R305" i="23" s="1"/>
  <c r="J305" i="23"/>
  <c r="P305" i="23" s="1"/>
  <c r="I305" i="23"/>
  <c r="G305" i="23"/>
  <c r="M304" i="23"/>
  <c r="V304" i="23" s="1"/>
  <c r="L304" i="23"/>
  <c r="T304" i="23" s="1"/>
  <c r="K304" i="23"/>
  <c r="R304" i="23" s="1"/>
  <c r="J304" i="23"/>
  <c r="P304" i="23" s="1"/>
  <c r="I304" i="23"/>
  <c r="G304" i="23"/>
  <c r="M303" i="23"/>
  <c r="V303" i="23" s="1"/>
  <c r="L303" i="23"/>
  <c r="T303" i="23" s="1"/>
  <c r="K303" i="23"/>
  <c r="R303" i="23" s="1"/>
  <c r="J303" i="23"/>
  <c r="P303" i="23" s="1"/>
  <c r="I303" i="23"/>
  <c r="G303" i="23"/>
  <c r="M302" i="23"/>
  <c r="V302" i="23" s="1"/>
  <c r="L302" i="23"/>
  <c r="T302" i="23" s="1"/>
  <c r="K302" i="23"/>
  <c r="R302" i="23" s="1"/>
  <c r="J302" i="23"/>
  <c r="P302" i="23" s="1"/>
  <c r="I302" i="23"/>
  <c r="G302" i="23"/>
  <c r="M301" i="23"/>
  <c r="V301" i="23" s="1"/>
  <c r="L301" i="23"/>
  <c r="T301" i="23" s="1"/>
  <c r="K301" i="23"/>
  <c r="R301" i="23" s="1"/>
  <c r="J301" i="23"/>
  <c r="P301" i="23" s="1"/>
  <c r="I301" i="23"/>
  <c r="G301" i="23"/>
  <c r="M300" i="23"/>
  <c r="V300" i="23" s="1"/>
  <c r="L300" i="23"/>
  <c r="T300" i="23" s="1"/>
  <c r="K300" i="23"/>
  <c r="R300" i="23" s="1"/>
  <c r="J300" i="23"/>
  <c r="P300" i="23" s="1"/>
  <c r="I300" i="23"/>
  <c r="G300" i="23"/>
  <c r="M299" i="23"/>
  <c r="V299" i="23" s="1"/>
  <c r="L299" i="23"/>
  <c r="T299" i="23" s="1"/>
  <c r="K299" i="23"/>
  <c r="R299" i="23" s="1"/>
  <c r="J299" i="23"/>
  <c r="P299" i="23" s="1"/>
  <c r="I299" i="23"/>
  <c r="G299" i="23"/>
  <c r="M298" i="23"/>
  <c r="V298" i="23" s="1"/>
  <c r="L298" i="23"/>
  <c r="T298" i="23" s="1"/>
  <c r="K298" i="23"/>
  <c r="R298" i="23" s="1"/>
  <c r="J298" i="23"/>
  <c r="P298" i="23" s="1"/>
  <c r="I298" i="23"/>
  <c r="G298" i="23"/>
  <c r="M297" i="23"/>
  <c r="V297" i="23" s="1"/>
  <c r="L297" i="23"/>
  <c r="T297" i="23" s="1"/>
  <c r="K297" i="23"/>
  <c r="R297" i="23" s="1"/>
  <c r="J297" i="23"/>
  <c r="P297" i="23" s="1"/>
  <c r="I297" i="23"/>
  <c r="G297" i="23"/>
  <c r="M296" i="23"/>
  <c r="V296" i="23" s="1"/>
  <c r="L296" i="23"/>
  <c r="T296" i="23" s="1"/>
  <c r="K296" i="23"/>
  <c r="R296" i="23" s="1"/>
  <c r="J296" i="23"/>
  <c r="P296" i="23" s="1"/>
  <c r="I296" i="23"/>
  <c r="G296" i="23"/>
  <c r="M295" i="23"/>
  <c r="V295" i="23" s="1"/>
  <c r="L295" i="23"/>
  <c r="T295" i="23" s="1"/>
  <c r="K295" i="23"/>
  <c r="R295" i="23" s="1"/>
  <c r="J295" i="23"/>
  <c r="P295" i="23" s="1"/>
  <c r="I295" i="23"/>
  <c r="G295" i="23"/>
  <c r="M294" i="23"/>
  <c r="V294" i="23" s="1"/>
  <c r="L294" i="23"/>
  <c r="T294" i="23" s="1"/>
  <c r="K294" i="23"/>
  <c r="R294" i="23" s="1"/>
  <c r="J294" i="23"/>
  <c r="P294" i="23" s="1"/>
  <c r="I294" i="23"/>
  <c r="G294" i="23"/>
  <c r="M293" i="23"/>
  <c r="V293" i="23" s="1"/>
  <c r="L293" i="23"/>
  <c r="T293" i="23" s="1"/>
  <c r="K293" i="23"/>
  <c r="R293" i="23" s="1"/>
  <c r="J293" i="23"/>
  <c r="P293" i="23" s="1"/>
  <c r="I293" i="23"/>
  <c r="G293" i="23"/>
  <c r="M292" i="23"/>
  <c r="V292" i="23" s="1"/>
  <c r="L292" i="23"/>
  <c r="T292" i="23" s="1"/>
  <c r="K292" i="23"/>
  <c r="R292" i="23" s="1"/>
  <c r="J292" i="23"/>
  <c r="I292" i="23"/>
  <c r="N292" i="23" s="1"/>
  <c r="G292" i="23"/>
  <c r="M291" i="23"/>
  <c r="V291" i="23" s="1"/>
  <c r="L291" i="23"/>
  <c r="T291" i="23" s="1"/>
  <c r="K291" i="23"/>
  <c r="R291" i="23" s="1"/>
  <c r="J291" i="23"/>
  <c r="P291" i="23" s="1"/>
  <c r="I291" i="23"/>
  <c r="G291" i="23"/>
  <c r="M290" i="23"/>
  <c r="V290" i="23" s="1"/>
  <c r="L290" i="23"/>
  <c r="T290" i="23" s="1"/>
  <c r="K290" i="23"/>
  <c r="R290" i="23" s="1"/>
  <c r="J290" i="23"/>
  <c r="P290" i="23" s="1"/>
  <c r="I290" i="23"/>
  <c r="G290" i="23"/>
  <c r="M289" i="23"/>
  <c r="V289" i="23" s="1"/>
  <c r="L289" i="23"/>
  <c r="T289" i="23" s="1"/>
  <c r="K289" i="23"/>
  <c r="R289" i="23" s="1"/>
  <c r="J289" i="23"/>
  <c r="P289" i="23" s="1"/>
  <c r="I289" i="23"/>
  <c r="G289" i="23"/>
  <c r="M288" i="23"/>
  <c r="V288" i="23" s="1"/>
  <c r="L288" i="23"/>
  <c r="T288" i="23" s="1"/>
  <c r="K288" i="23"/>
  <c r="R288" i="23" s="1"/>
  <c r="J288" i="23"/>
  <c r="P288" i="23" s="1"/>
  <c r="I288" i="23"/>
  <c r="G288" i="23"/>
  <c r="M287" i="23"/>
  <c r="V287" i="23" s="1"/>
  <c r="L287" i="23"/>
  <c r="T287" i="23" s="1"/>
  <c r="K287" i="23"/>
  <c r="R287" i="23" s="1"/>
  <c r="J287" i="23"/>
  <c r="P287" i="23" s="1"/>
  <c r="I287" i="23"/>
  <c r="G287" i="23"/>
  <c r="M286" i="23"/>
  <c r="V286" i="23" s="1"/>
  <c r="L286" i="23"/>
  <c r="T286" i="23" s="1"/>
  <c r="K286" i="23"/>
  <c r="R286" i="23" s="1"/>
  <c r="J286" i="23"/>
  <c r="P286" i="23" s="1"/>
  <c r="I286" i="23"/>
  <c r="G286" i="23"/>
  <c r="M285" i="23"/>
  <c r="V285" i="23" s="1"/>
  <c r="L285" i="23"/>
  <c r="T285" i="23" s="1"/>
  <c r="K285" i="23"/>
  <c r="R285" i="23" s="1"/>
  <c r="J285" i="23"/>
  <c r="P285" i="23" s="1"/>
  <c r="I285" i="23"/>
  <c r="G285" i="23"/>
  <c r="M284" i="23"/>
  <c r="V284" i="23" s="1"/>
  <c r="L284" i="23"/>
  <c r="T284" i="23" s="1"/>
  <c r="K284" i="23"/>
  <c r="R284" i="23" s="1"/>
  <c r="J284" i="23"/>
  <c r="P284" i="23" s="1"/>
  <c r="I284" i="23"/>
  <c r="G284" i="23"/>
  <c r="M283" i="23"/>
  <c r="V283" i="23" s="1"/>
  <c r="L283" i="23"/>
  <c r="T283" i="23" s="1"/>
  <c r="K283" i="23"/>
  <c r="R283" i="23" s="1"/>
  <c r="J283" i="23"/>
  <c r="I283" i="23"/>
  <c r="N283" i="23" s="1"/>
  <c r="G283" i="23"/>
  <c r="M282" i="23"/>
  <c r="V282" i="23" s="1"/>
  <c r="L282" i="23"/>
  <c r="T282" i="23" s="1"/>
  <c r="K282" i="23"/>
  <c r="R282" i="23" s="1"/>
  <c r="J282" i="23"/>
  <c r="P282" i="23" s="1"/>
  <c r="I282" i="23"/>
  <c r="G282" i="23"/>
  <c r="M281" i="23"/>
  <c r="V281" i="23" s="1"/>
  <c r="L281" i="23"/>
  <c r="T281" i="23" s="1"/>
  <c r="K281" i="23"/>
  <c r="R281" i="23" s="1"/>
  <c r="J281" i="23"/>
  <c r="P281" i="23" s="1"/>
  <c r="I281" i="23"/>
  <c r="G281" i="23"/>
  <c r="M280" i="23"/>
  <c r="V280" i="23" s="1"/>
  <c r="L280" i="23"/>
  <c r="T280" i="23" s="1"/>
  <c r="K280" i="23"/>
  <c r="R280" i="23" s="1"/>
  <c r="J280" i="23"/>
  <c r="P280" i="23" s="1"/>
  <c r="I280" i="23"/>
  <c r="G280" i="23"/>
  <c r="M279" i="23"/>
  <c r="V279" i="23" s="1"/>
  <c r="L279" i="23"/>
  <c r="T279" i="23" s="1"/>
  <c r="K279" i="23"/>
  <c r="J279" i="23"/>
  <c r="P279" i="23" s="1"/>
  <c r="I279" i="23"/>
  <c r="N279" i="23" s="1"/>
  <c r="G279" i="23"/>
  <c r="M278" i="23"/>
  <c r="V278" i="23" s="1"/>
  <c r="L278" i="23"/>
  <c r="T278" i="23" s="1"/>
  <c r="K278" i="23"/>
  <c r="J278" i="23"/>
  <c r="P278" i="23" s="1"/>
  <c r="I278" i="23"/>
  <c r="N278" i="23" s="1"/>
  <c r="G278" i="23"/>
  <c r="M277" i="23"/>
  <c r="V277" i="23" s="1"/>
  <c r="L277" i="23"/>
  <c r="T277" i="23" s="1"/>
  <c r="K277" i="23"/>
  <c r="R277" i="23" s="1"/>
  <c r="J277" i="23"/>
  <c r="P277" i="23" s="1"/>
  <c r="I277" i="23"/>
  <c r="G277" i="23"/>
  <c r="M276" i="23"/>
  <c r="V276" i="23" s="1"/>
  <c r="L276" i="23"/>
  <c r="T276" i="23" s="1"/>
  <c r="K276" i="23"/>
  <c r="R276" i="23" s="1"/>
  <c r="J276" i="23"/>
  <c r="P276" i="23" s="1"/>
  <c r="I276" i="23"/>
  <c r="G276" i="23"/>
  <c r="M275" i="23"/>
  <c r="V275" i="23" s="1"/>
  <c r="L275" i="23"/>
  <c r="T275" i="23" s="1"/>
  <c r="K275" i="23"/>
  <c r="R275" i="23" s="1"/>
  <c r="J275" i="23"/>
  <c r="P275" i="23" s="1"/>
  <c r="I275" i="23"/>
  <c r="G275" i="23"/>
  <c r="M274" i="23"/>
  <c r="V274" i="23" s="1"/>
  <c r="L274" i="23"/>
  <c r="T274" i="23" s="1"/>
  <c r="K274" i="23"/>
  <c r="R274" i="23" s="1"/>
  <c r="J274" i="23"/>
  <c r="I274" i="23"/>
  <c r="N274" i="23" s="1"/>
  <c r="G274" i="23"/>
  <c r="M273" i="23"/>
  <c r="V273" i="23" s="1"/>
  <c r="L273" i="23"/>
  <c r="T273" i="23" s="1"/>
  <c r="K273" i="23"/>
  <c r="J273" i="23"/>
  <c r="P273" i="23" s="1"/>
  <c r="I273" i="23"/>
  <c r="N273" i="23" s="1"/>
  <c r="G273" i="23"/>
  <c r="M272" i="23"/>
  <c r="V272" i="23" s="1"/>
  <c r="L272" i="23"/>
  <c r="T272" i="23" s="1"/>
  <c r="K272" i="23"/>
  <c r="R272" i="23" s="1"/>
  <c r="J272" i="23"/>
  <c r="P272" i="23" s="1"/>
  <c r="I272" i="23"/>
  <c r="G272" i="23"/>
  <c r="M271" i="23"/>
  <c r="V271" i="23" s="1"/>
  <c r="L271" i="23"/>
  <c r="T271" i="23" s="1"/>
  <c r="K271" i="23"/>
  <c r="R271" i="23" s="1"/>
  <c r="J271" i="23"/>
  <c r="P271" i="23" s="1"/>
  <c r="I271" i="23"/>
  <c r="G271" i="23"/>
  <c r="M270" i="23"/>
  <c r="V270" i="23" s="1"/>
  <c r="L270" i="23"/>
  <c r="T270" i="23" s="1"/>
  <c r="K270" i="23"/>
  <c r="R270" i="23" s="1"/>
  <c r="J270" i="23"/>
  <c r="P270" i="23" s="1"/>
  <c r="I270" i="23"/>
  <c r="G270" i="23"/>
  <c r="M269" i="23"/>
  <c r="V269" i="23" s="1"/>
  <c r="L269" i="23"/>
  <c r="T269" i="23" s="1"/>
  <c r="K269" i="23"/>
  <c r="R269" i="23" s="1"/>
  <c r="J269" i="23"/>
  <c r="P269" i="23" s="1"/>
  <c r="I269" i="23"/>
  <c r="G269" i="23"/>
  <c r="M268" i="23"/>
  <c r="V268" i="23" s="1"/>
  <c r="L268" i="23"/>
  <c r="T268" i="23" s="1"/>
  <c r="K268" i="23"/>
  <c r="R268" i="23" s="1"/>
  <c r="J268" i="23"/>
  <c r="P268" i="23" s="1"/>
  <c r="I268" i="23"/>
  <c r="G268" i="23"/>
  <c r="M267" i="23"/>
  <c r="V267" i="23" s="1"/>
  <c r="L267" i="23"/>
  <c r="T267" i="23" s="1"/>
  <c r="K267" i="23"/>
  <c r="R267" i="23" s="1"/>
  <c r="J267" i="23"/>
  <c r="P267" i="23" s="1"/>
  <c r="I267" i="23"/>
  <c r="G267" i="23"/>
  <c r="M266" i="23"/>
  <c r="V266" i="23" s="1"/>
  <c r="L266" i="23"/>
  <c r="T266" i="23" s="1"/>
  <c r="K266" i="23"/>
  <c r="R266" i="23" s="1"/>
  <c r="J266" i="23"/>
  <c r="P266" i="23" s="1"/>
  <c r="I266" i="23"/>
  <c r="G266" i="23"/>
  <c r="M265" i="23"/>
  <c r="V265" i="23" s="1"/>
  <c r="L265" i="23"/>
  <c r="T265" i="23" s="1"/>
  <c r="K265" i="23"/>
  <c r="R265" i="23" s="1"/>
  <c r="J265" i="23"/>
  <c r="P265" i="23" s="1"/>
  <c r="I265" i="23"/>
  <c r="G265" i="23"/>
  <c r="M264" i="23"/>
  <c r="V264" i="23" s="1"/>
  <c r="L264" i="23"/>
  <c r="T264" i="23" s="1"/>
  <c r="K264" i="23"/>
  <c r="R264" i="23" s="1"/>
  <c r="J264" i="23"/>
  <c r="P264" i="23" s="1"/>
  <c r="I264" i="23"/>
  <c r="G264" i="23"/>
  <c r="M263" i="23"/>
  <c r="V263" i="23" s="1"/>
  <c r="L263" i="23"/>
  <c r="T263" i="23" s="1"/>
  <c r="K263" i="23"/>
  <c r="R263" i="23" s="1"/>
  <c r="J263" i="23"/>
  <c r="P263" i="23" s="1"/>
  <c r="I263" i="23"/>
  <c r="G263" i="23"/>
  <c r="M262" i="23"/>
  <c r="V262" i="23" s="1"/>
  <c r="L262" i="23"/>
  <c r="T262" i="23" s="1"/>
  <c r="K262" i="23"/>
  <c r="R262" i="23" s="1"/>
  <c r="J262" i="23"/>
  <c r="P262" i="23" s="1"/>
  <c r="I262" i="23"/>
  <c r="G262" i="23"/>
  <c r="M261" i="23"/>
  <c r="V261" i="23" s="1"/>
  <c r="L261" i="23"/>
  <c r="T261" i="23" s="1"/>
  <c r="K261" i="23"/>
  <c r="R261" i="23" s="1"/>
  <c r="J261" i="23"/>
  <c r="P261" i="23" s="1"/>
  <c r="I261" i="23"/>
  <c r="G261" i="23"/>
  <c r="M260" i="23"/>
  <c r="V260" i="23" s="1"/>
  <c r="L260" i="23"/>
  <c r="T260" i="23" s="1"/>
  <c r="K260" i="23"/>
  <c r="R260" i="23" s="1"/>
  <c r="J260" i="23"/>
  <c r="P260" i="23" s="1"/>
  <c r="I260" i="23"/>
  <c r="G260" i="23"/>
  <c r="M259" i="23"/>
  <c r="V259" i="23" s="1"/>
  <c r="L259" i="23"/>
  <c r="T259" i="23" s="1"/>
  <c r="K259" i="23"/>
  <c r="J259" i="23"/>
  <c r="P259" i="23" s="1"/>
  <c r="I259" i="23"/>
  <c r="N259" i="23" s="1"/>
  <c r="G259" i="23"/>
  <c r="M258" i="23"/>
  <c r="V258" i="23" s="1"/>
  <c r="L258" i="23"/>
  <c r="T258" i="23" s="1"/>
  <c r="K258" i="23"/>
  <c r="R258" i="23" s="1"/>
  <c r="J258" i="23"/>
  <c r="P258" i="23" s="1"/>
  <c r="I258" i="23"/>
  <c r="G258" i="23"/>
  <c r="M257" i="23"/>
  <c r="V257" i="23" s="1"/>
  <c r="L257" i="23"/>
  <c r="T257" i="23" s="1"/>
  <c r="K257" i="23"/>
  <c r="R257" i="23" s="1"/>
  <c r="J257" i="23"/>
  <c r="P257" i="23" s="1"/>
  <c r="I257" i="23"/>
  <c r="G257" i="23"/>
  <c r="M256" i="23"/>
  <c r="V256" i="23" s="1"/>
  <c r="L256" i="23"/>
  <c r="T256" i="23" s="1"/>
  <c r="K256" i="23"/>
  <c r="R256" i="23" s="1"/>
  <c r="J256" i="23"/>
  <c r="P256" i="23" s="1"/>
  <c r="I256" i="23"/>
  <c r="G256" i="23"/>
  <c r="M255" i="23"/>
  <c r="V255" i="23" s="1"/>
  <c r="L255" i="23"/>
  <c r="T255" i="23" s="1"/>
  <c r="K255" i="23"/>
  <c r="R255" i="23" s="1"/>
  <c r="J255" i="23"/>
  <c r="P255" i="23" s="1"/>
  <c r="I255" i="23"/>
  <c r="G255" i="23"/>
  <c r="M254" i="23"/>
  <c r="V254" i="23" s="1"/>
  <c r="L254" i="23"/>
  <c r="T254" i="23" s="1"/>
  <c r="K254" i="23"/>
  <c r="R254" i="23" s="1"/>
  <c r="J254" i="23"/>
  <c r="P254" i="23" s="1"/>
  <c r="I254" i="23"/>
  <c r="G254" i="23"/>
  <c r="M253" i="23"/>
  <c r="V253" i="23" s="1"/>
  <c r="L253" i="23"/>
  <c r="T253" i="23" s="1"/>
  <c r="K253" i="23"/>
  <c r="R253" i="23" s="1"/>
  <c r="J253" i="23"/>
  <c r="P253" i="23" s="1"/>
  <c r="I253" i="23"/>
  <c r="G253" i="23"/>
  <c r="M252" i="23"/>
  <c r="V252" i="23" s="1"/>
  <c r="L252" i="23"/>
  <c r="T252" i="23" s="1"/>
  <c r="K252" i="23"/>
  <c r="R252" i="23" s="1"/>
  <c r="J252" i="23"/>
  <c r="P252" i="23" s="1"/>
  <c r="I252" i="23"/>
  <c r="G252" i="23"/>
  <c r="M251" i="23"/>
  <c r="V251" i="23" s="1"/>
  <c r="L251" i="23"/>
  <c r="T251" i="23" s="1"/>
  <c r="K251" i="23"/>
  <c r="R251" i="23" s="1"/>
  <c r="J251" i="23"/>
  <c r="P251" i="23" s="1"/>
  <c r="I251" i="23"/>
  <c r="G251" i="23"/>
  <c r="M250" i="23"/>
  <c r="V250" i="23" s="1"/>
  <c r="L250" i="23"/>
  <c r="T250" i="23" s="1"/>
  <c r="K250" i="23"/>
  <c r="R250" i="23" s="1"/>
  <c r="J250" i="23"/>
  <c r="P250" i="23" s="1"/>
  <c r="I250" i="23"/>
  <c r="G250" i="23"/>
  <c r="M249" i="23"/>
  <c r="V249" i="23" s="1"/>
  <c r="L249" i="23"/>
  <c r="T249" i="23" s="1"/>
  <c r="K249" i="23"/>
  <c r="R249" i="23" s="1"/>
  <c r="J249" i="23"/>
  <c r="P249" i="23" s="1"/>
  <c r="I249" i="23"/>
  <c r="G249" i="23"/>
  <c r="M248" i="23"/>
  <c r="V248" i="23" s="1"/>
  <c r="L248" i="23"/>
  <c r="T248" i="23" s="1"/>
  <c r="K248" i="23"/>
  <c r="R248" i="23" s="1"/>
  <c r="J248" i="23"/>
  <c r="P248" i="23" s="1"/>
  <c r="I248" i="23"/>
  <c r="G248" i="23"/>
  <c r="M247" i="23"/>
  <c r="V247" i="23" s="1"/>
  <c r="L247" i="23"/>
  <c r="T247" i="23" s="1"/>
  <c r="K247" i="23"/>
  <c r="R247" i="23" s="1"/>
  <c r="J247" i="23"/>
  <c r="P247" i="23" s="1"/>
  <c r="I247" i="23"/>
  <c r="G247" i="23"/>
  <c r="M246" i="23"/>
  <c r="V246" i="23" s="1"/>
  <c r="L246" i="23"/>
  <c r="T246" i="23" s="1"/>
  <c r="K246" i="23"/>
  <c r="R246" i="23" s="1"/>
  <c r="J246" i="23"/>
  <c r="P246" i="23" s="1"/>
  <c r="I246" i="23"/>
  <c r="G246" i="23"/>
  <c r="M245" i="23"/>
  <c r="V245" i="23" s="1"/>
  <c r="L245" i="23"/>
  <c r="T245" i="23" s="1"/>
  <c r="K245" i="23"/>
  <c r="R245" i="23" s="1"/>
  <c r="J245" i="23"/>
  <c r="P245" i="23" s="1"/>
  <c r="I245" i="23"/>
  <c r="G245" i="23"/>
  <c r="M244" i="23"/>
  <c r="V244" i="23" s="1"/>
  <c r="L244" i="23"/>
  <c r="T244" i="23" s="1"/>
  <c r="K244" i="23"/>
  <c r="R244" i="23" s="1"/>
  <c r="J244" i="23"/>
  <c r="P244" i="23" s="1"/>
  <c r="I244" i="23"/>
  <c r="G244" i="23"/>
  <c r="M243" i="23"/>
  <c r="V243" i="23" s="1"/>
  <c r="L243" i="23"/>
  <c r="T243" i="23" s="1"/>
  <c r="K243" i="23"/>
  <c r="R243" i="23" s="1"/>
  <c r="J243" i="23"/>
  <c r="P243" i="23" s="1"/>
  <c r="I243" i="23"/>
  <c r="G243" i="23"/>
  <c r="M242" i="23"/>
  <c r="V242" i="23" s="1"/>
  <c r="L242" i="23"/>
  <c r="T242" i="23" s="1"/>
  <c r="K242" i="23"/>
  <c r="R242" i="23" s="1"/>
  <c r="J242" i="23"/>
  <c r="P242" i="23" s="1"/>
  <c r="I242" i="23"/>
  <c r="G242" i="23"/>
  <c r="M241" i="23"/>
  <c r="V241" i="23" s="1"/>
  <c r="L241" i="23"/>
  <c r="T241" i="23" s="1"/>
  <c r="K241" i="23"/>
  <c r="R241" i="23" s="1"/>
  <c r="J241" i="23"/>
  <c r="P241" i="23" s="1"/>
  <c r="I241" i="23"/>
  <c r="G241" i="23"/>
  <c r="M240" i="23"/>
  <c r="V240" i="23" s="1"/>
  <c r="L240" i="23"/>
  <c r="T240" i="23" s="1"/>
  <c r="K240" i="23"/>
  <c r="R240" i="23" s="1"/>
  <c r="J240" i="23"/>
  <c r="P240" i="23" s="1"/>
  <c r="I240" i="23"/>
  <c r="G240" i="23"/>
  <c r="M239" i="23"/>
  <c r="V239" i="23" s="1"/>
  <c r="L239" i="23"/>
  <c r="T239" i="23" s="1"/>
  <c r="K239" i="23"/>
  <c r="R239" i="23" s="1"/>
  <c r="J239" i="23"/>
  <c r="P239" i="23" s="1"/>
  <c r="I239" i="23"/>
  <c r="G239" i="23"/>
  <c r="M238" i="23"/>
  <c r="V238" i="23" s="1"/>
  <c r="L238" i="23"/>
  <c r="T238" i="23" s="1"/>
  <c r="K238" i="23"/>
  <c r="R238" i="23" s="1"/>
  <c r="J238" i="23"/>
  <c r="P238" i="23" s="1"/>
  <c r="I238" i="23"/>
  <c r="G238" i="23"/>
  <c r="M237" i="23"/>
  <c r="V237" i="23" s="1"/>
  <c r="L237" i="23"/>
  <c r="T237" i="23" s="1"/>
  <c r="K237" i="23"/>
  <c r="R237" i="23" s="1"/>
  <c r="J237" i="23"/>
  <c r="P237" i="23" s="1"/>
  <c r="I237" i="23"/>
  <c r="G237" i="23"/>
  <c r="M236" i="23"/>
  <c r="V236" i="23" s="1"/>
  <c r="L236" i="23"/>
  <c r="T236" i="23" s="1"/>
  <c r="K236" i="23"/>
  <c r="R236" i="23" s="1"/>
  <c r="J236" i="23"/>
  <c r="P236" i="23" s="1"/>
  <c r="I236" i="23"/>
  <c r="G236" i="23"/>
  <c r="M235" i="23"/>
  <c r="V235" i="23" s="1"/>
  <c r="L235" i="23"/>
  <c r="T235" i="23" s="1"/>
  <c r="K235" i="23"/>
  <c r="R235" i="23" s="1"/>
  <c r="J235" i="23"/>
  <c r="P235" i="23" s="1"/>
  <c r="I235" i="23"/>
  <c r="G235" i="23"/>
  <c r="M234" i="23"/>
  <c r="V234" i="23" s="1"/>
  <c r="L234" i="23"/>
  <c r="T234" i="23" s="1"/>
  <c r="K234" i="23"/>
  <c r="R234" i="23" s="1"/>
  <c r="J234" i="23"/>
  <c r="P234" i="23" s="1"/>
  <c r="I234" i="23"/>
  <c r="G234" i="23"/>
  <c r="M233" i="23"/>
  <c r="V233" i="23" s="1"/>
  <c r="L233" i="23"/>
  <c r="T233" i="23" s="1"/>
  <c r="K233" i="23"/>
  <c r="R233" i="23" s="1"/>
  <c r="J233" i="23"/>
  <c r="P233" i="23" s="1"/>
  <c r="I233" i="23"/>
  <c r="G233" i="23"/>
  <c r="M232" i="23"/>
  <c r="V232" i="23" s="1"/>
  <c r="L232" i="23"/>
  <c r="T232" i="23" s="1"/>
  <c r="K232" i="23"/>
  <c r="R232" i="23" s="1"/>
  <c r="J232" i="23"/>
  <c r="P232" i="23" s="1"/>
  <c r="I232" i="23"/>
  <c r="G232" i="23"/>
  <c r="M231" i="23"/>
  <c r="V231" i="23" s="1"/>
  <c r="L231" i="23"/>
  <c r="T231" i="23" s="1"/>
  <c r="K231" i="23"/>
  <c r="R231" i="23" s="1"/>
  <c r="J231" i="23"/>
  <c r="P231" i="23" s="1"/>
  <c r="I231" i="23"/>
  <c r="G231" i="23"/>
  <c r="M230" i="23"/>
  <c r="V230" i="23" s="1"/>
  <c r="L230" i="23"/>
  <c r="T230" i="23" s="1"/>
  <c r="K230" i="23"/>
  <c r="R230" i="23" s="1"/>
  <c r="J230" i="23"/>
  <c r="P230" i="23" s="1"/>
  <c r="I230" i="23"/>
  <c r="G230" i="23"/>
  <c r="M229" i="23"/>
  <c r="L229" i="23"/>
  <c r="T229" i="23" s="1"/>
  <c r="K229" i="23"/>
  <c r="R229" i="23" s="1"/>
  <c r="J229" i="23"/>
  <c r="P229" i="23" s="1"/>
  <c r="I229" i="23"/>
  <c r="N229" i="23" s="1"/>
  <c r="G229" i="23"/>
  <c r="M228" i="23"/>
  <c r="V228" i="23" s="1"/>
  <c r="L228" i="23"/>
  <c r="T228" i="23" s="1"/>
  <c r="K228" i="23"/>
  <c r="R228" i="23" s="1"/>
  <c r="J228" i="23"/>
  <c r="I228" i="23"/>
  <c r="N228" i="23" s="1"/>
  <c r="G228" i="23"/>
  <c r="M227" i="23"/>
  <c r="V227" i="23" s="1"/>
  <c r="L227" i="23"/>
  <c r="T227" i="23" s="1"/>
  <c r="K227" i="23"/>
  <c r="R227" i="23" s="1"/>
  <c r="J227" i="23"/>
  <c r="P227" i="23" s="1"/>
  <c r="I227" i="23"/>
  <c r="G227" i="23"/>
  <c r="M226" i="23"/>
  <c r="V226" i="23" s="1"/>
  <c r="L226" i="23"/>
  <c r="T226" i="23" s="1"/>
  <c r="K226" i="23"/>
  <c r="R226" i="23" s="1"/>
  <c r="J226" i="23"/>
  <c r="P226" i="23" s="1"/>
  <c r="I226" i="23"/>
  <c r="G226" i="23"/>
  <c r="M225" i="23"/>
  <c r="V225" i="23" s="1"/>
  <c r="L225" i="23"/>
  <c r="T225" i="23" s="1"/>
  <c r="K225" i="23"/>
  <c r="R225" i="23" s="1"/>
  <c r="J225" i="23"/>
  <c r="P225" i="23" s="1"/>
  <c r="I225" i="23"/>
  <c r="G225" i="23"/>
  <c r="M224" i="23"/>
  <c r="V224" i="23" s="1"/>
  <c r="L224" i="23"/>
  <c r="T224" i="23" s="1"/>
  <c r="K224" i="23"/>
  <c r="R224" i="23" s="1"/>
  <c r="J224" i="23"/>
  <c r="P224" i="23" s="1"/>
  <c r="I224" i="23"/>
  <c r="G224" i="23"/>
  <c r="M223" i="23"/>
  <c r="V223" i="23" s="1"/>
  <c r="L223" i="23"/>
  <c r="T223" i="23" s="1"/>
  <c r="K223" i="23"/>
  <c r="R223" i="23" s="1"/>
  <c r="J223" i="23"/>
  <c r="P223" i="23" s="1"/>
  <c r="I223" i="23"/>
  <c r="G223" i="23"/>
  <c r="M222" i="23"/>
  <c r="V222" i="23" s="1"/>
  <c r="L222" i="23"/>
  <c r="T222" i="23" s="1"/>
  <c r="K222" i="23"/>
  <c r="R222" i="23" s="1"/>
  <c r="J222" i="23"/>
  <c r="P222" i="23" s="1"/>
  <c r="I222" i="23"/>
  <c r="G222" i="23"/>
  <c r="M221" i="23"/>
  <c r="V221" i="23" s="1"/>
  <c r="L221" i="23"/>
  <c r="T221" i="23" s="1"/>
  <c r="K221" i="23"/>
  <c r="R221" i="23" s="1"/>
  <c r="J221" i="23"/>
  <c r="P221" i="23" s="1"/>
  <c r="I221" i="23"/>
  <c r="G221" i="23"/>
  <c r="M220" i="23"/>
  <c r="V220" i="23" s="1"/>
  <c r="L220" i="23"/>
  <c r="T220" i="23" s="1"/>
  <c r="K220" i="23"/>
  <c r="R220" i="23" s="1"/>
  <c r="J220" i="23"/>
  <c r="I220" i="23"/>
  <c r="N220" i="23" s="1"/>
  <c r="G220" i="23"/>
  <c r="M219" i="23"/>
  <c r="V219" i="23" s="1"/>
  <c r="L219" i="23"/>
  <c r="T219" i="23" s="1"/>
  <c r="K219" i="23"/>
  <c r="R219" i="23" s="1"/>
  <c r="J219" i="23"/>
  <c r="P219" i="23" s="1"/>
  <c r="I219" i="23"/>
  <c r="G219" i="23"/>
  <c r="M218" i="23"/>
  <c r="V218" i="23" s="1"/>
  <c r="L218" i="23"/>
  <c r="T218" i="23" s="1"/>
  <c r="K218" i="23"/>
  <c r="R218" i="23" s="1"/>
  <c r="J218" i="23"/>
  <c r="P218" i="23" s="1"/>
  <c r="I218" i="23"/>
  <c r="G218" i="23"/>
  <c r="M217" i="23"/>
  <c r="V217" i="23" s="1"/>
  <c r="L217" i="23"/>
  <c r="T217" i="23" s="1"/>
  <c r="K217" i="23"/>
  <c r="R217" i="23" s="1"/>
  <c r="J217" i="23"/>
  <c r="P217" i="23" s="1"/>
  <c r="I217" i="23"/>
  <c r="G217" i="23"/>
  <c r="M216" i="23"/>
  <c r="V216" i="23" s="1"/>
  <c r="L216" i="23"/>
  <c r="T216" i="23" s="1"/>
  <c r="K216" i="23"/>
  <c r="R216" i="23" s="1"/>
  <c r="J216" i="23"/>
  <c r="P216" i="23" s="1"/>
  <c r="I216" i="23"/>
  <c r="G216" i="23"/>
  <c r="M215" i="23"/>
  <c r="V215" i="23" s="1"/>
  <c r="L215" i="23"/>
  <c r="T215" i="23" s="1"/>
  <c r="K215" i="23"/>
  <c r="R215" i="23" s="1"/>
  <c r="J215" i="23"/>
  <c r="P215" i="23" s="1"/>
  <c r="I215" i="23"/>
  <c r="G215" i="23"/>
  <c r="M214" i="23"/>
  <c r="V214" i="23" s="1"/>
  <c r="L214" i="23"/>
  <c r="T214" i="23" s="1"/>
  <c r="K214" i="23"/>
  <c r="R214" i="23" s="1"/>
  <c r="J214" i="23"/>
  <c r="P214" i="23" s="1"/>
  <c r="I214" i="23"/>
  <c r="G214" i="23"/>
  <c r="M213" i="23"/>
  <c r="V213" i="23" s="1"/>
  <c r="L213" i="23"/>
  <c r="T213" i="23" s="1"/>
  <c r="K213" i="23"/>
  <c r="R213" i="23" s="1"/>
  <c r="J213" i="23"/>
  <c r="P213" i="23" s="1"/>
  <c r="I213" i="23"/>
  <c r="G213" i="23"/>
  <c r="M212" i="23"/>
  <c r="V212" i="23" s="1"/>
  <c r="L212" i="23"/>
  <c r="T212" i="23" s="1"/>
  <c r="K212" i="23"/>
  <c r="R212" i="23" s="1"/>
  <c r="J212" i="23"/>
  <c r="P212" i="23" s="1"/>
  <c r="I212" i="23"/>
  <c r="G212" i="23"/>
  <c r="M211" i="23"/>
  <c r="V211" i="23" s="1"/>
  <c r="L211" i="23"/>
  <c r="T211" i="23" s="1"/>
  <c r="K211" i="23"/>
  <c r="R211" i="23" s="1"/>
  <c r="J211" i="23"/>
  <c r="P211" i="23" s="1"/>
  <c r="I211" i="23"/>
  <c r="G211" i="23"/>
  <c r="M210" i="23"/>
  <c r="V210" i="23" s="1"/>
  <c r="L210" i="23"/>
  <c r="T210" i="23" s="1"/>
  <c r="K210" i="23"/>
  <c r="R210" i="23" s="1"/>
  <c r="J210" i="23"/>
  <c r="P210" i="23" s="1"/>
  <c r="I210" i="23"/>
  <c r="G210" i="23"/>
  <c r="M209" i="23"/>
  <c r="V209" i="23" s="1"/>
  <c r="L209" i="23"/>
  <c r="T209" i="23" s="1"/>
  <c r="K209" i="23"/>
  <c r="R209" i="23" s="1"/>
  <c r="J209" i="23"/>
  <c r="P209" i="23" s="1"/>
  <c r="I209" i="23"/>
  <c r="G209" i="23"/>
  <c r="M208" i="23"/>
  <c r="V208" i="23" s="1"/>
  <c r="L208" i="23"/>
  <c r="T208" i="23" s="1"/>
  <c r="K208" i="23"/>
  <c r="R208" i="23" s="1"/>
  <c r="J208" i="23"/>
  <c r="P208" i="23" s="1"/>
  <c r="I208" i="23"/>
  <c r="G208" i="23"/>
  <c r="M207" i="23"/>
  <c r="V207" i="23" s="1"/>
  <c r="L207" i="23"/>
  <c r="T207" i="23" s="1"/>
  <c r="K207" i="23"/>
  <c r="R207" i="23" s="1"/>
  <c r="J207" i="23"/>
  <c r="P207" i="23" s="1"/>
  <c r="I207" i="23"/>
  <c r="G207" i="23"/>
  <c r="M206" i="23"/>
  <c r="V206" i="23" s="1"/>
  <c r="L206" i="23"/>
  <c r="T206" i="23" s="1"/>
  <c r="K206" i="23"/>
  <c r="R206" i="23" s="1"/>
  <c r="J206" i="23"/>
  <c r="P206" i="23" s="1"/>
  <c r="I206" i="23"/>
  <c r="G206" i="23"/>
  <c r="M205" i="23"/>
  <c r="V205" i="23" s="1"/>
  <c r="L205" i="23"/>
  <c r="T205" i="23" s="1"/>
  <c r="K205" i="23"/>
  <c r="R205" i="23" s="1"/>
  <c r="J205" i="23"/>
  <c r="P205" i="23" s="1"/>
  <c r="I205" i="23"/>
  <c r="G205" i="23"/>
  <c r="M204" i="23"/>
  <c r="V204" i="23" s="1"/>
  <c r="L204" i="23"/>
  <c r="T204" i="23" s="1"/>
  <c r="K204" i="23"/>
  <c r="R204" i="23" s="1"/>
  <c r="J204" i="23"/>
  <c r="P204" i="23" s="1"/>
  <c r="I204" i="23"/>
  <c r="G204" i="23"/>
  <c r="M203" i="23"/>
  <c r="V203" i="23" s="1"/>
  <c r="L203" i="23"/>
  <c r="T203" i="23" s="1"/>
  <c r="K203" i="23"/>
  <c r="R203" i="23" s="1"/>
  <c r="J203" i="23"/>
  <c r="P203" i="23" s="1"/>
  <c r="I203" i="23"/>
  <c r="G203" i="23"/>
  <c r="M202" i="23"/>
  <c r="V202" i="23" s="1"/>
  <c r="L202" i="23"/>
  <c r="T202" i="23" s="1"/>
  <c r="K202" i="23"/>
  <c r="R202" i="23" s="1"/>
  <c r="J202" i="23"/>
  <c r="P202" i="23" s="1"/>
  <c r="I202" i="23"/>
  <c r="G202" i="23"/>
  <c r="M201" i="23"/>
  <c r="V201" i="23" s="1"/>
  <c r="L201" i="23"/>
  <c r="T201" i="23" s="1"/>
  <c r="K201" i="23"/>
  <c r="R201" i="23" s="1"/>
  <c r="J201" i="23"/>
  <c r="P201" i="23" s="1"/>
  <c r="I201" i="23"/>
  <c r="G201" i="23"/>
  <c r="M200" i="23"/>
  <c r="V200" i="23" s="1"/>
  <c r="L200" i="23"/>
  <c r="T200" i="23" s="1"/>
  <c r="K200" i="23"/>
  <c r="R200" i="23" s="1"/>
  <c r="J200" i="23"/>
  <c r="I200" i="23"/>
  <c r="N200" i="23" s="1"/>
  <c r="G200" i="23"/>
  <c r="M199" i="23"/>
  <c r="V199" i="23" s="1"/>
  <c r="L199" i="23"/>
  <c r="T199" i="23" s="1"/>
  <c r="K199" i="23"/>
  <c r="R199" i="23" s="1"/>
  <c r="J199" i="23"/>
  <c r="P199" i="23" s="1"/>
  <c r="I199" i="23"/>
  <c r="G199" i="23"/>
  <c r="M198" i="23"/>
  <c r="V198" i="23" s="1"/>
  <c r="L198" i="23"/>
  <c r="T198" i="23" s="1"/>
  <c r="K198" i="23"/>
  <c r="R198" i="23" s="1"/>
  <c r="J198" i="23"/>
  <c r="P198" i="23" s="1"/>
  <c r="I198" i="23"/>
  <c r="G198" i="23"/>
  <c r="M197" i="23"/>
  <c r="V197" i="23" s="1"/>
  <c r="L197" i="23"/>
  <c r="T197" i="23" s="1"/>
  <c r="K197" i="23"/>
  <c r="R197" i="23" s="1"/>
  <c r="J197" i="23"/>
  <c r="P197" i="23" s="1"/>
  <c r="I197" i="23"/>
  <c r="G197" i="23"/>
  <c r="M196" i="23"/>
  <c r="V196" i="23" s="1"/>
  <c r="L196" i="23"/>
  <c r="T196" i="23" s="1"/>
  <c r="K196" i="23"/>
  <c r="R196" i="23" s="1"/>
  <c r="J196" i="23"/>
  <c r="I196" i="23"/>
  <c r="N196" i="23" s="1"/>
  <c r="G196" i="23"/>
  <c r="M195" i="23"/>
  <c r="V195" i="23" s="1"/>
  <c r="L195" i="23"/>
  <c r="T195" i="23" s="1"/>
  <c r="K195" i="23"/>
  <c r="R195" i="23" s="1"/>
  <c r="J195" i="23"/>
  <c r="P195" i="23" s="1"/>
  <c r="I195" i="23"/>
  <c r="G195" i="23"/>
  <c r="M194" i="23"/>
  <c r="V194" i="23" s="1"/>
  <c r="L194" i="23"/>
  <c r="T194" i="23" s="1"/>
  <c r="K194" i="23"/>
  <c r="R194" i="23" s="1"/>
  <c r="J194" i="23"/>
  <c r="P194" i="23" s="1"/>
  <c r="I194" i="23"/>
  <c r="G194" i="23"/>
  <c r="M193" i="23"/>
  <c r="V193" i="23" s="1"/>
  <c r="L193" i="23"/>
  <c r="T193" i="23" s="1"/>
  <c r="K193" i="23"/>
  <c r="R193" i="23" s="1"/>
  <c r="J193" i="23"/>
  <c r="P193" i="23" s="1"/>
  <c r="I193" i="23"/>
  <c r="G193" i="23"/>
  <c r="M192" i="23"/>
  <c r="V192" i="23" s="1"/>
  <c r="L192" i="23"/>
  <c r="T192" i="23" s="1"/>
  <c r="K192" i="23"/>
  <c r="R192" i="23" s="1"/>
  <c r="J192" i="23"/>
  <c r="P192" i="23" s="1"/>
  <c r="I192" i="23"/>
  <c r="G192" i="23"/>
  <c r="M191" i="23"/>
  <c r="V191" i="23" s="1"/>
  <c r="L191" i="23"/>
  <c r="T191" i="23" s="1"/>
  <c r="K191" i="23"/>
  <c r="R191" i="23" s="1"/>
  <c r="J191" i="23"/>
  <c r="P191" i="23" s="1"/>
  <c r="I191" i="23"/>
  <c r="G191" i="23"/>
  <c r="M190" i="23"/>
  <c r="V190" i="23" s="1"/>
  <c r="L190" i="23"/>
  <c r="T190" i="23" s="1"/>
  <c r="K190" i="23"/>
  <c r="R190" i="23" s="1"/>
  <c r="J190" i="23"/>
  <c r="P190" i="23" s="1"/>
  <c r="I190" i="23"/>
  <c r="G190" i="23"/>
  <c r="M189" i="23"/>
  <c r="V189" i="23" s="1"/>
  <c r="L189" i="23"/>
  <c r="T189" i="23" s="1"/>
  <c r="K189" i="23"/>
  <c r="R189" i="23" s="1"/>
  <c r="J189" i="23"/>
  <c r="P189" i="23" s="1"/>
  <c r="I189" i="23"/>
  <c r="G189" i="23"/>
  <c r="M188" i="23"/>
  <c r="V188" i="23" s="1"/>
  <c r="L188" i="23"/>
  <c r="T188" i="23" s="1"/>
  <c r="K188" i="23"/>
  <c r="J188" i="23"/>
  <c r="P188" i="23" s="1"/>
  <c r="I188" i="23"/>
  <c r="N188" i="23" s="1"/>
  <c r="G188" i="23"/>
  <c r="M187" i="23"/>
  <c r="V187" i="23" s="1"/>
  <c r="L187" i="23"/>
  <c r="T187" i="23" s="1"/>
  <c r="K187" i="23"/>
  <c r="R187" i="23" s="1"/>
  <c r="J187" i="23"/>
  <c r="P187" i="23" s="1"/>
  <c r="I187" i="23"/>
  <c r="G187" i="23"/>
  <c r="M186" i="23"/>
  <c r="V186" i="23" s="1"/>
  <c r="L186" i="23"/>
  <c r="T186" i="23" s="1"/>
  <c r="K186" i="23"/>
  <c r="R186" i="23" s="1"/>
  <c r="J186" i="23"/>
  <c r="P186" i="23" s="1"/>
  <c r="I186" i="23"/>
  <c r="G186" i="23"/>
  <c r="M185" i="23"/>
  <c r="V185" i="23" s="1"/>
  <c r="L185" i="23"/>
  <c r="T185" i="23" s="1"/>
  <c r="K185" i="23"/>
  <c r="R185" i="23" s="1"/>
  <c r="J185" i="23"/>
  <c r="P185" i="23" s="1"/>
  <c r="I185" i="23"/>
  <c r="G185" i="23"/>
  <c r="M184" i="23"/>
  <c r="V184" i="23" s="1"/>
  <c r="L184" i="23"/>
  <c r="T184" i="23" s="1"/>
  <c r="K184" i="23"/>
  <c r="R184" i="23" s="1"/>
  <c r="J184" i="23"/>
  <c r="P184" i="23" s="1"/>
  <c r="I184" i="23"/>
  <c r="G184" i="23"/>
  <c r="M183" i="23"/>
  <c r="V183" i="23" s="1"/>
  <c r="L183" i="23"/>
  <c r="T183" i="23" s="1"/>
  <c r="K183" i="23"/>
  <c r="R183" i="23" s="1"/>
  <c r="J183" i="23"/>
  <c r="P183" i="23" s="1"/>
  <c r="I183" i="23"/>
  <c r="G183" i="23"/>
  <c r="M182" i="23"/>
  <c r="V182" i="23" s="1"/>
  <c r="L182" i="23"/>
  <c r="T182" i="23" s="1"/>
  <c r="K182" i="23"/>
  <c r="R182" i="23" s="1"/>
  <c r="J182" i="23"/>
  <c r="P182" i="23" s="1"/>
  <c r="I182" i="23"/>
  <c r="G182" i="23"/>
  <c r="M181" i="23"/>
  <c r="V181" i="23" s="1"/>
  <c r="L181" i="23"/>
  <c r="T181" i="23" s="1"/>
  <c r="K181" i="23"/>
  <c r="R181" i="23" s="1"/>
  <c r="J181" i="23"/>
  <c r="P181" i="23" s="1"/>
  <c r="I181" i="23"/>
  <c r="G181" i="23"/>
  <c r="M180" i="23"/>
  <c r="V180" i="23" s="1"/>
  <c r="L180" i="23"/>
  <c r="T180" i="23" s="1"/>
  <c r="K180" i="23"/>
  <c r="R180" i="23" s="1"/>
  <c r="J180" i="23"/>
  <c r="P180" i="23" s="1"/>
  <c r="I180" i="23"/>
  <c r="G180" i="23"/>
  <c r="M179" i="23"/>
  <c r="V179" i="23" s="1"/>
  <c r="L179" i="23"/>
  <c r="T179" i="23" s="1"/>
  <c r="K179" i="23"/>
  <c r="R179" i="23" s="1"/>
  <c r="J179" i="23"/>
  <c r="P179" i="23" s="1"/>
  <c r="I179" i="23"/>
  <c r="G179" i="23"/>
  <c r="M178" i="23"/>
  <c r="V178" i="23" s="1"/>
  <c r="L178" i="23"/>
  <c r="T178" i="23" s="1"/>
  <c r="K178" i="23"/>
  <c r="R178" i="23" s="1"/>
  <c r="J178" i="23"/>
  <c r="P178" i="23" s="1"/>
  <c r="I178" i="23"/>
  <c r="G178" i="23"/>
  <c r="M177" i="23"/>
  <c r="V177" i="23" s="1"/>
  <c r="L177" i="23"/>
  <c r="T177" i="23" s="1"/>
  <c r="K177" i="23"/>
  <c r="R177" i="23" s="1"/>
  <c r="J177" i="23"/>
  <c r="P177" i="23" s="1"/>
  <c r="I177" i="23"/>
  <c r="G177" i="23"/>
  <c r="M176" i="23"/>
  <c r="V176" i="23" s="1"/>
  <c r="L176" i="23"/>
  <c r="T176" i="23" s="1"/>
  <c r="K176" i="23"/>
  <c r="R176" i="23" s="1"/>
  <c r="J176" i="23"/>
  <c r="P176" i="23" s="1"/>
  <c r="I176" i="23"/>
  <c r="G176" i="23"/>
  <c r="M175" i="23"/>
  <c r="V175" i="23" s="1"/>
  <c r="L175" i="23"/>
  <c r="T175" i="23" s="1"/>
  <c r="K175" i="23"/>
  <c r="R175" i="23" s="1"/>
  <c r="J175" i="23"/>
  <c r="P175" i="23" s="1"/>
  <c r="I175" i="23"/>
  <c r="G175" i="23"/>
  <c r="M174" i="23"/>
  <c r="V174" i="23" s="1"/>
  <c r="L174" i="23"/>
  <c r="T174" i="23" s="1"/>
  <c r="K174" i="23"/>
  <c r="R174" i="23" s="1"/>
  <c r="J174" i="23"/>
  <c r="P174" i="23" s="1"/>
  <c r="I174" i="23"/>
  <c r="G174" i="23"/>
  <c r="M173" i="23"/>
  <c r="V173" i="23" s="1"/>
  <c r="L173" i="23"/>
  <c r="T173" i="23" s="1"/>
  <c r="K173" i="23"/>
  <c r="R173" i="23" s="1"/>
  <c r="J173" i="23"/>
  <c r="P173" i="23" s="1"/>
  <c r="I173" i="23"/>
  <c r="G173" i="23"/>
  <c r="M172" i="23"/>
  <c r="V172" i="23" s="1"/>
  <c r="L172" i="23"/>
  <c r="T172" i="23" s="1"/>
  <c r="K172" i="23"/>
  <c r="R172" i="23" s="1"/>
  <c r="J172" i="23"/>
  <c r="P172" i="23" s="1"/>
  <c r="I172" i="23"/>
  <c r="G172" i="23"/>
  <c r="M171" i="23"/>
  <c r="V171" i="23" s="1"/>
  <c r="L171" i="23"/>
  <c r="T171" i="23" s="1"/>
  <c r="K171" i="23"/>
  <c r="R171" i="23" s="1"/>
  <c r="J171" i="23"/>
  <c r="P171" i="23" s="1"/>
  <c r="I171" i="23"/>
  <c r="G171" i="23"/>
  <c r="M170" i="23"/>
  <c r="V170" i="23" s="1"/>
  <c r="L170" i="23"/>
  <c r="T170" i="23" s="1"/>
  <c r="K170" i="23"/>
  <c r="J170" i="23"/>
  <c r="P170" i="23" s="1"/>
  <c r="I170" i="23"/>
  <c r="N170" i="23" s="1"/>
  <c r="G170" i="23"/>
  <c r="M169" i="23"/>
  <c r="V169" i="23" s="1"/>
  <c r="L169" i="23"/>
  <c r="T169" i="23" s="1"/>
  <c r="K169" i="23"/>
  <c r="R169" i="23" s="1"/>
  <c r="J169" i="23"/>
  <c r="P169" i="23" s="1"/>
  <c r="I169" i="23"/>
  <c r="G169" i="23"/>
  <c r="M168" i="23"/>
  <c r="V168" i="23" s="1"/>
  <c r="L168" i="23"/>
  <c r="T168" i="23" s="1"/>
  <c r="K168" i="23"/>
  <c r="R168" i="23" s="1"/>
  <c r="J168" i="23"/>
  <c r="P168" i="23" s="1"/>
  <c r="I168" i="23"/>
  <c r="G168" i="23"/>
  <c r="M167" i="23"/>
  <c r="V167" i="23" s="1"/>
  <c r="L167" i="23"/>
  <c r="T167" i="23" s="1"/>
  <c r="K167" i="23"/>
  <c r="R167" i="23" s="1"/>
  <c r="J167" i="23"/>
  <c r="P167" i="23" s="1"/>
  <c r="I167" i="23"/>
  <c r="G167" i="23"/>
  <c r="M166" i="23"/>
  <c r="V166" i="23" s="1"/>
  <c r="L166" i="23"/>
  <c r="T166" i="23" s="1"/>
  <c r="K166" i="23"/>
  <c r="R166" i="23" s="1"/>
  <c r="J166" i="23"/>
  <c r="P166" i="23" s="1"/>
  <c r="I166" i="23"/>
  <c r="G166" i="23"/>
  <c r="M165" i="23"/>
  <c r="V165" i="23" s="1"/>
  <c r="L165" i="23"/>
  <c r="T165" i="23" s="1"/>
  <c r="K165" i="23"/>
  <c r="R165" i="23" s="1"/>
  <c r="J165" i="23"/>
  <c r="P165" i="23" s="1"/>
  <c r="I165" i="23"/>
  <c r="G165" i="23"/>
  <c r="M164" i="23"/>
  <c r="V164" i="23" s="1"/>
  <c r="L164" i="23"/>
  <c r="T164" i="23" s="1"/>
  <c r="K164" i="23"/>
  <c r="R164" i="23" s="1"/>
  <c r="J164" i="23"/>
  <c r="I164" i="23"/>
  <c r="N164" i="23" s="1"/>
  <c r="G164" i="23"/>
  <c r="M163" i="23"/>
  <c r="V163" i="23" s="1"/>
  <c r="L163" i="23"/>
  <c r="T163" i="23" s="1"/>
  <c r="K163" i="23"/>
  <c r="R163" i="23" s="1"/>
  <c r="J163" i="23"/>
  <c r="P163" i="23" s="1"/>
  <c r="I163" i="23"/>
  <c r="G163" i="23"/>
  <c r="M162" i="23"/>
  <c r="V162" i="23" s="1"/>
  <c r="L162" i="23"/>
  <c r="T162" i="23" s="1"/>
  <c r="K162" i="23"/>
  <c r="R162" i="23" s="1"/>
  <c r="J162" i="23"/>
  <c r="P162" i="23" s="1"/>
  <c r="I162" i="23"/>
  <c r="G162" i="23"/>
  <c r="M161" i="23"/>
  <c r="V161" i="23" s="1"/>
  <c r="L161" i="23"/>
  <c r="T161" i="23" s="1"/>
  <c r="K161" i="23"/>
  <c r="R161" i="23" s="1"/>
  <c r="J161" i="23"/>
  <c r="P161" i="23" s="1"/>
  <c r="I161" i="23"/>
  <c r="G161" i="23"/>
  <c r="M160" i="23"/>
  <c r="V160" i="23" s="1"/>
  <c r="L160" i="23"/>
  <c r="T160" i="23" s="1"/>
  <c r="K160" i="23"/>
  <c r="R160" i="23" s="1"/>
  <c r="J160" i="23"/>
  <c r="P160" i="23" s="1"/>
  <c r="I160" i="23"/>
  <c r="G160" i="23"/>
  <c r="M159" i="23"/>
  <c r="V159" i="23" s="1"/>
  <c r="L159" i="23"/>
  <c r="T159" i="23" s="1"/>
  <c r="K159" i="23"/>
  <c r="R159" i="23" s="1"/>
  <c r="J159" i="23"/>
  <c r="P159" i="23" s="1"/>
  <c r="I159" i="23"/>
  <c r="G159" i="23"/>
  <c r="M158" i="23"/>
  <c r="V158" i="23" s="1"/>
  <c r="L158" i="23"/>
  <c r="T158" i="23" s="1"/>
  <c r="K158" i="23"/>
  <c r="R158" i="23" s="1"/>
  <c r="J158" i="23"/>
  <c r="P158" i="23" s="1"/>
  <c r="I158" i="23"/>
  <c r="G158" i="23"/>
  <c r="M157" i="23"/>
  <c r="V157" i="23" s="1"/>
  <c r="L157" i="23"/>
  <c r="T157" i="23" s="1"/>
  <c r="K157" i="23"/>
  <c r="R157" i="23" s="1"/>
  <c r="J157" i="23"/>
  <c r="P157" i="23" s="1"/>
  <c r="I157" i="23"/>
  <c r="G157" i="23"/>
  <c r="M156" i="23"/>
  <c r="V156" i="23" s="1"/>
  <c r="L156" i="23"/>
  <c r="T156" i="23" s="1"/>
  <c r="K156" i="23"/>
  <c r="R156" i="23" s="1"/>
  <c r="J156" i="23"/>
  <c r="P156" i="23" s="1"/>
  <c r="I156" i="23"/>
  <c r="G156" i="23"/>
  <c r="M155" i="23"/>
  <c r="V155" i="23" s="1"/>
  <c r="L155" i="23"/>
  <c r="T155" i="23" s="1"/>
  <c r="K155" i="23"/>
  <c r="R155" i="23" s="1"/>
  <c r="J155" i="23"/>
  <c r="P155" i="23" s="1"/>
  <c r="I155" i="23"/>
  <c r="G155" i="23"/>
  <c r="M154" i="23"/>
  <c r="V154" i="23" s="1"/>
  <c r="L154" i="23"/>
  <c r="T154" i="23" s="1"/>
  <c r="K154" i="23"/>
  <c r="R154" i="23" s="1"/>
  <c r="J154" i="23"/>
  <c r="P154" i="23" s="1"/>
  <c r="I154" i="23"/>
  <c r="G154" i="23"/>
  <c r="M153" i="23"/>
  <c r="V153" i="23" s="1"/>
  <c r="L153" i="23"/>
  <c r="T153" i="23" s="1"/>
  <c r="K153" i="23"/>
  <c r="R153" i="23" s="1"/>
  <c r="J153" i="23"/>
  <c r="P153" i="23" s="1"/>
  <c r="I153" i="23"/>
  <c r="G153" i="23"/>
  <c r="M152" i="23"/>
  <c r="V152" i="23" s="1"/>
  <c r="L152" i="23"/>
  <c r="T152" i="23" s="1"/>
  <c r="K152" i="23"/>
  <c r="R152" i="23" s="1"/>
  <c r="J152" i="23"/>
  <c r="P152" i="23" s="1"/>
  <c r="I152" i="23"/>
  <c r="G152" i="23"/>
  <c r="M151" i="23"/>
  <c r="V151" i="23" s="1"/>
  <c r="L151" i="23"/>
  <c r="T151" i="23" s="1"/>
  <c r="K151" i="23"/>
  <c r="R151" i="23" s="1"/>
  <c r="J151" i="23"/>
  <c r="I151" i="23"/>
  <c r="N151" i="23" s="1"/>
  <c r="G151" i="23"/>
  <c r="M150" i="23"/>
  <c r="V150" i="23" s="1"/>
  <c r="L150" i="23"/>
  <c r="T150" i="23" s="1"/>
  <c r="K150" i="23"/>
  <c r="R150" i="23" s="1"/>
  <c r="J150" i="23"/>
  <c r="P150" i="23" s="1"/>
  <c r="I150" i="23"/>
  <c r="G150" i="23"/>
  <c r="M149" i="23"/>
  <c r="V149" i="23" s="1"/>
  <c r="L149" i="23"/>
  <c r="T149" i="23" s="1"/>
  <c r="K149" i="23"/>
  <c r="R149" i="23" s="1"/>
  <c r="J149" i="23"/>
  <c r="P149" i="23" s="1"/>
  <c r="I149" i="23"/>
  <c r="G149" i="23"/>
  <c r="M148" i="23"/>
  <c r="V148" i="23" s="1"/>
  <c r="L148" i="23"/>
  <c r="T148" i="23" s="1"/>
  <c r="K148" i="23"/>
  <c r="R148" i="23" s="1"/>
  <c r="J148" i="23"/>
  <c r="P148" i="23" s="1"/>
  <c r="I148" i="23"/>
  <c r="G148" i="23"/>
  <c r="M147" i="23"/>
  <c r="V147" i="23" s="1"/>
  <c r="L147" i="23"/>
  <c r="T147" i="23" s="1"/>
  <c r="K147" i="23"/>
  <c r="J147" i="23"/>
  <c r="P147" i="23" s="1"/>
  <c r="I147" i="23"/>
  <c r="N147" i="23" s="1"/>
  <c r="G147" i="23"/>
  <c r="M146" i="23"/>
  <c r="V146" i="23" s="1"/>
  <c r="L146" i="23"/>
  <c r="T146" i="23" s="1"/>
  <c r="K146" i="23"/>
  <c r="R146" i="23" s="1"/>
  <c r="J146" i="23"/>
  <c r="P146" i="23" s="1"/>
  <c r="I146" i="23"/>
  <c r="G146" i="23"/>
  <c r="M145" i="23"/>
  <c r="V145" i="23" s="1"/>
  <c r="L145" i="23"/>
  <c r="T145" i="23" s="1"/>
  <c r="K145" i="23"/>
  <c r="R145" i="23" s="1"/>
  <c r="J145" i="23"/>
  <c r="P145" i="23" s="1"/>
  <c r="I145" i="23"/>
  <c r="G145" i="23"/>
  <c r="M144" i="23"/>
  <c r="V144" i="23" s="1"/>
  <c r="L144" i="23"/>
  <c r="T144" i="23" s="1"/>
  <c r="K144" i="23"/>
  <c r="R144" i="23" s="1"/>
  <c r="J144" i="23"/>
  <c r="P144" i="23" s="1"/>
  <c r="I144" i="23"/>
  <c r="G144" i="23"/>
  <c r="M143" i="23"/>
  <c r="V143" i="23" s="1"/>
  <c r="L143" i="23"/>
  <c r="T143" i="23" s="1"/>
  <c r="K143" i="23"/>
  <c r="R143" i="23" s="1"/>
  <c r="J143" i="23"/>
  <c r="P143" i="23" s="1"/>
  <c r="I143" i="23"/>
  <c r="G143" i="23"/>
  <c r="M142" i="23"/>
  <c r="V142" i="23" s="1"/>
  <c r="L142" i="23"/>
  <c r="T142" i="23" s="1"/>
  <c r="K142" i="23"/>
  <c r="R142" i="23" s="1"/>
  <c r="J142" i="23"/>
  <c r="P142" i="23" s="1"/>
  <c r="I142" i="23"/>
  <c r="G142" i="23"/>
  <c r="M141" i="23"/>
  <c r="V141" i="23" s="1"/>
  <c r="L141" i="23"/>
  <c r="T141" i="23" s="1"/>
  <c r="K141" i="23"/>
  <c r="J141" i="23"/>
  <c r="P141" i="23" s="1"/>
  <c r="I141" i="23"/>
  <c r="N141" i="23" s="1"/>
  <c r="G141" i="23"/>
  <c r="M140" i="23"/>
  <c r="V140" i="23" s="1"/>
  <c r="L140" i="23"/>
  <c r="T140" i="23" s="1"/>
  <c r="K140" i="23"/>
  <c r="R140" i="23" s="1"/>
  <c r="J140" i="23"/>
  <c r="P140" i="23" s="1"/>
  <c r="I140" i="23"/>
  <c r="G140" i="23"/>
  <c r="M139" i="23"/>
  <c r="V139" i="23" s="1"/>
  <c r="L139" i="23"/>
  <c r="T139" i="23" s="1"/>
  <c r="K139" i="23"/>
  <c r="R139" i="23" s="1"/>
  <c r="J139" i="23"/>
  <c r="P139" i="23" s="1"/>
  <c r="I139" i="23"/>
  <c r="G139" i="23"/>
  <c r="M138" i="23"/>
  <c r="V138" i="23" s="1"/>
  <c r="L138" i="23"/>
  <c r="T138" i="23" s="1"/>
  <c r="K138" i="23"/>
  <c r="R138" i="23" s="1"/>
  <c r="J138" i="23"/>
  <c r="P138" i="23" s="1"/>
  <c r="I138" i="23"/>
  <c r="G138" i="23"/>
  <c r="M137" i="23"/>
  <c r="V137" i="23" s="1"/>
  <c r="L137" i="23"/>
  <c r="T137" i="23" s="1"/>
  <c r="K137" i="23"/>
  <c r="R137" i="23" s="1"/>
  <c r="J137" i="23"/>
  <c r="I137" i="23"/>
  <c r="N137" i="23" s="1"/>
  <c r="G137" i="23"/>
  <c r="M136" i="23"/>
  <c r="V136" i="23" s="1"/>
  <c r="L136" i="23"/>
  <c r="T136" i="23" s="1"/>
  <c r="K136" i="23"/>
  <c r="R136" i="23" s="1"/>
  <c r="J136" i="23"/>
  <c r="I136" i="23"/>
  <c r="N136" i="23" s="1"/>
  <c r="G136" i="23"/>
  <c r="M135" i="23"/>
  <c r="V135" i="23" s="1"/>
  <c r="L135" i="23"/>
  <c r="T135" i="23" s="1"/>
  <c r="K135" i="23"/>
  <c r="R135" i="23" s="1"/>
  <c r="J135" i="23"/>
  <c r="P135" i="23" s="1"/>
  <c r="I135" i="23"/>
  <c r="G135" i="23"/>
  <c r="M134" i="23"/>
  <c r="V134" i="23" s="1"/>
  <c r="L134" i="23"/>
  <c r="T134" i="23" s="1"/>
  <c r="K134" i="23"/>
  <c r="R134" i="23" s="1"/>
  <c r="J134" i="23"/>
  <c r="P134" i="23" s="1"/>
  <c r="I134" i="23"/>
  <c r="G134" i="23"/>
  <c r="M133" i="23"/>
  <c r="V133" i="23" s="1"/>
  <c r="L133" i="23"/>
  <c r="T133" i="23" s="1"/>
  <c r="K133" i="23"/>
  <c r="R133" i="23" s="1"/>
  <c r="J133" i="23"/>
  <c r="P133" i="23" s="1"/>
  <c r="I133" i="23"/>
  <c r="G133" i="23"/>
  <c r="M132" i="23"/>
  <c r="V132" i="23" s="1"/>
  <c r="L132" i="23"/>
  <c r="T132" i="23" s="1"/>
  <c r="K132" i="23"/>
  <c r="R132" i="23" s="1"/>
  <c r="J132" i="23"/>
  <c r="P132" i="23" s="1"/>
  <c r="I132" i="23"/>
  <c r="G132" i="23"/>
  <c r="M131" i="23"/>
  <c r="V131" i="23" s="1"/>
  <c r="L131" i="23"/>
  <c r="T131" i="23" s="1"/>
  <c r="K131" i="23"/>
  <c r="J131" i="23"/>
  <c r="P131" i="23" s="1"/>
  <c r="I131" i="23"/>
  <c r="N131" i="23" s="1"/>
  <c r="G131" i="23"/>
  <c r="M130" i="23"/>
  <c r="V130" i="23" s="1"/>
  <c r="L130" i="23"/>
  <c r="T130" i="23" s="1"/>
  <c r="K130" i="23"/>
  <c r="R130" i="23" s="1"/>
  <c r="J130" i="23"/>
  <c r="P130" i="23" s="1"/>
  <c r="I130" i="23"/>
  <c r="G130" i="23"/>
  <c r="M129" i="23"/>
  <c r="V129" i="23" s="1"/>
  <c r="L129" i="23"/>
  <c r="T129" i="23" s="1"/>
  <c r="K129" i="23"/>
  <c r="R129" i="23" s="1"/>
  <c r="J129" i="23"/>
  <c r="P129" i="23" s="1"/>
  <c r="I129" i="23"/>
  <c r="G129" i="23"/>
  <c r="M128" i="23"/>
  <c r="V128" i="23" s="1"/>
  <c r="L128" i="23"/>
  <c r="K128" i="23"/>
  <c r="R128" i="23" s="1"/>
  <c r="J128" i="23"/>
  <c r="P128" i="23" s="1"/>
  <c r="I128" i="23"/>
  <c r="N128" i="23" s="1"/>
  <c r="G128" i="23"/>
  <c r="M127" i="23"/>
  <c r="V127" i="23" s="1"/>
  <c r="L127" i="23"/>
  <c r="T127" i="23" s="1"/>
  <c r="K127" i="23"/>
  <c r="R127" i="23" s="1"/>
  <c r="J127" i="23"/>
  <c r="P127" i="23" s="1"/>
  <c r="I127" i="23"/>
  <c r="G127" i="23"/>
  <c r="M126" i="23"/>
  <c r="V126" i="23" s="1"/>
  <c r="L126" i="23"/>
  <c r="T126" i="23" s="1"/>
  <c r="K126" i="23"/>
  <c r="R126" i="23" s="1"/>
  <c r="J126" i="23"/>
  <c r="P126" i="23" s="1"/>
  <c r="I126" i="23"/>
  <c r="G126" i="23"/>
  <c r="M125" i="23"/>
  <c r="V125" i="23" s="1"/>
  <c r="L125" i="23"/>
  <c r="T125" i="23" s="1"/>
  <c r="K125" i="23"/>
  <c r="R125" i="23" s="1"/>
  <c r="J125" i="23"/>
  <c r="P125" i="23" s="1"/>
  <c r="I125" i="23"/>
  <c r="G125" i="23"/>
  <c r="M124" i="23"/>
  <c r="V124" i="23" s="1"/>
  <c r="L124" i="23"/>
  <c r="T124" i="23" s="1"/>
  <c r="K124" i="23"/>
  <c r="R124" i="23" s="1"/>
  <c r="J124" i="23"/>
  <c r="P124" i="23" s="1"/>
  <c r="I124" i="23"/>
  <c r="G124" i="23"/>
  <c r="M123" i="23"/>
  <c r="V123" i="23" s="1"/>
  <c r="L123" i="23"/>
  <c r="T123" i="23" s="1"/>
  <c r="K123" i="23"/>
  <c r="R123" i="23" s="1"/>
  <c r="J123" i="23"/>
  <c r="P123" i="23" s="1"/>
  <c r="I123" i="23"/>
  <c r="G123" i="23"/>
  <c r="M122" i="23"/>
  <c r="V122" i="23" s="1"/>
  <c r="L122" i="23"/>
  <c r="T122" i="23" s="1"/>
  <c r="K122" i="23"/>
  <c r="R122" i="23" s="1"/>
  <c r="J122" i="23"/>
  <c r="P122" i="23" s="1"/>
  <c r="I122" i="23"/>
  <c r="G122" i="23"/>
  <c r="M121" i="23"/>
  <c r="V121" i="23" s="1"/>
  <c r="L121" i="23"/>
  <c r="T121" i="23" s="1"/>
  <c r="K121" i="23"/>
  <c r="R121" i="23" s="1"/>
  <c r="J121" i="23"/>
  <c r="P121" i="23" s="1"/>
  <c r="I121" i="23"/>
  <c r="G121" i="23"/>
  <c r="M120" i="23"/>
  <c r="V120" i="23" s="1"/>
  <c r="L120" i="23"/>
  <c r="T120" i="23" s="1"/>
  <c r="K120" i="23"/>
  <c r="R120" i="23" s="1"/>
  <c r="J120" i="23"/>
  <c r="P120" i="23" s="1"/>
  <c r="I120" i="23"/>
  <c r="G120" i="23"/>
  <c r="M119" i="23"/>
  <c r="V119" i="23" s="1"/>
  <c r="L119" i="23"/>
  <c r="T119" i="23" s="1"/>
  <c r="K119" i="23"/>
  <c r="R119" i="23" s="1"/>
  <c r="J119" i="23"/>
  <c r="P119" i="23" s="1"/>
  <c r="I119" i="23"/>
  <c r="G119" i="23"/>
  <c r="M118" i="23"/>
  <c r="V118" i="23" s="1"/>
  <c r="L118" i="23"/>
  <c r="K118" i="23"/>
  <c r="R118" i="23" s="1"/>
  <c r="J118" i="23"/>
  <c r="P118" i="23" s="1"/>
  <c r="I118" i="23"/>
  <c r="N118" i="23" s="1"/>
  <c r="G118" i="23"/>
  <c r="M117" i="23"/>
  <c r="V117" i="23" s="1"/>
  <c r="L117" i="23"/>
  <c r="T117" i="23" s="1"/>
  <c r="K117" i="23"/>
  <c r="R117" i="23" s="1"/>
  <c r="J117" i="23"/>
  <c r="P117" i="23" s="1"/>
  <c r="I117" i="23"/>
  <c r="G117" i="23"/>
  <c r="M116" i="23"/>
  <c r="V116" i="23" s="1"/>
  <c r="L116" i="23"/>
  <c r="T116" i="23" s="1"/>
  <c r="K116" i="23"/>
  <c r="R116" i="23" s="1"/>
  <c r="J116" i="23"/>
  <c r="P116" i="23" s="1"/>
  <c r="I116" i="23"/>
  <c r="G116" i="23"/>
  <c r="M115" i="23"/>
  <c r="V115" i="23" s="1"/>
  <c r="L115" i="23"/>
  <c r="T115" i="23" s="1"/>
  <c r="K115" i="23"/>
  <c r="R115" i="23" s="1"/>
  <c r="J115" i="23"/>
  <c r="P115" i="23" s="1"/>
  <c r="I115" i="23"/>
  <c r="G115" i="23"/>
  <c r="M114" i="23"/>
  <c r="V114" i="23" s="1"/>
  <c r="L114" i="23"/>
  <c r="T114" i="23" s="1"/>
  <c r="K114" i="23"/>
  <c r="R114" i="23" s="1"/>
  <c r="J114" i="23"/>
  <c r="P114" i="23" s="1"/>
  <c r="I114" i="23"/>
  <c r="G114" i="23"/>
  <c r="M113" i="23"/>
  <c r="V113" i="23" s="1"/>
  <c r="L113" i="23"/>
  <c r="T113" i="23" s="1"/>
  <c r="K113" i="23"/>
  <c r="R113" i="23" s="1"/>
  <c r="J113" i="23"/>
  <c r="P113" i="23" s="1"/>
  <c r="I113" i="23"/>
  <c r="G113" i="23"/>
  <c r="M112" i="23"/>
  <c r="V112" i="23" s="1"/>
  <c r="L112" i="23"/>
  <c r="T112" i="23" s="1"/>
  <c r="K112" i="23"/>
  <c r="R112" i="23" s="1"/>
  <c r="J112" i="23"/>
  <c r="P112" i="23" s="1"/>
  <c r="I112" i="23"/>
  <c r="G112" i="23"/>
  <c r="M111" i="23"/>
  <c r="V111" i="23" s="1"/>
  <c r="L111" i="23"/>
  <c r="T111" i="23" s="1"/>
  <c r="K111" i="23"/>
  <c r="J111" i="23"/>
  <c r="P111" i="23" s="1"/>
  <c r="I111" i="23"/>
  <c r="N111" i="23" s="1"/>
  <c r="G111" i="23"/>
  <c r="M110" i="23"/>
  <c r="V110" i="23" s="1"/>
  <c r="L110" i="23"/>
  <c r="T110" i="23" s="1"/>
  <c r="K110" i="23"/>
  <c r="R110" i="23" s="1"/>
  <c r="J110" i="23"/>
  <c r="P110" i="23" s="1"/>
  <c r="I110" i="23"/>
  <c r="G110" i="23"/>
  <c r="M109" i="23"/>
  <c r="V109" i="23" s="1"/>
  <c r="L109" i="23"/>
  <c r="T109" i="23" s="1"/>
  <c r="K109" i="23"/>
  <c r="R109" i="23" s="1"/>
  <c r="J109" i="23"/>
  <c r="P109" i="23" s="1"/>
  <c r="I109" i="23"/>
  <c r="G109" i="23"/>
  <c r="M108" i="23"/>
  <c r="V108" i="23" s="1"/>
  <c r="L108" i="23"/>
  <c r="T108" i="23" s="1"/>
  <c r="K108" i="23"/>
  <c r="R108" i="23" s="1"/>
  <c r="J108" i="23"/>
  <c r="P108" i="23" s="1"/>
  <c r="I108" i="23"/>
  <c r="G108" i="23"/>
  <c r="M107" i="23"/>
  <c r="V107" i="23" s="1"/>
  <c r="L107" i="23"/>
  <c r="T107" i="23" s="1"/>
  <c r="K107" i="23"/>
  <c r="R107" i="23" s="1"/>
  <c r="J107" i="23"/>
  <c r="P107" i="23" s="1"/>
  <c r="I107" i="23"/>
  <c r="G107" i="23"/>
  <c r="M106" i="23"/>
  <c r="V106" i="23" s="1"/>
  <c r="L106" i="23"/>
  <c r="T106" i="23" s="1"/>
  <c r="K106" i="23"/>
  <c r="R106" i="23" s="1"/>
  <c r="J106" i="23"/>
  <c r="P106" i="23" s="1"/>
  <c r="I106" i="23"/>
  <c r="G106" i="23"/>
  <c r="M105" i="23"/>
  <c r="V105" i="23" s="1"/>
  <c r="L105" i="23"/>
  <c r="T105" i="23" s="1"/>
  <c r="K105" i="23"/>
  <c r="J105" i="23"/>
  <c r="P105" i="23" s="1"/>
  <c r="I105" i="23"/>
  <c r="N105" i="23" s="1"/>
  <c r="G105" i="23"/>
  <c r="M104" i="23"/>
  <c r="V104" i="23" s="1"/>
  <c r="L104" i="23"/>
  <c r="T104" i="23" s="1"/>
  <c r="K104" i="23"/>
  <c r="R104" i="23" s="1"/>
  <c r="J104" i="23"/>
  <c r="P104" i="23" s="1"/>
  <c r="I104" i="23"/>
  <c r="G104" i="23"/>
  <c r="M103" i="23"/>
  <c r="V103" i="23" s="1"/>
  <c r="L103" i="23"/>
  <c r="T103" i="23" s="1"/>
  <c r="K103" i="23"/>
  <c r="R103" i="23" s="1"/>
  <c r="J103" i="23"/>
  <c r="P103" i="23" s="1"/>
  <c r="I103" i="23"/>
  <c r="G103" i="23"/>
  <c r="M102" i="23"/>
  <c r="V102" i="23" s="1"/>
  <c r="L102" i="23"/>
  <c r="T102" i="23" s="1"/>
  <c r="K102" i="23"/>
  <c r="R102" i="23" s="1"/>
  <c r="J102" i="23"/>
  <c r="P102" i="23" s="1"/>
  <c r="I102" i="23"/>
  <c r="G102" i="23"/>
  <c r="M101" i="23"/>
  <c r="V101" i="23" s="1"/>
  <c r="L101" i="23"/>
  <c r="T101" i="23" s="1"/>
  <c r="K101" i="23"/>
  <c r="R101" i="23" s="1"/>
  <c r="J101" i="23"/>
  <c r="P101" i="23" s="1"/>
  <c r="I101" i="23"/>
  <c r="G101" i="23"/>
  <c r="M100" i="23"/>
  <c r="V100" i="23" s="1"/>
  <c r="L100" i="23"/>
  <c r="T100" i="23" s="1"/>
  <c r="K100" i="23"/>
  <c r="R100" i="23" s="1"/>
  <c r="J100" i="23"/>
  <c r="P100" i="23" s="1"/>
  <c r="I100" i="23"/>
  <c r="G100" i="23"/>
  <c r="M99" i="23"/>
  <c r="V99" i="23" s="1"/>
  <c r="L99" i="23"/>
  <c r="T99" i="23" s="1"/>
  <c r="K99" i="23"/>
  <c r="R99" i="23" s="1"/>
  <c r="J99" i="23"/>
  <c r="P99" i="23" s="1"/>
  <c r="I99" i="23"/>
  <c r="G99" i="23"/>
  <c r="M98" i="23"/>
  <c r="V98" i="23" s="1"/>
  <c r="L98" i="23"/>
  <c r="T98" i="23" s="1"/>
  <c r="K98" i="23"/>
  <c r="R98" i="23" s="1"/>
  <c r="J98" i="23"/>
  <c r="P98" i="23" s="1"/>
  <c r="I98" i="23"/>
  <c r="G98" i="23"/>
  <c r="M97" i="23"/>
  <c r="V97" i="23" s="1"/>
  <c r="L97" i="23"/>
  <c r="T97" i="23" s="1"/>
  <c r="K97" i="23"/>
  <c r="R97" i="23" s="1"/>
  <c r="J97" i="23"/>
  <c r="P97" i="23" s="1"/>
  <c r="I97" i="23"/>
  <c r="G97" i="23"/>
  <c r="M96" i="23"/>
  <c r="V96" i="23" s="1"/>
  <c r="L96" i="23"/>
  <c r="T96" i="23" s="1"/>
  <c r="K96" i="23"/>
  <c r="R96" i="23" s="1"/>
  <c r="J96" i="23"/>
  <c r="P96" i="23" s="1"/>
  <c r="I96" i="23"/>
  <c r="G96" i="23"/>
  <c r="M95" i="23"/>
  <c r="V95" i="23" s="1"/>
  <c r="L95" i="23"/>
  <c r="T95" i="23" s="1"/>
  <c r="K95" i="23"/>
  <c r="R95" i="23" s="1"/>
  <c r="J95" i="23"/>
  <c r="P95" i="23" s="1"/>
  <c r="I95" i="23"/>
  <c r="G95" i="23"/>
  <c r="M94" i="23"/>
  <c r="V94" i="23" s="1"/>
  <c r="L94" i="23"/>
  <c r="T94" i="23" s="1"/>
  <c r="K94" i="23"/>
  <c r="R94" i="23" s="1"/>
  <c r="J94" i="23"/>
  <c r="P94" i="23" s="1"/>
  <c r="I94" i="23"/>
  <c r="G94" i="23"/>
  <c r="M93" i="23"/>
  <c r="V93" i="23" s="1"/>
  <c r="L93" i="23"/>
  <c r="T93" i="23" s="1"/>
  <c r="K93" i="23"/>
  <c r="R93" i="23" s="1"/>
  <c r="J93" i="23"/>
  <c r="P93" i="23" s="1"/>
  <c r="I93" i="23"/>
  <c r="G93" i="23"/>
  <c r="M92" i="23"/>
  <c r="V92" i="23" s="1"/>
  <c r="L92" i="23"/>
  <c r="T92" i="23" s="1"/>
  <c r="K92" i="23"/>
  <c r="R92" i="23" s="1"/>
  <c r="J92" i="23"/>
  <c r="P92" i="23" s="1"/>
  <c r="I92" i="23"/>
  <c r="G92" i="23"/>
  <c r="M91" i="23"/>
  <c r="V91" i="23" s="1"/>
  <c r="L91" i="23"/>
  <c r="T91" i="23" s="1"/>
  <c r="K91" i="23"/>
  <c r="J91" i="23"/>
  <c r="P91" i="23" s="1"/>
  <c r="I91" i="23"/>
  <c r="N91" i="23" s="1"/>
  <c r="G91" i="23"/>
  <c r="M90" i="23"/>
  <c r="V90" i="23" s="1"/>
  <c r="L90" i="23"/>
  <c r="T90" i="23" s="1"/>
  <c r="K90" i="23"/>
  <c r="R90" i="23" s="1"/>
  <c r="J90" i="23"/>
  <c r="P90" i="23" s="1"/>
  <c r="I90" i="23"/>
  <c r="G90" i="23"/>
  <c r="M89" i="23"/>
  <c r="V89" i="23" s="1"/>
  <c r="L89" i="23"/>
  <c r="T89" i="23" s="1"/>
  <c r="K89" i="23"/>
  <c r="R89" i="23" s="1"/>
  <c r="J89" i="23"/>
  <c r="P89" i="23" s="1"/>
  <c r="I89" i="23"/>
  <c r="G89" i="23"/>
  <c r="M88" i="23"/>
  <c r="V88" i="23" s="1"/>
  <c r="L88" i="23"/>
  <c r="T88" i="23" s="1"/>
  <c r="K88" i="23"/>
  <c r="R88" i="23" s="1"/>
  <c r="J88" i="23"/>
  <c r="P88" i="23" s="1"/>
  <c r="I88" i="23"/>
  <c r="G88" i="23"/>
  <c r="M87" i="23"/>
  <c r="V87" i="23" s="1"/>
  <c r="L87" i="23"/>
  <c r="T87" i="23" s="1"/>
  <c r="K87" i="23"/>
  <c r="R87" i="23" s="1"/>
  <c r="J87" i="23"/>
  <c r="P87" i="23" s="1"/>
  <c r="I87" i="23"/>
  <c r="G87" i="23"/>
  <c r="M86" i="23"/>
  <c r="V86" i="23" s="1"/>
  <c r="L86" i="23"/>
  <c r="T86" i="23" s="1"/>
  <c r="K86" i="23"/>
  <c r="R86" i="23" s="1"/>
  <c r="J86" i="23"/>
  <c r="P86" i="23" s="1"/>
  <c r="I86" i="23"/>
  <c r="G86" i="23"/>
  <c r="M85" i="23"/>
  <c r="V85" i="23" s="1"/>
  <c r="L85" i="23"/>
  <c r="T85" i="23" s="1"/>
  <c r="K85" i="23"/>
  <c r="J85" i="23"/>
  <c r="P85" i="23" s="1"/>
  <c r="I85" i="23"/>
  <c r="N85" i="23" s="1"/>
  <c r="G85" i="23"/>
  <c r="M84" i="23"/>
  <c r="V84" i="23" s="1"/>
  <c r="L84" i="23"/>
  <c r="T84" i="23" s="1"/>
  <c r="K84" i="23"/>
  <c r="R84" i="23" s="1"/>
  <c r="J84" i="23"/>
  <c r="P84" i="23" s="1"/>
  <c r="I84" i="23"/>
  <c r="G84" i="23"/>
  <c r="M83" i="23"/>
  <c r="V83" i="23" s="1"/>
  <c r="L83" i="23"/>
  <c r="T83" i="23" s="1"/>
  <c r="K83" i="23"/>
  <c r="R83" i="23" s="1"/>
  <c r="J83" i="23"/>
  <c r="I83" i="23"/>
  <c r="N83" i="23" s="1"/>
  <c r="G83" i="23"/>
  <c r="M82" i="23"/>
  <c r="V82" i="23" s="1"/>
  <c r="L82" i="23"/>
  <c r="T82" i="23" s="1"/>
  <c r="K82" i="23"/>
  <c r="R82" i="23" s="1"/>
  <c r="J82" i="23"/>
  <c r="P82" i="23" s="1"/>
  <c r="I82" i="23"/>
  <c r="G82" i="23"/>
  <c r="M81" i="23"/>
  <c r="V81" i="23" s="1"/>
  <c r="L81" i="23"/>
  <c r="T81" i="23" s="1"/>
  <c r="K81" i="23"/>
  <c r="R81" i="23" s="1"/>
  <c r="J81" i="23"/>
  <c r="I81" i="23"/>
  <c r="N81" i="23" s="1"/>
  <c r="G81" i="23"/>
  <c r="M80" i="23"/>
  <c r="V80" i="23" s="1"/>
  <c r="L80" i="23"/>
  <c r="T80" i="23" s="1"/>
  <c r="K80" i="23"/>
  <c r="R80" i="23" s="1"/>
  <c r="J80" i="23"/>
  <c r="P80" i="23" s="1"/>
  <c r="I80" i="23"/>
  <c r="G80" i="23"/>
  <c r="M79" i="23"/>
  <c r="V79" i="23" s="1"/>
  <c r="L79" i="23"/>
  <c r="T79" i="23" s="1"/>
  <c r="K79" i="23"/>
  <c r="R79" i="23" s="1"/>
  <c r="J79" i="23"/>
  <c r="P79" i="23" s="1"/>
  <c r="I79" i="23"/>
  <c r="G79" i="23"/>
  <c r="M78" i="23"/>
  <c r="V78" i="23" s="1"/>
  <c r="L78" i="23"/>
  <c r="T78" i="23" s="1"/>
  <c r="K78" i="23"/>
  <c r="R78" i="23" s="1"/>
  <c r="J78" i="23"/>
  <c r="P78" i="23" s="1"/>
  <c r="I78" i="23"/>
  <c r="G78" i="23"/>
  <c r="M77" i="23"/>
  <c r="V77" i="23" s="1"/>
  <c r="L77" i="23"/>
  <c r="T77" i="23" s="1"/>
  <c r="K77" i="23"/>
  <c r="R77" i="23" s="1"/>
  <c r="J77" i="23"/>
  <c r="P77" i="23" s="1"/>
  <c r="I77" i="23"/>
  <c r="G77" i="23"/>
  <c r="M76" i="23"/>
  <c r="V76" i="23" s="1"/>
  <c r="L76" i="23"/>
  <c r="T76" i="23" s="1"/>
  <c r="K76" i="23"/>
  <c r="R76" i="23" s="1"/>
  <c r="J76" i="23"/>
  <c r="P76" i="23" s="1"/>
  <c r="I76" i="23"/>
  <c r="G76" i="23"/>
  <c r="M75" i="23"/>
  <c r="V75" i="23" s="1"/>
  <c r="L75" i="23"/>
  <c r="T75" i="23" s="1"/>
  <c r="K75" i="23"/>
  <c r="R75" i="23" s="1"/>
  <c r="J75" i="23"/>
  <c r="P75" i="23" s="1"/>
  <c r="I75" i="23"/>
  <c r="G75" i="23"/>
  <c r="M74" i="23"/>
  <c r="V74" i="23" s="1"/>
  <c r="L74" i="23"/>
  <c r="T74" i="23" s="1"/>
  <c r="K74" i="23"/>
  <c r="R74" i="23" s="1"/>
  <c r="J74" i="23"/>
  <c r="P74" i="23" s="1"/>
  <c r="I74" i="23"/>
  <c r="G74" i="23"/>
  <c r="M73" i="23"/>
  <c r="V73" i="23" s="1"/>
  <c r="L73" i="23"/>
  <c r="T73" i="23" s="1"/>
  <c r="K73" i="23"/>
  <c r="R73" i="23" s="1"/>
  <c r="J73" i="23"/>
  <c r="P73" i="23" s="1"/>
  <c r="I73" i="23"/>
  <c r="G73" i="23"/>
  <c r="M72" i="23"/>
  <c r="V72" i="23" s="1"/>
  <c r="L72" i="23"/>
  <c r="T72" i="23" s="1"/>
  <c r="K72" i="23"/>
  <c r="R72" i="23" s="1"/>
  <c r="J72" i="23"/>
  <c r="I72" i="23"/>
  <c r="N72" i="23" s="1"/>
  <c r="G72" i="23"/>
  <c r="M71" i="23"/>
  <c r="V71" i="23" s="1"/>
  <c r="L71" i="23"/>
  <c r="T71" i="23" s="1"/>
  <c r="K71" i="23"/>
  <c r="R71" i="23" s="1"/>
  <c r="J71" i="23"/>
  <c r="P71" i="23" s="1"/>
  <c r="I71" i="23"/>
  <c r="G71" i="23"/>
  <c r="M70" i="23"/>
  <c r="V70" i="23" s="1"/>
  <c r="L70" i="23"/>
  <c r="T70" i="23" s="1"/>
  <c r="K70" i="23"/>
  <c r="R70" i="23" s="1"/>
  <c r="J70" i="23"/>
  <c r="P70" i="23" s="1"/>
  <c r="I70" i="23"/>
  <c r="G70" i="23"/>
  <c r="M69" i="23"/>
  <c r="V69" i="23" s="1"/>
  <c r="L69" i="23"/>
  <c r="T69" i="23" s="1"/>
  <c r="K69" i="23"/>
  <c r="R69" i="23" s="1"/>
  <c r="J69" i="23"/>
  <c r="P69" i="23" s="1"/>
  <c r="I69" i="23"/>
  <c r="G69" i="23"/>
  <c r="M68" i="23"/>
  <c r="V68" i="23" s="1"/>
  <c r="L68" i="23"/>
  <c r="T68" i="23" s="1"/>
  <c r="K68" i="23"/>
  <c r="R68" i="23" s="1"/>
  <c r="J68" i="23"/>
  <c r="P68" i="23" s="1"/>
  <c r="I68" i="23"/>
  <c r="G68" i="23"/>
  <c r="M67" i="23"/>
  <c r="V67" i="23" s="1"/>
  <c r="L67" i="23"/>
  <c r="T67" i="23" s="1"/>
  <c r="K67" i="23"/>
  <c r="R67" i="23" s="1"/>
  <c r="J67" i="23"/>
  <c r="P67" i="23" s="1"/>
  <c r="I67" i="23"/>
  <c r="G67" i="23"/>
  <c r="M66" i="23"/>
  <c r="V66" i="23" s="1"/>
  <c r="L66" i="23"/>
  <c r="T66" i="23" s="1"/>
  <c r="K66" i="23"/>
  <c r="R66" i="23" s="1"/>
  <c r="J66" i="23"/>
  <c r="P66" i="23" s="1"/>
  <c r="I66" i="23"/>
  <c r="G66" i="23"/>
  <c r="M65" i="23"/>
  <c r="V65" i="23" s="1"/>
  <c r="L65" i="23"/>
  <c r="T65" i="23" s="1"/>
  <c r="K65" i="23"/>
  <c r="R65" i="23" s="1"/>
  <c r="J65" i="23"/>
  <c r="P65" i="23" s="1"/>
  <c r="I65" i="23"/>
  <c r="G65" i="23"/>
  <c r="M64" i="23"/>
  <c r="V64" i="23" s="1"/>
  <c r="L64" i="23"/>
  <c r="T64" i="23" s="1"/>
  <c r="K64" i="23"/>
  <c r="R64" i="23" s="1"/>
  <c r="J64" i="23"/>
  <c r="P64" i="23" s="1"/>
  <c r="I64" i="23"/>
  <c r="G64" i="23"/>
  <c r="M63" i="23"/>
  <c r="V63" i="23" s="1"/>
  <c r="L63" i="23"/>
  <c r="T63" i="23" s="1"/>
  <c r="K63" i="23"/>
  <c r="R63" i="23" s="1"/>
  <c r="J63" i="23"/>
  <c r="P63" i="23" s="1"/>
  <c r="I63" i="23"/>
  <c r="G63" i="23"/>
  <c r="M62" i="23"/>
  <c r="V62" i="23" s="1"/>
  <c r="L62" i="23"/>
  <c r="T62" i="23" s="1"/>
  <c r="K62" i="23"/>
  <c r="R62" i="23" s="1"/>
  <c r="J62" i="23"/>
  <c r="P62" i="23" s="1"/>
  <c r="I62" i="23"/>
  <c r="G62" i="23"/>
  <c r="M61" i="23"/>
  <c r="V61" i="23" s="1"/>
  <c r="L61" i="23"/>
  <c r="T61" i="23" s="1"/>
  <c r="K61" i="23"/>
  <c r="R61" i="23" s="1"/>
  <c r="J61" i="23"/>
  <c r="P61" i="23" s="1"/>
  <c r="I61" i="23"/>
  <c r="G61" i="23"/>
  <c r="M60" i="23"/>
  <c r="V60" i="23" s="1"/>
  <c r="L60" i="23"/>
  <c r="T60" i="23" s="1"/>
  <c r="K60" i="23"/>
  <c r="R60" i="23" s="1"/>
  <c r="J60" i="23"/>
  <c r="P60" i="23" s="1"/>
  <c r="I60" i="23"/>
  <c r="G60" i="23"/>
  <c r="M59" i="23"/>
  <c r="V59" i="23" s="1"/>
  <c r="L59" i="23"/>
  <c r="T59" i="23" s="1"/>
  <c r="K59" i="23"/>
  <c r="R59" i="23" s="1"/>
  <c r="J59" i="23"/>
  <c r="P59" i="23" s="1"/>
  <c r="I59" i="23"/>
  <c r="G59" i="23"/>
  <c r="M58" i="23"/>
  <c r="V58" i="23" s="1"/>
  <c r="L58" i="23"/>
  <c r="T58" i="23" s="1"/>
  <c r="K58" i="23"/>
  <c r="R58" i="23" s="1"/>
  <c r="J58" i="23"/>
  <c r="P58" i="23" s="1"/>
  <c r="I58" i="23"/>
  <c r="G58" i="23"/>
  <c r="M57" i="23"/>
  <c r="V57" i="23" s="1"/>
  <c r="L57" i="23"/>
  <c r="T57" i="23" s="1"/>
  <c r="K57" i="23"/>
  <c r="R57" i="23" s="1"/>
  <c r="J57" i="23"/>
  <c r="P57" i="23" s="1"/>
  <c r="I57" i="23"/>
  <c r="G57" i="23"/>
  <c r="M56" i="23"/>
  <c r="V56" i="23" s="1"/>
  <c r="L56" i="23"/>
  <c r="T56" i="23" s="1"/>
  <c r="K56" i="23"/>
  <c r="R56" i="23" s="1"/>
  <c r="J56" i="23"/>
  <c r="I56" i="23"/>
  <c r="N56" i="23" s="1"/>
  <c r="G56" i="23"/>
  <c r="M55" i="23"/>
  <c r="V55" i="23" s="1"/>
  <c r="L55" i="23"/>
  <c r="T55" i="23" s="1"/>
  <c r="K55" i="23"/>
  <c r="R55" i="23" s="1"/>
  <c r="J55" i="23"/>
  <c r="P55" i="23" s="1"/>
  <c r="I55" i="23"/>
  <c r="G55" i="23"/>
  <c r="M54" i="23"/>
  <c r="V54" i="23" s="1"/>
  <c r="L54" i="23"/>
  <c r="T54" i="23" s="1"/>
  <c r="K54" i="23"/>
  <c r="R54" i="23" s="1"/>
  <c r="J54" i="23"/>
  <c r="P54" i="23" s="1"/>
  <c r="I54" i="23"/>
  <c r="G54" i="23"/>
  <c r="M53" i="23"/>
  <c r="V53" i="23" s="1"/>
  <c r="L53" i="23"/>
  <c r="T53" i="23" s="1"/>
  <c r="K53" i="23"/>
  <c r="R53" i="23" s="1"/>
  <c r="J53" i="23"/>
  <c r="P53" i="23" s="1"/>
  <c r="I53" i="23"/>
  <c r="G53" i="23"/>
  <c r="M52" i="23"/>
  <c r="V52" i="23" s="1"/>
  <c r="L52" i="23"/>
  <c r="T52" i="23" s="1"/>
  <c r="K52" i="23"/>
  <c r="R52" i="23" s="1"/>
  <c r="J52" i="23"/>
  <c r="I52" i="23"/>
  <c r="N52" i="23" s="1"/>
  <c r="G52" i="23"/>
  <c r="M51" i="23"/>
  <c r="V51" i="23" s="1"/>
  <c r="L51" i="23"/>
  <c r="K51" i="23"/>
  <c r="R51" i="23" s="1"/>
  <c r="J51" i="23"/>
  <c r="P51" i="23" s="1"/>
  <c r="I51" i="23"/>
  <c r="N51" i="23" s="1"/>
  <c r="G51" i="23"/>
  <c r="M50" i="23"/>
  <c r="V50" i="23" s="1"/>
  <c r="L50" i="23"/>
  <c r="T50" i="23" s="1"/>
  <c r="K50" i="23"/>
  <c r="R50" i="23" s="1"/>
  <c r="J50" i="23"/>
  <c r="P50" i="23" s="1"/>
  <c r="I50" i="23"/>
  <c r="G50" i="23"/>
  <c r="M49" i="23"/>
  <c r="V49" i="23" s="1"/>
  <c r="L49" i="23"/>
  <c r="T49" i="23" s="1"/>
  <c r="K49" i="23"/>
  <c r="R49" i="23" s="1"/>
  <c r="J49" i="23"/>
  <c r="P49" i="23" s="1"/>
  <c r="I49" i="23"/>
  <c r="N49" i="23" s="1"/>
  <c r="G49" i="23"/>
  <c r="M48" i="23"/>
  <c r="V48" i="23" s="1"/>
  <c r="L48" i="23"/>
  <c r="T48" i="23" s="1"/>
  <c r="K48" i="23"/>
  <c r="R48" i="23" s="1"/>
  <c r="J48" i="23"/>
  <c r="P48" i="23" s="1"/>
  <c r="I48" i="23"/>
  <c r="G48" i="23"/>
  <c r="M47" i="23"/>
  <c r="V47" i="23" s="1"/>
  <c r="L47" i="23"/>
  <c r="T47" i="23" s="1"/>
  <c r="K47" i="23"/>
  <c r="R47" i="23" s="1"/>
  <c r="J47" i="23"/>
  <c r="P47" i="23" s="1"/>
  <c r="I47" i="23"/>
  <c r="G47" i="23"/>
  <c r="M46" i="23"/>
  <c r="V46" i="23" s="1"/>
  <c r="L46" i="23"/>
  <c r="T46" i="23" s="1"/>
  <c r="K46" i="23"/>
  <c r="R46" i="23" s="1"/>
  <c r="J46" i="23"/>
  <c r="P46" i="23" s="1"/>
  <c r="I46" i="23"/>
  <c r="G46" i="23"/>
  <c r="M45" i="23"/>
  <c r="V45" i="23" s="1"/>
  <c r="L45" i="23"/>
  <c r="T45" i="23" s="1"/>
  <c r="K45" i="23"/>
  <c r="R45" i="23" s="1"/>
  <c r="J45" i="23"/>
  <c r="P45" i="23" s="1"/>
  <c r="I45" i="23"/>
  <c r="G45" i="23"/>
  <c r="M44" i="23"/>
  <c r="V44" i="23" s="1"/>
  <c r="L44" i="23"/>
  <c r="T44" i="23" s="1"/>
  <c r="K44" i="23"/>
  <c r="R44" i="23" s="1"/>
  <c r="J44" i="23"/>
  <c r="P44" i="23" s="1"/>
  <c r="I44" i="23"/>
  <c r="G44" i="23"/>
  <c r="M43" i="23"/>
  <c r="V43" i="23" s="1"/>
  <c r="L43" i="23"/>
  <c r="T43" i="23" s="1"/>
  <c r="K43" i="23"/>
  <c r="R43" i="23" s="1"/>
  <c r="J43" i="23"/>
  <c r="P43" i="23" s="1"/>
  <c r="I43" i="23"/>
  <c r="G43" i="23"/>
  <c r="M42" i="23"/>
  <c r="V42" i="23" s="1"/>
  <c r="L42" i="23"/>
  <c r="T42" i="23" s="1"/>
  <c r="K42" i="23"/>
  <c r="R42" i="23" s="1"/>
  <c r="J42" i="23"/>
  <c r="P42" i="23" s="1"/>
  <c r="I42" i="23"/>
  <c r="G42" i="23"/>
  <c r="M41" i="23"/>
  <c r="V41" i="23" s="1"/>
  <c r="L41" i="23"/>
  <c r="K41" i="23"/>
  <c r="R41" i="23" s="1"/>
  <c r="J41" i="23"/>
  <c r="P41" i="23" s="1"/>
  <c r="I41" i="23"/>
  <c r="N41" i="23" s="1"/>
  <c r="G41" i="23"/>
  <c r="M40" i="23"/>
  <c r="V40" i="23" s="1"/>
  <c r="L40" i="23"/>
  <c r="T40" i="23" s="1"/>
  <c r="K40" i="23"/>
  <c r="R40" i="23" s="1"/>
  <c r="J40" i="23"/>
  <c r="P40" i="23" s="1"/>
  <c r="I40" i="23"/>
  <c r="G40" i="23"/>
  <c r="M39" i="23"/>
  <c r="V39" i="23" s="1"/>
  <c r="L39" i="23"/>
  <c r="T39" i="23" s="1"/>
  <c r="K39" i="23"/>
  <c r="R39" i="23" s="1"/>
  <c r="J39" i="23"/>
  <c r="P39" i="23" s="1"/>
  <c r="I39" i="23"/>
  <c r="N39" i="23" s="1"/>
  <c r="G39" i="23"/>
  <c r="M38" i="23"/>
  <c r="V38" i="23" s="1"/>
  <c r="L38" i="23"/>
  <c r="T38" i="23" s="1"/>
  <c r="K38" i="23"/>
  <c r="R38" i="23" s="1"/>
  <c r="J38" i="23"/>
  <c r="P38" i="23" s="1"/>
  <c r="I38" i="23"/>
  <c r="G38" i="23"/>
  <c r="M37" i="23"/>
  <c r="V37" i="23" s="1"/>
  <c r="L37" i="23"/>
  <c r="T37" i="23" s="1"/>
  <c r="K37" i="23"/>
  <c r="J37" i="23"/>
  <c r="P37" i="23" s="1"/>
  <c r="I37" i="23"/>
  <c r="N37" i="23" s="1"/>
  <c r="G37" i="23"/>
  <c r="M36" i="23"/>
  <c r="L36" i="23"/>
  <c r="T36" i="23" s="1"/>
  <c r="K36" i="23"/>
  <c r="R36" i="23" s="1"/>
  <c r="J36" i="23"/>
  <c r="P36" i="23" s="1"/>
  <c r="I36" i="23"/>
  <c r="N36" i="23" s="1"/>
  <c r="G36" i="23"/>
  <c r="M35" i="23"/>
  <c r="V35" i="23" s="1"/>
  <c r="L35" i="23"/>
  <c r="T35" i="23" s="1"/>
  <c r="K35" i="23"/>
  <c r="R35" i="23" s="1"/>
  <c r="J35" i="23"/>
  <c r="P35" i="23" s="1"/>
  <c r="I35" i="23"/>
  <c r="G35" i="23"/>
  <c r="M34" i="23"/>
  <c r="V34" i="23" s="1"/>
  <c r="L34" i="23"/>
  <c r="T34" i="23" s="1"/>
  <c r="K34" i="23"/>
  <c r="R34" i="23" s="1"/>
  <c r="J34" i="23"/>
  <c r="P34" i="23" s="1"/>
  <c r="I34" i="23"/>
  <c r="G34" i="23"/>
  <c r="M33" i="23"/>
  <c r="V33" i="23" s="1"/>
  <c r="L33" i="23"/>
  <c r="T33" i="23" s="1"/>
  <c r="K33" i="23"/>
  <c r="J33" i="23"/>
  <c r="P33" i="23" s="1"/>
  <c r="I33" i="23"/>
  <c r="N33" i="23" s="1"/>
  <c r="G33" i="23"/>
  <c r="M32" i="23"/>
  <c r="V32" i="23" s="1"/>
  <c r="L32" i="23"/>
  <c r="K32" i="23"/>
  <c r="R32" i="23" s="1"/>
  <c r="J32" i="23"/>
  <c r="P32" i="23" s="1"/>
  <c r="I32" i="23"/>
  <c r="N32" i="23" s="1"/>
  <c r="G32" i="23"/>
  <c r="M31" i="23"/>
  <c r="V31" i="23" s="1"/>
  <c r="L31" i="23"/>
  <c r="T31" i="23" s="1"/>
  <c r="K31" i="23"/>
  <c r="R31" i="23" s="1"/>
  <c r="J31" i="23"/>
  <c r="P31" i="23" s="1"/>
  <c r="I31" i="23"/>
  <c r="N31" i="23" s="1"/>
  <c r="G31" i="23"/>
  <c r="M30" i="23"/>
  <c r="V30" i="23" s="1"/>
  <c r="L30" i="23"/>
  <c r="T30" i="23" s="1"/>
  <c r="K30" i="23"/>
  <c r="J30" i="23"/>
  <c r="P30" i="23" s="1"/>
  <c r="I30" i="23"/>
  <c r="N30" i="23" s="1"/>
  <c r="G30" i="23"/>
  <c r="M29" i="23"/>
  <c r="V29" i="23" s="1"/>
  <c r="L29" i="23"/>
  <c r="T29" i="23" s="1"/>
  <c r="K29" i="23"/>
  <c r="J29" i="23"/>
  <c r="P29" i="23" s="1"/>
  <c r="I29" i="23"/>
  <c r="N29" i="23" s="1"/>
  <c r="G29" i="23"/>
  <c r="M28" i="23"/>
  <c r="V28" i="23" s="1"/>
  <c r="L28" i="23"/>
  <c r="T28" i="23" s="1"/>
  <c r="K28" i="23"/>
  <c r="R28" i="23" s="1"/>
  <c r="J28" i="23"/>
  <c r="P28" i="23" s="1"/>
  <c r="I28" i="23"/>
  <c r="G28" i="23"/>
  <c r="M27" i="23"/>
  <c r="V27" i="23" s="1"/>
  <c r="L27" i="23"/>
  <c r="T27" i="23" s="1"/>
  <c r="K27" i="23"/>
  <c r="J27" i="23"/>
  <c r="P27" i="23" s="1"/>
  <c r="I27" i="23"/>
  <c r="N27" i="23" s="1"/>
  <c r="G27" i="23"/>
  <c r="M26" i="23"/>
  <c r="V26" i="23" s="1"/>
  <c r="L26" i="23"/>
  <c r="T26" i="23" s="1"/>
  <c r="K26" i="23"/>
  <c r="R26" i="23" s="1"/>
  <c r="J26" i="23"/>
  <c r="P26" i="23" s="1"/>
  <c r="I26" i="23"/>
  <c r="G26" i="23"/>
  <c r="G25" i="23"/>
  <c r="G24" i="23"/>
  <c r="G23" i="23"/>
  <c r="G22" i="23"/>
  <c r="G21" i="23"/>
  <c r="G20" i="23"/>
  <c r="E14" i="23"/>
  <c r="A13" i="23"/>
  <c r="G52" i="20" s="1"/>
  <c r="A11" i="23"/>
  <c r="G44" i="20" s="1"/>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301" i="24"/>
  <c r="C302" i="24"/>
  <c r="C303" i="24"/>
  <c r="C304" i="24"/>
  <c r="C305" i="24"/>
  <c r="C306" i="24"/>
  <c r="C307" i="24"/>
  <c r="C308" i="24"/>
  <c r="C309" i="24"/>
  <c r="C310" i="24"/>
  <c r="C311" i="24"/>
  <c r="C312" i="24"/>
  <c r="C313" i="24"/>
  <c r="C314" i="24"/>
  <c r="C315" i="24"/>
  <c r="C316" i="24"/>
  <c r="C317" i="24"/>
  <c r="C318" i="24"/>
  <c r="C319" i="24"/>
  <c r="C320" i="24"/>
  <c r="C321" i="24"/>
  <c r="C322" i="24"/>
  <c r="C323" i="24"/>
  <c r="C324" i="24"/>
  <c r="C325" i="24"/>
  <c r="C326" i="24"/>
  <c r="C327" i="24"/>
  <c r="C328" i="24"/>
  <c r="C329" i="24"/>
  <c r="C330" i="24"/>
  <c r="C331" i="24"/>
  <c r="C332" i="24"/>
  <c r="C333" i="24"/>
  <c r="C334" i="24"/>
  <c r="C335" i="24"/>
  <c r="C336" i="24"/>
  <c r="C337" i="24"/>
  <c r="C338" i="24"/>
  <c r="C339" i="24"/>
  <c r="C340" i="24"/>
  <c r="C341" i="24"/>
  <c r="C342" i="24"/>
  <c r="C343" i="24"/>
  <c r="C344" i="24"/>
  <c r="C345" i="24"/>
  <c r="C346" i="24"/>
  <c r="C347" i="24"/>
  <c r="C348" i="24"/>
  <c r="C349" i="24"/>
  <c r="C350" i="24"/>
  <c r="C351" i="24"/>
  <c r="C352" i="24"/>
  <c r="C353" i="24"/>
  <c r="C354" i="24"/>
  <c r="C355" i="24"/>
  <c r="C356" i="24"/>
  <c r="C357" i="24"/>
  <c r="C358" i="24"/>
  <c r="C359" i="24"/>
  <c r="C360" i="24"/>
  <c r="C361" i="24"/>
  <c r="C362" i="24"/>
  <c r="C363" i="24"/>
  <c r="C364" i="24"/>
  <c r="C365" i="24"/>
  <c r="C366" i="24"/>
  <c r="C367" i="24"/>
  <c r="C368" i="24"/>
  <c r="C369" i="24"/>
  <c r="C370" i="24"/>
  <c r="C371" i="24"/>
  <c r="C372" i="24"/>
  <c r="C373" i="24"/>
  <c r="C374" i="24"/>
  <c r="C375" i="24"/>
  <c r="C376" i="24"/>
  <c r="C377" i="24"/>
  <c r="C378" i="24"/>
  <c r="C379" i="24"/>
  <c r="C380" i="24"/>
  <c r="C381" i="24"/>
  <c r="C382" i="24"/>
  <c r="C383" i="24"/>
  <c r="C384" i="24"/>
  <c r="C385" i="24"/>
  <c r="C386" i="24"/>
  <c r="C387" i="24"/>
  <c r="C388" i="24"/>
  <c r="C389" i="24"/>
  <c r="C390" i="24"/>
  <c r="C391" i="24"/>
  <c r="C392" i="24"/>
  <c r="C393" i="24"/>
  <c r="C394" i="24"/>
  <c r="C395" i="24"/>
  <c r="C396" i="24"/>
  <c r="C397" i="24"/>
  <c r="C398" i="24"/>
  <c r="C399" i="24"/>
  <c r="C400" i="24"/>
  <c r="C401" i="24"/>
  <c r="C402" i="24"/>
  <c r="C403" i="24"/>
  <c r="C404" i="24"/>
  <c r="C405" i="24"/>
  <c r="C406" i="24"/>
  <c r="C407" i="24"/>
  <c r="C408" i="24"/>
  <c r="C409" i="24"/>
  <c r="C410" i="24"/>
  <c r="C411" i="24"/>
  <c r="C412" i="24"/>
  <c r="C413" i="24"/>
  <c r="C414" i="24"/>
  <c r="C415" i="24"/>
  <c r="C416" i="24"/>
  <c r="C417" i="24"/>
  <c r="C418" i="24"/>
  <c r="C419" i="24"/>
  <c r="C420" i="24"/>
  <c r="C421" i="24"/>
  <c r="C422" i="24"/>
  <c r="C423" i="24"/>
  <c r="C424" i="24"/>
  <c r="C425" i="24"/>
  <c r="C426" i="24"/>
  <c r="C427" i="24"/>
  <c r="C428" i="24"/>
  <c r="C429" i="24"/>
  <c r="C430" i="24"/>
  <c r="C431" i="24"/>
  <c r="C432" i="24"/>
  <c r="C433" i="24"/>
  <c r="C434" i="24"/>
  <c r="C435" i="24"/>
  <c r="C436" i="24"/>
  <c r="C437" i="24"/>
  <c r="C438" i="24"/>
  <c r="C439" i="24"/>
  <c r="C440" i="24"/>
  <c r="C441" i="24"/>
  <c r="C442" i="24"/>
  <c r="C443" i="24"/>
  <c r="C444" i="24"/>
  <c r="C445" i="24"/>
  <c r="C446" i="24"/>
  <c r="C447" i="24"/>
  <c r="C448" i="24"/>
  <c r="C449" i="24"/>
  <c r="C450" i="24"/>
  <c r="C451" i="24"/>
  <c r="C452" i="24"/>
  <c r="C453" i="24"/>
  <c r="C454" i="24"/>
  <c r="C455" i="24"/>
  <c r="C456" i="24"/>
  <c r="C457" i="24"/>
  <c r="C458" i="24"/>
  <c r="C459" i="24"/>
  <c r="C460" i="24"/>
  <c r="C461" i="24"/>
  <c r="C462" i="24"/>
  <c r="C463" i="24"/>
  <c r="C464" i="24"/>
  <c r="C465" i="24"/>
  <c r="C466" i="24"/>
  <c r="C467" i="24"/>
  <c r="C468" i="24"/>
  <c r="C469" i="24"/>
  <c r="C470" i="24"/>
  <c r="C471" i="24"/>
  <c r="C472" i="24"/>
  <c r="C473" i="24"/>
  <c r="C474" i="24"/>
  <c r="C475" i="24"/>
  <c r="C476" i="24"/>
  <c r="C477" i="24"/>
  <c r="C478" i="24"/>
  <c r="C479" i="24"/>
  <c r="C480" i="24"/>
  <c r="C481" i="24"/>
  <c r="C482" i="24"/>
  <c r="C483" i="24"/>
  <c r="C484" i="24"/>
  <c r="C485" i="24"/>
  <c r="C486" i="24"/>
  <c r="C487" i="24"/>
  <c r="C488" i="24"/>
  <c r="C489" i="24"/>
  <c r="C490" i="24"/>
  <c r="C491" i="24"/>
  <c r="C492" i="24"/>
  <c r="C493" i="24"/>
  <c r="C494" i="24"/>
  <c r="C495" i="24"/>
  <c r="C496" i="24"/>
  <c r="C497" i="24"/>
  <c r="C498" i="24"/>
  <c r="C499" i="24"/>
  <c r="C500" i="24"/>
  <c r="C501" i="24"/>
  <c r="C502" i="24"/>
  <c r="C503" i="24"/>
  <c r="C504" i="24"/>
  <c r="C505" i="24"/>
  <c r="C506" i="24"/>
  <c r="C507" i="24"/>
  <c r="C508" i="24"/>
  <c r="C509" i="24"/>
  <c r="C510" i="24"/>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2" i="25"/>
  <c r="B113" i="25"/>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43" i="25"/>
  <c r="B144" i="25"/>
  <c r="B145" i="25"/>
  <c r="B146" i="25"/>
  <c r="B147" i="25"/>
  <c r="B148" i="25"/>
  <c r="B149" i="25"/>
  <c r="B150" i="25"/>
  <c r="B151" i="25"/>
  <c r="B152" i="25"/>
  <c r="B153" i="25"/>
  <c r="B154" i="25"/>
  <c r="B155" i="25"/>
  <c r="B156" i="25"/>
  <c r="B157" i="25"/>
  <c r="B158" i="25"/>
  <c r="B159" i="25"/>
  <c r="B160" i="25"/>
  <c r="B161" i="25"/>
  <c r="B162" i="25"/>
  <c r="B163" i="25"/>
  <c r="B164" i="25"/>
  <c r="B165" i="25"/>
  <c r="B166" i="25"/>
  <c r="B167" i="25"/>
  <c r="B168" i="25"/>
  <c r="B169" i="25"/>
  <c r="B170" i="25"/>
  <c r="B171" i="25"/>
  <c r="B172" i="25"/>
  <c r="B173" i="25"/>
  <c r="B174" i="25"/>
  <c r="B175" i="25"/>
  <c r="B176" i="25"/>
  <c r="B177" i="25"/>
  <c r="B178" i="25"/>
  <c r="B179" i="25"/>
  <c r="B180" i="25"/>
  <c r="B181" i="25"/>
  <c r="B182" i="25"/>
  <c r="B183" i="25"/>
  <c r="B184" i="25"/>
  <c r="B185" i="25"/>
  <c r="B186" i="25"/>
  <c r="B187" i="25"/>
  <c r="B188" i="25"/>
  <c r="B189" i="25"/>
  <c r="B190" i="25"/>
  <c r="B191" i="25"/>
  <c r="B192" i="25"/>
  <c r="B193" i="25"/>
  <c r="B194" i="25"/>
  <c r="B195" i="25"/>
  <c r="B196" i="25"/>
  <c r="B197" i="25"/>
  <c r="B198" i="25"/>
  <c r="B199" i="25"/>
  <c r="B200" i="25"/>
  <c r="B201" i="25"/>
  <c r="B202" i="25"/>
  <c r="B203" i="25"/>
  <c r="B204" i="25"/>
  <c r="B205" i="25"/>
  <c r="B206" i="25"/>
  <c r="B207" i="25"/>
  <c r="B208" i="25"/>
  <c r="B209" i="25"/>
  <c r="B210" i="25"/>
  <c r="B211" i="25"/>
  <c r="B212" i="25"/>
  <c r="B213" i="25"/>
  <c r="B214" i="25"/>
  <c r="B215" i="25"/>
  <c r="B216" i="25"/>
  <c r="B217" i="25"/>
  <c r="B218" i="25"/>
  <c r="B219" i="25"/>
  <c r="B220" i="25"/>
  <c r="B221" i="25"/>
  <c r="B222" i="25"/>
  <c r="B223" i="25"/>
  <c r="B224" i="25"/>
  <c r="B225" i="25"/>
  <c r="B226" i="25"/>
  <c r="B227" i="25"/>
  <c r="B228" i="25"/>
  <c r="B229" i="25"/>
  <c r="B230" i="25"/>
  <c r="B231" i="25"/>
  <c r="B232" i="25"/>
  <c r="B233" i="25"/>
  <c r="B234" i="25"/>
  <c r="B235" i="25"/>
  <c r="B236" i="25"/>
  <c r="B237" i="25"/>
  <c r="B238" i="25"/>
  <c r="B239" i="25"/>
  <c r="B240" i="25"/>
  <c r="B241" i="25"/>
  <c r="B242" i="25"/>
  <c r="B243" i="25"/>
  <c r="B244" i="25"/>
  <c r="B245" i="25"/>
  <c r="B246" i="25"/>
  <c r="B247" i="25"/>
  <c r="B248" i="25"/>
  <c r="B249" i="25"/>
  <c r="B250" i="25"/>
  <c r="B251" i="25"/>
  <c r="B252" i="25"/>
  <c r="B253" i="25"/>
  <c r="B254" i="25"/>
  <c r="B255" i="25"/>
  <c r="B256" i="25"/>
  <c r="B257" i="25"/>
  <c r="B258" i="25"/>
  <c r="B259" i="25"/>
  <c r="B260" i="25"/>
  <c r="B261" i="25"/>
  <c r="B262" i="25"/>
  <c r="B263" i="25"/>
  <c r="B264" i="25"/>
  <c r="B265" i="25"/>
  <c r="B266" i="25"/>
  <c r="B267" i="25"/>
  <c r="B268" i="25"/>
  <c r="B269" i="25"/>
  <c r="B270" i="25"/>
  <c r="B271" i="25"/>
  <c r="B272" i="25"/>
  <c r="B273" i="25"/>
  <c r="B274" i="25"/>
  <c r="B275" i="25"/>
  <c r="B276" i="25"/>
  <c r="B277" i="25"/>
  <c r="B278" i="25"/>
  <c r="B279" i="25"/>
  <c r="B280" i="25"/>
  <c r="B281" i="25"/>
  <c r="B282" i="25"/>
  <c r="B283" i="25"/>
  <c r="B284" i="25"/>
  <c r="B285" i="25"/>
  <c r="B286" i="25"/>
  <c r="B287" i="25"/>
  <c r="B288" i="25"/>
  <c r="B289" i="25"/>
  <c r="B290" i="25"/>
  <c r="B291" i="25"/>
  <c r="B292" i="25"/>
  <c r="B293" i="25"/>
  <c r="B294" i="25"/>
  <c r="B295" i="25"/>
  <c r="B296" i="25"/>
  <c r="B297" i="25"/>
  <c r="B298" i="25"/>
  <c r="B299" i="25"/>
  <c r="B300" i="25"/>
  <c r="B301" i="25"/>
  <c r="B302" i="25"/>
  <c r="B303" i="25"/>
  <c r="B304" i="25"/>
  <c r="B305" i="25"/>
  <c r="B306" i="25"/>
  <c r="B307" i="25"/>
  <c r="B308" i="25"/>
  <c r="B309" i="25"/>
  <c r="B310" i="25"/>
  <c r="B311" i="25"/>
  <c r="B312" i="25"/>
  <c r="B313" i="25"/>
  <c r="B314" i="25"/>
  <c r="B315" i="25"/>
  <c r="B316" i="25"/>
  <c r="B317" i="25"/>
  <c r="B318" i="25"/>
  <c r="B319" i="25"/>
  <c r="B320" i="25"/>
  <c r="B321" i="25"/>
  <c r="B322" i="25"/>
  <c r="B323" i="25"/>
  <c r="B324" i="25"/>
  <c r="B325" i="25"/>
  <c r="B326" i="25"/>
  <c r="B327" i="25"/>
  <c r="B328" i="25"/>
  <c r="B329" i="25"/>
  <c r="B330" i="25"/>
  <c r="B331" i="25"/>
  <c r="B332" i="25"/>
  <c r="B333" i="25"/>
  <c r="B334" i="25"/>
  <c r="B335" i="25"/>
  <c r="B336" i="25"/>
  <c r="B337" i="25"/>
  <c r="B338" i="25"/>
  <c r="B339" i="25"/>
  <c r="B340" i="25"/>
  <c r="B341" i="25"/>
  <c r="B342" i="25"/>
  <c r="B343" i="25"/>
  <c r="B344" i="25"/>
  <c r="B345" i="25"/>
  <c r="B346" i="25"/>
  <c r="B347" i="25"/>
  <c r="B348" i="25"/>
  <c r="B349" i="25"/>
  <c r="B350" i="25"/>
  <c r="B351" i="25"/>
  <c r="B352" i="25"/>
  <c r="B353" i="25"/>
  <c r="B354" i="25"/>
  <c r="B355" i="25"/>
  <c r="B356" i="25"/>
  <c r="B357" i="25"/>
  <c r="B358" i="25"/>
  <c r="B359" i="25"/>
  <c r="B360" i="25"/>
  <c r="B361" i="25"/>
  <c r="B362" i="25"/>
  <c r="B363" i="25"/>
  <c r="B364" i="25"/>
  <c r="B365" i="25"/>
  <c r="B366" i="25"/>
  <c r="B367" i="25"/>
  <c r="B368" i="25"/>
  <c r="B369" i="25"/>
  <c r="B370" i="25"/>
  <c r="B371" i="25"/>
  <c r="B372" i="25"/>
  <c r="B373" i="25"/>
  <c r="B374" i="25"/>
  <c r="B375" i="25"/>
  <c r="B376" i="25"/>
  <c r="B377" i="25"/>
  <c r="B378" i="25"/>
  <c r="B379" i="25"/>
  <c r="B380" i="25"/>
  <c r="B381" i="25"/>
  <c r="B382" i="25"/>
  <c r="B383" i="25"/>
  <c r="B384" i="25"/>
  <c r="B385" i="25"/>
  <c r="B386" i="25"/>
  <c r="B387" i="25"/>
  <c r="B388" i="25"/>
  <c r="B389" i="25"/>
  <c r="B390" i="25"/>
  <c r="B391" i="25"/>
  <c r="B392" i="25"/>
  <c r="B393" i="25"/>
  <c r="B394" i="25"/>
  <c r="B395" i="25"/>
  <c r="B396" i="25"/>
  <c r="B397" i="25"/>
  <c r="B398" i="25"/>
  <c r="B399" i="25"/>
  <c r="B400" i="25"/>
  <c r="B401" i="25"/>
  <c r="B402" i="25"/>
  <c r="B403" i="25"/>
  <c r="B404" i="25"/>
  <c r="B405" i="25"/>
  <c r="B406" i="25"/>
  <c r="B407" i="25"/>
  <c r="B408" i="25"/>
  <c r="B409" i="25"/>
  <c r="B410" i="25"/>
  <c r="B411" i="25"/>
  <c r="B412" i="25"/>
  <c r="B413" i="25"/>
  <c r="B414" i="25"/>
  <c r="B415" i="25"/>
  <c r="B416" i="25"/>
  <c r="B417" i="25"/>
  <c r="B418" i="25"/>
  <c r="B419" i="25"/>
  <c r="B420" i="25"/>
  <c r="B421" i="25"/>
  <c r="B422" i="25"/>
  <c r="B423" i="25"/>
  <c r="B424" i="25"/>
  <c r="B425" i="25"/>
  <c r="B426" i="25"/>
  <c r="B427" i="25"/>
  <c r="B428" i="25"/>
  <c r="B429" i="25"/>
  <c r="B430" i="25"/>
  <c r="B431" i="25"/>
  <c r="B432" i="25"/>
  <c r="B433" i="25"/>
  <c r="B434" i="25"/>
  <c r="B435" i="25"/>
  <c r="B436" i="25"/>
  <c r="B437" i="25"/>
  <c r="B438" i="25"/>
  <c r="B439" i="25"/>
  <c r="B440" i="25"/>
  <c r="B441" i="25"/>
  <c r="B442" i="25"/>
  <c r="B443" i="25"/>
  <c r="B444" i="25"/>
  <c r="B445" i="25"/>
  <c r="B446" i="25"/>
  <c r="B447" i="25"/>
  <c r="B448" i="25"/>
  <c r="B449" i="25"/>
  <c r="B450" i="25"/>
  <c r="B451" i="25"/>
  <c r="B452" i="25"/>
  <c r="B453" i="25"/>
  <c r="B454" i="25"/>
  <c r="B455" i="25"/>
  <c r="B456" i="25"/>
  <c r="B457" i="25"/>
  <c r="B458" i="25"/>
  <c r="B459" i="25"/>
  <c r="B460" i="25"/>
  <c r="B461" i="25"/>
  <c r="B462" i="25"/>
  <c r="B463" i="25"/>
  <c r="B464" i="25"/>
  <c r="B465" i="25"/>
  <c r="B466" i="25"/>
  <c r="B467" i="25"/>
  <c r="B468" i="25"/>
  <c r="B469" i="25"/>
  <c r="B470" i="25"/>
  <c r="B471" i="25"/>
  <c r="B472" i="25"/>
  <c r="B473" i="25"/>
  <c r="B474" i="25"/>
  <c r="B475" i="25"/>
  <c r="B476" i="25"/>
  <c r="B477" i="25"/>
  <c r="B478" i="25"/>
  <c r="B479" i="25"/>
  <c r="B480" i="25"/>
  <c r="B481" i="25"/>
  <c r="B482" i="25"/>
  <c r="B483" i="25"/>
  <c r="B484" i="25"/>
  <c r="B485" i="25"/>
  <c r="B486" i="25"/>
  <c r="B487" i="25"/>
  <c r="B488" i="25"/>
  <c r="B489" i="25"/>
  <c r="B490" i="25"/>
  <c r="B491" i="25"/>
  <c r="B492" i="25"/>
  <c r="B493" i="25"/>
  <c r="B494" i="25"/>
  <c r="B495" i="25"/>
  <c r="B496" i="25"/>
  <c r="B497" i="25"/>
  <c r="B498" i="25"/>
  <c r="B499" i="25"/>
  <c r="B500" i="25"/>
  <c r="I27" i="24"/>
  <c r="H24" i="24"/>
  <c r="E23" i="24"/>
  <c r="E22" i="24"/>
  <c r="E21" i="24"/>
  <c r="E19" i="24"/>
  <c r="E18" i="24"/>
  <c r="E17" i="24"/>
  <c r="E15" i="24"/>
  <c r="E14" i="24"/>
  <c r="E13" i="24"/>
  <c r="E11" i="24"/>
  <c r="E10" i="24"/>
  <c r="E9" i="24"/>
  <c r="F17" i="25"/>
  <c r="E14" i="25"/>
  <c r="A58" i="28"/>
  <c r="X814" i="23" l="1"/>
  <c r="H902" i="23"/>
  <c r="H909" i="23"/>
  <c r="X938" i="23"/>
  <c r="X917" i="23"/>
  <c r="H896" i="23"/>
  <c r="H903" i="23"/>
  <c r="H972" i="23"/>
  <c r="X816" i="23"/>
  <c r="X827" i="23"/>
  <c r="H965" i="23"/>
  <c r="X972" i="23"/>
  <c r="X809" i="23"/>
  <c r="H871" i="23"/>
  <c r="X831" i="23"/>
  <c r="X958" i="23"/>
  <c r="X940" i="23"/>
  <c r="X711" i="23"/>
  <c r="X802" i="23"/>
  <c r="X916" i="23"/>
  <c r="H937" i="23"/>
  <c r="X979" i="23"/>
  <c r="H715" i="23"/>
  <c r="X824" i="23"/>
  <c r="H867" i="23"/>
  <c r="H892" i="23"/>
  <c r="H997" i="23"/>
  <c r="H913" i="23"/>
  <c r="H948" i="23"/>
  <c r="X990" i="23"/>
  <c r="X810" i="23"/>
  <c r="X941" i="23"/>
  <c r="X828" i="23"/>
  <c r="H931" i="23"/>
  <c r="H959" i="23"/>
  <c r="H973" i="23"/>
  <c r="H987" i="23"/>
  <c r="H921" i="23"/>
  <c r="H963" i="23"/>
  <c r="X984" i="23"/>
  <c r="H800" i="23"/>
  <c r="H868" i="23"/>
  <c r="H935" i="23"/>
  <c r="H998" i="23"/>
  <c r="X709" i="23"/>
  <c r="H854" i="23"/>
  <c r="X914" i="23"/>
  <c r="X942" i="23"/>
  <c r="H31" i="23"/>
  <c r="X829" i="23"/>
  <c r="X713" i="23"/>
  <c r="H753" i="23"/>
  <c r="H911" i="23"/>
  <c r="H946" i="23"/>
  <c r="H974" i="23"/>
  <c r="H833" i="23"/>
  <c r="H883" i="23"/>
  <c r="X946" i="23"/>
  <c r="X953" i="23"/>
  <c r="X808" i="23"/>
  <c r="H826" i="23"/>
  <c r="H985" i="23"/>
  <c r="H717" i="23"/>
  <c r="X826" i="23"/>
  <c r="H894" i="23"/>
  <c r="H922" i="23"/>
  <c r="H978" i="23"/>
  <c r="X992" i="23"/>
  <c r="X710" i="23"/>
  <c r="X717" i="23"/>
  <c r="X812" i="23"/>
  <c r="X915" i="23"/>
  <c r="H866" i="23"/>
  <c r="H996" i="23"/>
  <c r="X805" i="23"/>
  <c r="X823" i="23"/>
  <c r="H841" i="23"/>
  <c r="X891" i="23"/>
  <c r="H933" i="23"/>
  <c r="X968" i="23"/>
  <c r="H989" i="23"/>
  <c r="X996" i="23"/>
  <c r="H816" i="23"/>
  <c r="X905" i="23"/>
  <c r="X933" i="23"/>
  <c r="H940" i="23"/>
  <c r="X894" i="23"/>
  <c r="X976" i="23"/>
  <c r="X721" i="23"/>
  <c r="X723" i="23"/>
  <c r="X725" i="23"/>
  <c r="X820" i="23"/>
  <c r="X896" i="23"/>
  <c r="X898" i="23"/>
  <c r="X950" i="23"/>
  <c r="X965" i="23"/>
  <c r="X989" i="23"/>
  <c r="H824" i="23"/>
  <c r="H849" i="23"/>
  <c r="H891" i="23"/>
  <c r="X913" i="23"/>
  <c r="H915" i="23"/>
  <c r="X939" i="23"/>
  <c r="X954" i="23"/>
  <c r="H958" i="23"/>
  <c r="X967" i="23"/>
  <c r="X978" i="23"/>
  <c r="X980" i="23"/>
  <c r="H984" i="23"/>
  <c r="X991" i="23"/>
  <c r="H893" i="23"/>
  <c r="H910" i="23"/>
  <c r="H947" i="23"/>
  <c r="H962" i="23"/>
  <c r="H986" i="23"/>
  <c r="H718" i="23"/>
  <c r="H817" i="23"/>
  <c r="H855" i="23"/>
  <c r="H925" i="23"/>
  <c r="H936" i="23"/>
  <c r="H975" i="23"/>
  <c r="H999" i="23"/>
  <c r="X718" i="23"/>
  <c r="H720" i="23"/>
  <c r="X817" i="23"/>
  <c r="H819" i="23"/>
  <c r="H846" i="23"/>
  <c r="H863" i="23"/>
  <c r="H884" i="23"/>
  <c r="X895" i="23"/>
  <c r="H912" i="23"/>
  <c r="X927" i="23"/>
  <c r="H929" i="23"/>
  <c r="H949" i="23"/>
  <c r="X964" i="23"/>
  <c r="H977" i="23"/>
  <c r="X988" i="23"/>
  <c r="X720" i="23"/>
  <c r="X722" i="23"/>
  <c r="X819" i="23"/>
  <c r="H823" i="23"/>
  <c r="H848" i="23"/>
  <c r="X884" i="23"/>
  <c r="X886" i="23"/>
  <c r="H890" i="23"/>
  <c r="X897" i="23"/>
  <c r="H938" i="23"/>
  <c r="X951" i="23"/>
  <c r="H966" i="23"/>
  <c r="X977" i="23"/>
  <c r="H990" i="23"/>
  <c r="H39" i="23"/>
  <c r="H710" i="23"/>
  <c r="X715" i="23"/>
  <c r="H722" i="23"/>
  <c r="H785" i="23"/>
  <c r="H802" i="23"/>
  <c r="H809" i="23"/>
  <c r="H828" i="23"/>
  <c r="X833" i="23"/>
  <c r="H49" i="23"/>
  <c r="H857" i="23"/>
  <c r="H873" i="23"/>
  <c r="H886" i="23"/>
  <c r="H898" i="23"/>
  <c r="X903" i="23"/>
  <c r="H905" i="23"/>
  <c r="X910" i="23"/>
  <c r="H917" i="23"/>
  <c r="H942" i="23"/>
  <c r="X947" i="23"/>
  <c r="H954" i="23"/>
  <c r="X959" i="23"/>
  <c r="H968" i="23"/>
  <c r="X973" i="23"/>
  <c r="H980" i="23"/>
  <c r="X985" i="23"/>
  <c r="H992" i="23"/>
  <c r="X997" i="23"/>
  <c r="H643" i="23"/>
  <c r="H712" i="23"/>
  <c r="H724" i="23"/>
  <c r="H797" i="23"/>
  <c r="H804" i="23"/>
  <c r="H811" i="23"/>
  <c r="H830" i="23"/>
  <c r="H707" i="23"/>
  <c r="X712" i="23"/>
  <c r="H719" i="23"/>
  <c r="X724" i="23"/>
  <c r="H799" i="23"/>
  <c r="X804" i="23"/>
  <c r="X811" i="23"/>
  <c r="H818" i="23"/>
  <c r="H825" i="23"/>
  <c r="X830" i="23"/>
  <c r="H852" i="23"/>
  <c r="H859" i="23"/>
  <c r="H875" i="23"/>
  <c r="H888" i="23"/>
  <c r="X893" i="23"/>
  <c r="H900" i="23"/>
  <c r="H907" i="23"/>
  <c r="X912" i="23"/>
  <c r="H944" i="23"/>
  <c r="X949" i="23"/>
  <c r="H956" i="23"/>
  <c r="X963" i="23"/>
  <c r="H970" i="23"/>
  <c r="X975" i="23"/>
  <c r="H982" i="23"/>
  <c r="X987" i="23"/>
  <c r="H994" i="23"/>
  <c r="X999" i="23"/>
  <c r="H714" i="23"/>
  <c r="X719" i="23"/>
  <c r="H726" i="23"/>
  <c r="H806" i="23"/>
  <c r="H813" i="23"/>
  <c r="X818" i="23"/>
  <c r="X825" i="23"/>
  <c r="H832" i="23"/>
  <c r="H843" i="23"/>
  <c r="H870" i="23"/>
  <c r="H881" i="23"/>
  <c r="X888" i="23"/>
  <c r="H895" i="23"/>
  <c r="X900" i="23"/>
  <c r="X907" i="23"/>
  <c r="H914" i="23"/>
  <c r="H932" i="23"/>
  <c r="H939" i="23"/>
  <c r="X944" i="23"/>
  <c r="H951" i="23"/>
  <c r="X956" i="23"/>
  <c r="X970" i="23"/>
  <c r="X982" i="23"/>
  <c r="X994" i="23"/>
  <c r="H709" i="23"/>
  <c r="X714" i="23"/>
  <c r="H721" i="23"/>
  <c r="X726" i="23"/>
  <c r="H801" i="23"/>
  <c r="X806" i="23"/>
  <c r="H808" i="23"/>
  <c r="X813" i="23"/>
  <c r="H820" i="23"/>
  <c r="H827" i="23"/>
  <c r="X832" i="23"/>
  <c r="H716" i="23"/>
  <c r="H815" i="23"/>
  <c r="H822" i="23"/>
  <c r="H834" i="23"/>
  <c r="H872" i="23"/>
  <c r="X890" i="23"/>
  <c r="H897" i="23"/>
  <c r="X902" i="23"/>
  <c r="H916" i="23"/>
  <c r="X925" i="23"/>
  <c r="H927" i="23"/>
  <c r="H941" i="23"/>
  <c r="H953" i="23"/>
  <c r="H967" i="23"/>
  <c r="H979" i="23"/>
  <c r="H991" i="23"/>
  <c r="H711" i="23"/>
  <c r="X716" i="23"/>
  <c r="H723" i="23"/>
  <c r="H792" i="23"/>
  <c r="H803" i="23"/>
  <c r="H810" i="23"/>
  <c r="X815" i="23"/>
  <c r="X822" i="23"/>
  <c r="H829" i="23"/>
  <c r="X834" i="23"/>
  <c r="H836" i="23"/>
  <c r="H858" i="23"/>
  <c r="H874" i="23"/>
  <c r="H887" i="23"/>
  <c r="X892" i="23"/>
  <c r="H899" i="23"/>
  <c r="H906" i="23"/>
  <c r="X911" i="23"/>
  <c r="X929" i="23"/>
  <c r="H943" i="23"/>
  <c r="X948" i="23"/>
  <c r="H955" i="23"/>
  <c r="X962" i="23"/>
  <c r="H969" i="23"/>
  <c r="X974" i="23"/>
  <c r="H981" i="23"/>
  <c r="X986" i="23"/>
  <c r="H993" i="23"/>
  <c r="X998" i="23"/>
  <c r="H713" i="23"/>
  <c r="H725" i="23"/>
  <c r="H805" i="23"/>
  <c r="H812" i="23"/>
  <c r="H831" i="23"/>
  <c r="H842" i="23"/>
  <c r="H869" i="23"/>
  <c r="X874" i="23"/>
  <c r="X887" i="23"/>
  <c r="X899" i="23"/>
  <c r="X906" i="23"/>
  <c r="X943" i="23"/>
  <c r="H950" i="23"/>
  <c r="X955" i="23"/>
  <c r="H964" i="23"/>
  <c r="X969" i="23"/>
  <c r="H976" i="23"/>
  <c r="X981" i="23"/>
  <c r="H988" i="23"/>
  <c r="X993" i="23"/>
  <c r="H1000" i="23"/>
  <c r="H708" i="23"/>
  <c r="H853" i="23"/>
  <c r="H862" i="23"/>
  <c r="H889" i="23"/>
  <c r="H901" i="23"/>
  <c r="H908" i="23"/>
  <c r="H924" i="23"/>
  <c r="H945" i="23"/>
  <c r="H957" i="23"/>
  <c r="H971" i="23"/>
  <c r="H983" i="23"/>
  <c r="H995" i="23"/>
  <c r="X708" i="23"/>
  <c r="X889" i="23"/>
  <c r="X901" i="23"/>
  <c r="X908" i="23"/>
  <c r="X945" i="23"/>
  <c r="X957" i="23"/>
  <c r="X971" i="23"/>
  <c r="X983" i="23"/>
  <c r="X995" i="23"/>
  <c r="L10" i="20"/>
  <c r="N10" i="20" s="1"/>
  <c r="J6" i="20"/>
  <c r="F6" i="20"/>
  <c r="L9" i="20"/>
  <c r="N9" i="20" s="1"/>
  <c r="K6" i="20"/>
  <c r="C6" i="20"/>
  <c r="L8" i="20"/>
  <c r="N8" i="20" s="1"/>
  <c r="L7" i="20"/>
  <c r="N7" i="20" s="1"/>
  <c r="I6" i="20"/>
  <c r="L5" i="20"/>
  <c r="N5" i="20" s="1"/>
  <c r="M11" i="20"/>
  <c r="M12" i="20" s="1"/>
  <c r="X871" i="23"/>
  <c r="X869" i="23"/>
  <c r="X862" i="23"/>
  <c r="X858" i="23"/>
  <c r="X875" i="23"/>
  <c r="X872" i="23"/>
  <c r="X870" i="23"/>
  <c r="X868" i="23"/>
  <c r="X867" i="23"/>
  <c r="X866" i="23"/>
  <c r="X857" i="23"/>
  <c r="X854" i="23"/>
  <c r="X849" i="23"/>
  <c r="X848" i="23"/>
  <c r="X836" i="23"/>
  <c r="X873" i="23"/>
  <c r="X859" i="23"/>
  <c r="X853" i="23"/>
  <c r="X852" i="23"/>
  <c r="X850" i="23"/>
  <c r="V865" i="23"/>
  <c r="X865" i="23" s="1"/>
  <c r="H865" i="23"/>
  <c r="V861" i="23"/>
  <c r="X861" i="23" s="1"/>
  <c r="H861" i="23"/>
  <c r="V860" i="23"/>
  <c r="X860" i="23" s="1"/>
  <c r="H860" i="23"/>
  <c r="V856" i="23"/>
  <c r="X856" i="23" s="1"/>
  <c r="H856" i="23"/>
  <c r="V851" i="23"/>
  <c r="X851" i="23" s="1"/>
  <c r="H851" i="23"/>
  <c r="V847" i="23"/>
  <c r="X847" i="23" s="1"/>
  <c r="H847" i="23"/>
  <c r="V839" i="23"/>
  <c r="X839" i="23" s="1"/>
  <c r="H839" i="23"/>
  <c r="V835" i="23"/>
  <c r="H835" i="23"/>
  <c r="V798" i="23"/>
  <c r="X798" i="23" s="1"/>
  <c r="H798" i="23"/>
  <c r="V794" i="23"/>
  <c r="X794" i="23" s="1"/>
  <c r="H794" i="23"/>
  <c r="V791" i="23"/>
  <c r="X791" i="23" s="1"/>
  <c r="H791" i="23"/>
  <c r="V789" i="23"/>
  <c r="X789" i="23" s="1"/>
  <c r="H789" i="23"/>
  <c r="T759" i="23"/>
  <c r="X759" i="23" s="1"/>
  <c r="H759" i="23"/>
  <c r="T745" i="23"/>
  <c r="X745" i="23" s="1"/>
  <c r="H745" i="23"/>
  <c r="T743" i="23"/>
  <c r="X743" i="23" s="1"/>
  <c r="H743" i="23"/>
  <c r="X707" i="23"/>
  <c r="R961" i="23"/>
  <c r="X961" i="23" s="1"/>
  <c r="H961" i="23"/>
  <c r="R793" i="23"/>
  <c r="X793" i="23" s="1"/>
  <c r="H793" i="23"/>
  <c r="R778" i="23"/>
  <c r="H778" i="23"/>
  <c r="R777" i="23"/>
  <c r="X777" i="23" s="1"/>
  <c r="H777" i="23"/>
  <c r="R773" i="23"/>
  <c r="X773" i="23" s="1"/>
  <c r="H773" i="23"/>
  <c r="R769" i="23"/>
  <c r="X769" i="23" s="1"/>
  <c r="H769" i="23"/>
  <c r="R768" i="23"/>
  <c r="X768" i="23" s="1"/>
  <c r="H768" i="23"/>
  <c r="R645" i="23"/>
  <c r="X645" i="23" s="1"/>
  <c r="H645" i="23"/>
  <c r="R644" i="23"/>
  <c r="X644" i="23" s="1"/>
  <c r="H644" i="23"/>
  <c r="R33" i="23"/>
  <c r="X33" i="23" s="1"/>
  <c r="H33" i="23"/>
  <c r="X922" i="23"/>
  <c r="P919" i="23"/>
  <c r="H919" i="23"/>
  <c r="P698" i="23"/>
  <c r="X698" i="23" s="1"/>
  <c r="H698" i="23"/>
  <c r="X952" i="23"/>
  <c r="X855" i="23"/>
  <c r="N877" i="23"/>
  <c r="X877" i="23" s="1"/>
  <c r="H877" i="23"/>
  <c r="N624" i="23"/>
  <c r="X624" i="23" s="1"/>
  <c r="H624" i="23"/>
  <c r="N618" i="23"/>
  <c r="X618" i="23" s="1"/>
  <c r="H618" i="23"/>
  <c r="N28" i="23"/>
  <c r="X28" i="23" s="1"/>
  <c r="H28" i="23"/>
  <c r="X935" i="23"/>
  <c r="X932" i="23"/>
  <c r="X930" i="23"/>
  <c r="X842" i="23"/>
  <c r="X936" i="23"/>
  <c r="X924" i="23"/>
  <c r="X921" i="23"/>
  <c r="X881" i="23"/>
  <c r="X883" i="23"/>
  <c r="X846" i="23"/>
  <c r="X843" i="23"/>
  <c r="V934" i="23"/>
  <c r="X934" i="23" s="1"/>
  <c r="H934" i="23"/>
  <c r="V928" i="23"/>
  <c r="X928" i="23" s="1"/>
  <c r="H928" i="23"/>
  <c r="V926" i="23"/>
  <c r="X926" i="23" s="1"/>
  <c r="H926" i="23"/>
  <c r="V923" i="23"/>
  <c r="X923" i="23" s="1"/>
  <c r="H923" i="23"/>
  <c r="V885" i="23"/>
  <c r="X885" i="23" s="1"/>
  <c r="H885" i="23"/>
  <c r="V882" i="23"/>
  <c r="X882" i="23" s="1"/>
  <c r="H882" i="23"/>
  <c r="V880" i="23"/>
  <c r="X880" i="23" s="1"/>
  <c r="H880" i="23"/>
  <c r="V879" i="23"/>
  <c r="X879" i="23" s="1"/>
  <c r="H879" i="23"/>
  <c r="V845" i="23"/>
  <c r="X845" i="23" s="1"/>
  <c r="H845" i="23"/>
  <c r="V844" i="23"/>
  <c r="X844" i="23" s="1"/>
  <c r="H844" i="23"/>
  <c r="V795" i="23"/>
  <c r="X795" i="23" s="1"/>
  <c r="H795" i="23"/>
  <c r="V693" i="23"/>
  <c r="H693" i="23"/>
  <c r="V680" i="23"/>
  <c r="H680" i="23"/>
  <c r="V669" i="23"/>
  <c r="X669" i="23" s="1"/>
  <c r="H669" i="23"/>
  <c r="V648" i="23"/>
  <c r="X648" i="23" s="1"/>
  <c r="H648" i="23"/>
  <c r="V497" i="23"/>
  <c r="H497" i="23"/>
  <c r="V486" i="23"/>
  <c r="X486" i="23" s="1"/>
  <c r="H486" i="23"/>
  <c r="V448" i="23"/>
  <c r="X448" i="23" s="1"/>
  <c r="H448" i="23"/>
  <c r="V229" i="23"/>
  <c r="X229" i="23" s="1"/>
  <c r="H229" i="23"/>
  <c r="V36" i="23"/>
  <c r="X36" i="23" s="1"/>
  <c r="H36" i="23"/>
  <c r="T840" i="23"/>
  <c r="X840" i="23" s="1"/>
  <c r="H840" i="23"/>
  <c r="T838" i="23"/>
  <c r="X838" i="23" s="1"/>
  <c r="H838" i="23"/>
  <c r="T602" i="23"/>
  <c r="X602" i="23" s="1"/>
  <c r="H602" i="23"/>
  <c r="T428" i="23"/>
  <c r="X428" i="23" s="1"/>
  <c r="H428" i="23"/>
  <c r="T128" i="23"/>
  <c r="X128" i="23" s="1"/>
  <c r="H128" i="23"/>
  <c r="T51" i="23"/>
  <c r="H51" i="23"/>
  <c r="X937" i="23"/>
  <c r="X841" i="23"/>
  <c r="X863" i="23"/>
  <c r="T920" i="23"/>
  <c r="X920" i="23" s="1"/>
  <c r="H920" i="23"/>
  <c r="T796" i="23"/>
  <c r="X796" i="23" s="1"/>
  <c r="H796" i="23"/>
  <c r="T653" i="23"/>
  <c r="X653" i="23" s="1"/>
  <c r="H653" i="23"/>
  <c r="T469" i="23"/>
  <c r="X469" i="23" s="1"/>
  <c r="H469" i="23"/>
  <c r="T467" i="23"/>
  <c r="X467" i="23" s="1"/>
  <c r="H467" i="23"/>
  <c r="T118" i="23"/>
  <c r="X118" i="23" s="1"/>
  <c r="H118" i="23"/>
  <c r="T41" i="23"/>
  <c r="X41" i="23" s="1"/>
  <c r="H41" i="23"/>
  <c r="T32" i="23"/>
  <c r="X32" i="23" s="1"/>
  <c r="H32" i="23"/>
  <c r="X801" i="23"/>
  <c r="X800" i="23"/>
  <c r="X797" i="23"/>
  <c r="X799" i="23"/>
  <c r="R960" i="23"/>
  <c r="X960" i="23" s="1"/>
  <c r="H960" i="23"/>
  <c r="R878" i="23"/>
  <c r="X878" i="23" s="1"/>
  <c r="H878" i="23"/>
  <c r="R837" i="23"/>
  <c r="X837" i="23" s="1"/>
  <c r="H837" i="23"/>
  <c r="R747" i="23"/>
  <c r="X747" i="23" s="1"/>
  <c r="H747" i="23"/>
  <c r="R703" i="23"/>
  <c r="X703" i="23" s="1"/>
  <c r="H703" i="23"/>
  <c r="R700" i="23"/>
  <c r="X700" i="23" s="1"/>
  <c r="H700" i="23"/>
  <c r="R651" i="23"/>
  <c r="X651" i="23" s="1"/>
  <c r="H651" i="23"/>
  <c r="R589" i="23"/>
  <c r="H589" i="23"/>
  <c r="R577" i="23"/>
  <c r="H577" i="23"/>
  <c r="R559" i="23"/>
  <c r="X559" i="23" s="1"/>
  <c r="H559" i="23"/>
  <c r="R544" i="23"/>
  <c r="X544" i="23" s="1"/>
  <c r="H544" i="23"/>
  <c r="R538" i="23"/>
  <c r="X538" i="23" s="1"/>
  <c r="H538" i="23"/>
  <c r="R533" i="23"/>
  <c r="X533" i="23" s="1"/>
  <c r="H533" i="23"/>
  <c r="R384" i="23"/>
  <c r="X384" i="23" s="1"/>
  <c r="H384" i="23"/>
  <c r="R326" i="23"/>
  <c r="X326" i="23" s="1"/>
  <c r="H326" i="23"/>
  <c r="R308" i="23"/>
  <c r="X308" i="23" s="1"/>
  <c r="H308" i="23"/>
  <c r="R279" i="23"/>
  <c r="X279" i="23" s="1"/>
  <c r="H279" i="23"/>
  <c r="R273" i="23"/>
  <c r="X273" i="23" s="1"/>
  <c r="H273" i="23"/>
  <c r="R188" i="23"/>
  <c r="X188" i="23" s="1"/>
  <c r="H188" i="23"/>
  <c r="R170" i="23"/>
  <c r="X170" i="23" s="1"/>
  <c r="H170" i="23"/>
  <c r="R147" i="23"/>
  <c r="X147" i="23" s="1"/>
  <c r="H147" i="23"/>
  <c r="R141" i="23"/>
  <c r="X141" i="23" s="1"/>
  <c r="H141" i="23"/>
  <c r="R131" i="23"/>
  <c r="X131" i="23" s="1"/>
  <c r="H131" i="23"/>
  <c r="R111" i="23"/>
  <c r="X111" i="23" s="1"/>
  <c r="H111" i="23"/>
  <c r="R105" i="23"/>
  <c r="H105" i="23"/>
  <c r="R91" i="23"/>
  <c r="X91" i="23" s="1"/>
  <c r="H91" i="23"/>
  <c r="R85" i="23"/>
  <c r="X85" i="23" s="1"/>
  <c r="H85" i="23"/>
  <c r="R37" i="23"/>
  <c r="X37" i="23" s="1"/>
  <c r="H37" i="23"/>
  <c r="R30" i="23"/>
  <c r="H30" i="23"/>
  <c r="R29" i="23"/>
  <c r="X29" i="23" s="1"/>
  <c r="H29" i="23"/>
  <c r="R27" i="23"/>
  <c r="X27" i="23" s="1"/>
  <c r="H27" i="23"/>
  <c r="X919" i="23"/>
  <c r="X792" i="23"/>
  <c r="X785" i="23"/>
  <c r="X753" i="23"/>
  <c r="X105" i="23"/>
  <c r="X30" i="23"/>
  <c r="X835" i="23"/>
  <c r="X31" i="23"/>
  <c r="X778" i="23"/>
  <c r="X680" i="23"/>
  <c r="X589" i="23"/>
  <c r="X497" i="23"/>
  <c r="X49" i="23"/>
  <c r="X643" i="23"/>
  <c r="X39" i="23"/>
  <c r="P918" i="23"/>
  <c r="X918" i="23" s="1"/>
  <c r="H918" i="23"/>
  <c r="P876" i="23"/>
  <c r="X876" i="23" s="1"/>
  <c r="H876" i="23"/>
  <c r="P790" i="23"/>
  <c r="X790" i="23" s="1"/>
  <c r="H790" i="23"/>
  <c r="P788" i="23"/>
  <c r="X788" i="23" s="1"/>
  <c r="H788" i="23"/>
  <c r="P787" i="23"/>
  <c r="X787" i="23" s="1"/>
  <c r="H787" i="23"/>
  <c r="P786" i="23"/>
  <c r="X786" i="23" s="1"/>
  <c r="H786" i="23"/>
  <c r="P784" i="23"/>
  <c r="X784" i="23" s="1"/>
  <c r="H784" i="23"/>
  <c r="P783" i="23"/>
  <c r="X783" i="23" s="1"/>
  <c r="H783" i="23"/>
  <c r="P782" i="23"/>
  <c r="X782" i="23" s="1"/>
  <c r="H782" i="23"/>
  <c r="P781" i="23"/>
  <c r="X781" i="23" s="1"/>
  <c r="H781" i="23"/>
  <c r="P780" i="23"/>
  <c r="X780" i="23" s="1"/>
  <c r="H780" i="23"/>
  <c r="P779" i="23"/>
  <c r="X779" i="23" s="1"/>
  <c r="H779" i="23"/>
  <c r="P770" i="23"/>
  <c r="X770" i="23" s="1"/>
  <c r="H770" i="23"/>
  <c r="P767" i="23"/>
  <c r="X767" i="23" s="1"/>
  <c r="H767" i="23"/>
  <c r="P763" i="23"/>
  <c r="X763" i="23" s="1"/>
  <c r="H763" i="23"/>
  <c r="P746" i="23"/>
  <c r="X746" i="23" s="1"/>
  <c r="H746" i="23"/>
  <c r="P661" i="23"/>
  <c r="X661" i="23" s="1"/>
  <c r="H661" i="23"/>
  <c r="P660" i="23"/>
  <c r="X660" i="23" s="1"/>
  <c r="H660" i="23"/>
  <c r="P659" i="23"/>
  <c r="X659" i="23" s="1"/>
  <c r="H659" i="23"/>
  <c r="P658" i="23"/>
  <c r="X658" i="23" s="1"/>
  <c r="H658" i="23"/>
  <c r="P657" i="23"/>
  <c r="X657" i="23" s="1"/>
  <c r="H657" i="23"/>
  <c r="P656" i="23"/>
  <c r="X656" i="23" s="1"/>
  <c r="H656" i="23"/>
  <c r="P655" i="23"/>
  <c r="X655" i="23" s="1"/>
  <c r="H655" i="23"/>
  <c r="P654" i="23"/>
  <c r="X654" i="23" s="1"/>
  <c r="H654" i="23"/>
  <c r="P652" i="23"/>
  <c r="X652" i="23" s="1"/>
  <c r="H652" i="23"/>
  <c r="P650" i="23"/>
  <c r="X650" i="23" s="1"/>
  <c r="H650" i="23"/>
  <c r="P649" i="23"/>
  <c r="X649" i="23" s="1"/>
  <c r="H649" i="23"/>
  <c r="P647" i="23"/>
  <c r="X647" i="23" s="1"/>
  <c r="H647" i="23"/>
  <c r="P646" i="23"/>
  <c r="X646" i="23" s="1"/>
  <c r="H646" i="23"/>
  <c r="P579" i="23"/>
  <c r="X579" i="23" s="1"/>
  <c r="H579" i="23"/>
  <c r="P575" i="23"/>
  <c r="X575" i="23" s="1"/>
  <c r="H575" i="23"/>
  <c r="P551" i="23"/>
  <c r="X551" i="23" s="1"/>
  <c r="H551" i="23"/>
  <c r="P550" i="23"/>
  <c r="X550" i="23" s="1"/>
  <c r="H550" i="23"/>
  <c r="P537" i="23"/>
  <c r="X537" i="23" s="1"/>
  <c r="H537" i="23"/>
  <c r="P532" i="23"/>
  <c r="X532" i="23" s="1"/>
  <c r="H532" i="23"/>
  <c r="P523" i="23"/>
  <c r="X523" i="23" s="1"/>
  <c r="H523" i="23"/>
  <c r="P495" i="23"/>
  <c r="X495" i="23" s="1"/>
  <c r="H495" i="23"/>
  <c r="P482" i="23"/>
  <c r="X482" i="23" s="1"/>
  <c r="H482" i="23"/>
  <c r="P472" i="23"/>
  <c r="X472" i="23" s="1"/>
  <c r="H472" i="23"/>
  <c r="P470" i="23"/>
  <c r="X470" i="23" s="1"/>
  <c r="H470" i="23"/>
  <c r="P292" i="23"/>
  <c r="X292" i="23" s="1"/>
  <c r="H292" i="23"/>
  <c r="P220" i="23"/>
  <c r="X220" i="23" s="1"/>
  <c r="H220" i="23"/>
  <c r="P200" i="23"/>
  <c r="X200" i="23" s="1"/>
  <c r="H200" i="23"/>
  <c r="P196" i="23"/>
  <c r="X196" i="23" s="1"/>
  <c r="H196" i="23"/>
  <c r="P164" i="23"/>
  <c r="X164" i="23" s="1"/>
  <c r="H164" i="23"/>
  <c r="P151" i="23"/>
  <c r="X151" i="23" s="1"/>
  <c r="H151" i="23"/>
  <c r="P137" i="23"/>
  <c r="X137" i="23" s="1"/>
  <c r="H137" i="23"/>
  <c r="P136" i="23"/>
  <c r="X136" i="23" s="1"/>
  <c r="H136" i="23"/>
  <c r="P83" i="23"/>
  <c r="X83" i="23" s="1"/>
  <c r="H83" i="23"/>
  <c r="P81" i="23"/>
  <c r="X81" i="23" s="1"/>
  <c r="H81" i="23"/>
  <c r="P72" i="23"/>
  <c r="X72" i="23" s="1"/>
  <c r="H72" i="23"/>
  <c r="P56" i="23"/>
  <c r="X56" i="23" s="1"/>
  <c r="H56" i="23"/>
  <c r="P52" i="23"/>
  <c r="H52" i="23"/>
  <c r="N864" i="23"/>
  <c r="X864" i="23" s="1"/>
  <c r="H864" i="23"/>
  <c r="N821" i="23"/>
  <c r="X821" i="23" s="1"/>
  <c r="H821" i="23"/>
  <c r="N776" i="23"/>
  <c r="X776" i="23" s="1"/>
  <c r="H776" i="23"/>
  <c r="N775" i="23"/>
  <c r="X775" i="23" s="1"/>
  <c r="H775" i="23"/>
  <c r="N774" i="23"/>
  <c r="X774" i="23" s="1"/>
  <c r="H774" i="23"/>
  <c r="N772" i="23"/>
  <c r="X772" i="23" s="1"/>
  <c r="H772" i="23"/>
  <c r="N771" i="23"/>
  <c r="X771" i="23" s="1"/>
  <c r="H771" i="23"/>
  <c r="N766" i="23"/>
  <c r="X766" i="23" s="1"/>
  <c r="H766" i="23"/>
  <c r="N765" i="23"/>
  <c r="X765" i="23" s="1"/>
  <c r="H765" i="23"/>
  <c r="N764" i="23"/>
  <c r="X764" i="23" s="1"/>
  <c r="H764" i="23"/>
  <c r="N762" i="23"/>
  <c r="X762" i="23" s="1"/>
  <c r="H762" i="23"/>
  <c r="N761" i="23"/>
  <c r="X761" i="23" s="1"/>
  <c r="H761" i="23"/>
  <c r="N760" i="23"/>
  <c r="X760" i="23" s="1"/>
  <c r="H760" i="23"/>
  <c r="N758" i="23"/>
  <c r="X758" i="23" s="1"/>
  <c r="H758" i="23"/>
  <c r="N757" i="23"/>
  <c r="X757" i="23" s="1"/>
  <c r="H757" i="23"/>
  <c r="N756" i="23"/>
  <c r="X756" i="23" s="1"/>
  <c r="H756" i="23"/>
  <c r="N755" i="23"/>
  <c r="X755" i="23" s="1"/>
  <c r="H755" i="23"/>
  <c r="N754" i="23"/>
  <c r="X754" i="23" s="1"/>
  <c r="H754" i="23"/>
  <c r="N752" i="23"/>
  <c r="X752" i="23" s="1"/>
  <c r="H752" i="23"/>
  <c r="N751" i="23"/>
  <c r="X751" i="23" s="1"/>
  <c r="H751" i="23"/>
  <c r="N750" i="23"/>
  <c r="X750" i="23" s="1"/>
  <c r="H750" i="23"/>
  <c r="N749" i="23"/>
  <c r="X749" i="23" s="1"/>
  <c r="H749" i="23"/>
  <c r="N748" i="23"/>
  <c r="X748" i="23" s="1"/>
  <c r="H748" i="23"/>
  <c r="N744" i="23"/>
  <c r="X744" i="23" s="1"/>
  <c r="H744" i="23"/>
  <c r="N742" i="23"/>
  <c r="X742" i="23" s="1"/>
  <c r="H742" i="23"/>
  <c r="N741" i="23"/>
  <c r="X741" i="23" s="1"/>
  <c r="H741" i="23"/>
  <c r="N740" i="23"/>
  <c r="X740" i="23" s="1"/>
  <c r="H740" i="23"/>
  <c r="N739" i="23"/>
  <c r="X739" i="23" s="1"/>
  <c r="H739" i="23"/>
  <c r="N738" i="23"/>
  <c r="X738" i="23" s="1"/>
  <c r="H738" i="23"/>
  <c r="N737" i="23"/>
  <c r="X737" i="23" s="1"/>
  <c r="H737" i="23"/>
  <c r="N736" i="23"/>
  <c r="X736" i="23" s="1"/>
  <c r="H736" i="23"/>
  <c r="N735" i="23"/>
  <c r="X735" i="23" s="1"/>
  <c r="H735" i="23"/>
  <c r="N734" i="23"/>
  <c r="X734" i="23" s="1"/>
  <c r="H734" i="23"/>
  <c r="N733" i="23"/>
  <c r="X733" i="23" s="1"/>
  <c r="H733" i="23"/>
  <c r="N732" i="23"/>
  <c r="X732" i="23" s="1"/>
  <c r="H732" i="23"/>
  <c r="N731" i="23"/>
  <c r="X731" i="23" s="1"/>
  <c r="H731" i="23"/>
  <c r="N730" i="23"/>
  <c r="X730" i="23" s="1"/>
  <c r="H730" i="23"/>
  <c r="N729" i="23"/>
  <c r="X729" i="23" s="1"/>
  <c r="H729" i="23"/>
  <c r="N728" i="23"/>
  <c r="X728" i="23" s="1"/>
  <c r="H728" i="23"/>
  <c r="N727" i="23"/>
  <c r="X727" i="23" s="1"/>
  <c r="H727" i="23"/>
  <c r="N642" i="23"/>
  <c r="X642" i="23" s="1"/>
  <c r="H642" i="23"/>
  <c r="N641" i="23"/>
  <c r="X641" i="23" s="1"/>
  <c r="H641" i="23"/>
  <c r="N640" i="23"/>
  <c r="X640" i="23" s="1"/>
  <c r="H640" i="23"/>
  <c r="N639" i="23"/>
  <c r="X639" i="23" s="1"/>
  <c r="H639" i="23"/>
  <c r="N638" i="23"/>
  <c r="X638" i="23" s="1"/>
  <c r="H638" i="23"/>
  <c r="N637" i="23"/>
  <c r="X637" i="23" s="1"/>
  <c r="H637" i="23"/>
  <c r="N636" i="23"/>
  <c r="X636" i="23" s="1"/>
  <c r="H636" i="23"/>
  <c r="N635" i="23"/>
  <c r="X635" i="23" s="1"/>
  <c r="H635" i="23"/>
  <c r="N634" i="23"/>
  <c r="X634" i="23" s="1"/>
  <c r="H634" i="23"/>
  <c r="N633" i="23"/>
  <c r="X633" i="23" s="1"/>
  <c r="H633" i="23"/>
  <c r="N632" i="23"/>
  <c r="X632" i="23" s="1"/>
  <c r="H632" i="23"/>
  <c r="N631" i="23"/>
  <c r="X631" i="23" s="1"/>
  <c r="H631" i="23"/>
  <c r="N630" i="23"/>
  <c r="X630" i="23" s="1"/>
  <c r="H630" i="23"/>
  <c r="N629" i="23"/>
  <c r="X629" i="23" s="1"/>
  <c r="H629" i="23"/>
  <c r="N628" i="23"/>
  <c r="X628" i="23" s="1"/>
  <c r="H628" i="23"/>
  <c r="N627" i="23"/>
  <c r="X627" i="23" s="1"/>
  <c r="H627" i="23"/>
  <c r="N626" i="23"/>
  <c r="X626" i="23" s="1"/>
  <c r="H626" i="23"/>
  <c r="N625" i="23"/>
  <c r="X625" i="23" s="1"/>
  <c r="H625" i="23"/>
  <c r="N623" i="23"/>
  <c r="X623" i="23" s="1"/>
  <c r="H623" i="23"/>
  <c r="N622" i="23"/>
  <c r="X622" i="23" s="1"/>
  <c r="H622" i="23"/>
  <c r="N621" i="23"/>
  <c r="X621" i="23" s="1"/>
  <c r="H621" i="23"/>
  <c r="N620" i="23"/>
  <c r="X620" i="23" s="1"/>
  <c r="H620" i="23"/>
  <c r="N619" i="23"/>
  <c r="X619" i="23" s="1"/>
  <c r="H619" i="23"/>
  <c r="N617" i="23"/>
  <c r="X617" i="23" s="1"/>
  <c r="H617" i="23"/>
  <c r="N616" i="23"/>
  <c r="X616" i="23" s="1"/>
  <c r="H616" i="23"/>
  <c r="N615" i="23"/>
  <c r="X615" i="23" s="1"/>
  <c r="H615" i="23"/>
  <c r="N614" i="23"/>
  <c r="X614" i="23" s="1"/>
  <c r="H614" i="23"/>
  <c r="N613" i="23"/>
  <c r="X613" i="23" s="1"/>
  <c r="H613" i="23"/>
  <c r="N612" i="23"/>
  <c r="X612" i="23" s="1"/>
  <c r="H612" i="23"/>
  <c r="N611" i="23"/>
  <c r="X611" i="23" s="1"/>
  <c r="H611" i="23"/>
  <c r="N610" i="23"/>
  <c r="X610" i="23" s="1"/>
  <c r="H610" i="23"/>
  <c r="N609" i="23"/>
  <c r="X609" i="23" s="1"/>
  <c r="H609" i="23"/>
  <c r="N608" i="23"/>
  <c r="X608" i="23" s="1"/>
  <c r="H608" i="23"/>
  <c r="N607" i="23"/>
  <c r="X607" i="23" s="1"/>
  <c r="H607" i="23"/>
  <c r="N606" i="23"/>
  <c r="X606" i="23" s="1"/>
  <c r="H606" i="23"/>
  <c r="N605" i="23"/>
  <c r="X605" i="23" s="1"/>
  <c r="H605" i="23"/>
  <c r="N604" i="23"/>
  <c r="X604" i="23" s="1"/>
  <c r="H604" i="23"/>
  <c r="N603" i="23"/>
  <c r="X603" i="23" s="1"/>
  <c r="H603" i="23"/>
  <c r="N601" i="23"/>
  <c r="X601" i="23" s="1"/>
  <c r="H601" i="23"/>
  <c r="N600" i="23"/>
  <c r="X600" i="23" s="1"/>
  <c r="H600" i="23"/>
  <c r="N599" i="23"/>
  <c r="X599" i="23" s="1"/>
  <c r="H599" i="23"/>
  <c r="N598" i="23"/>
  <c r="X598" i="23" s="1"/>
  <c r="H598" i="23"/>
  <c r="N597" i="23"/>
  <c r="X597" i="23" s="1"/>
  <c r="H597" i="23"/>
  <c r="N596" i="23"/>
  <c r="X596" i="23" s="1"/>
  <c r="H596" i="23"/>
  <c r="N595" i="23"/>
  <c r="X595" i="23" s="1"/>
  <c r="H595" i="23"/>
  <c r="N594" i="23"/>
  <c r="X594" i="23" s="1"/>
  <c r="H594" i="23"/>
  <c r="N593" i="23"/>
  <c r="X593" i="23" s="1"/>
  <c r="H593" i="23"/>
  <c r="N592" i="23"/>
  <c r="X592" i="23" s="1"/>
  <c r="H592" i="23"/>
  <c r="N591" i="23"/>
  <c r="X591" i="23" s="1"/>
  <c r="H591" i="23"/>
  <c r="N590" i="23"/>
  <c r="X590" i="23" s="1"/>
  <c r="H590" i="23"/>
  <c r="N588" i="23"/>
  <c r="X588" i="23" s="1"/>
  <c r="H588" i="23"/>
  <c r="N587" i="23"/>
  <c r="X587" i="23" s="1"/>
  <c r="H587" i="23"/>
  <c r="N586" i="23"/>
  <c r="X586" i="23" s="1"/>
  <c r="H586" i="23"/>
  <c r="N585" i="23"/>
  <c r="X585" i="23" s="1"/>
  <c r="H585" i="23"/>
  <c r="N584" i="23"/>
  <c r="X584" i="23" s="1"/>
  <c r="H584" i="23"/>
  <c r="N583" i="23"/>
  <c r="X583" i="23" s="1"/>
  <c r="H583" i="23"/>
  <c r="N582" i="23"/>
  <c r="X582" i="23" s="1"/>
  <c r="H582" i="23"/>
  <c r="N581" i="23"/>
  <c r="X581" i="23" s="1"/>
  <c r="H581" i="23"/>
  <c r="N580" i="23"/>
  <c r="X580" i="23" s="1"/>
  <c r="H580" i="23"/>
  <c r="N578" i="23"/>
  <c r="X578" i="23" s="1"/>
  <c r="H578" i="23"/>
  <c r="N576" i="23"/>
  <c r="X576" i="23" s="1"/>
  <c r="H576" i="23"/>
  <c r="N574" i="23"/>
  <c r="X574" i="23" s="1"/>
  <c r="H574" i="23"/>
  <c r="N573" i="23"/>
  <c r="X573" i="23" s="1"/>
  <c r="H573" i="23"/>
  <c r="N572" i="23"/>
  <c r="X572" i="23" s="1"/>
  <c r="H572" i="23"/>
  <c r="N571" i="23"/>
  <c r="X571" i="23" s="1"/>
  <c r="H571" i="23"/>
  <c r="N570" i="23"/>
  <c r="X570" i="23" s="1"/>
  <c r="H570" i="23"/>
  <c r="N569" i="23"/>
  <c r="X569" i="23" s="1"/>
  <c r="H569" i="23"/>
  <c r="N568" i="23"/>
  <c r="X568" i="23" s="1"/>
  <c r="H568" i="23"/>
  <c r="N567" i="23"/>
  <c r="X567" i="23" s="1"/>
  <c r="H567" i="23"/>
  <c r="N565" i="23"/>
  <c r="H565" i="23"/>
  <c r="N564" i="23"/>
  <c r="X564" i="23" s="1"/>
  <c r="H564" i="23"/>
  <c r="N563" i="23"/>
  <c r="X563" i="23" s="1"/>
  <c r="H563" i="23"/>
  <c r="N562" i="23"/>
  <c r="X562" i="23" s="1"/>
  <c r="H562" i="23"/>
  <c r="N561" i="23"/>
  <c r="X561" i="23" s="1"/>
  <c r="H561" i="23"/>
  <c r="N560" i="23"/>
  <c r="X560" i="23" s="1"/>
  <c r="H560" i="23"/>
  <c r="N558" i="23"/>
  <c r="X558" i="23" s="1"/>
  <c r="H558" i="23"/>
  <c r="N557" i="23"/>
  <c r="X557" i="23" s="1"/>
  <c r="H557" i="23"/>
  <c r="N556" i="23"/>
  <c r="X556" i="23" s="1"/>
  <c r="H556" i="23"/>
  <c r="N555" i="23"/>
  <c r="X555" i="23" s="1"/>
  <c r="H555" i="23"/>
  <c r="N554" i="23"/>
  <c r="X554" i="23" s="1"/>
  <c r="H554" i="23"/>
  <c r="N553" i="23"/>
  <c r="X553" i="23" s="1"/>
  <c r="H553" i="23"/>
  <c r="N552" i="23"/>
  <c r="X552" i="23" s="1"/>
  <c r="H552" i="23"/>
  <c r="N549" i="23"/>
  <c r="X549" i="23" s="1"/>
  <c r="H549" i="23"/>
  <c r="N548" i="23"/>
  <c r="X548" i="23" s="1"/>
  <c r="H548" i="23"/>
  <c r="N547" i="23"/>
  <c r="X547" i="23" s="1"/>
  <c r="H547" i="23"/>
  <c r="N546" i="23"/>
  <c r="X546" i="23" s="1"/>
  <c r="H546" i="23"/>
  <c r="N545" i="23"/>
  <c r="X545" i="23" s="1"/>
  <c r="H545" i="23"/>
  <c r="N543" i="23"/>
  <c r="X543" i="23" s="1"/>
  <c r="H543" i="23"/>
  <c r="N542" i="23"/>
  <c r="X542" i="23" s="1"/>
  <c r="H542" i="23"/>
  <c r="N541" i="23"/>
  <c r="X541" i="23" s="1"/>
  <c r="H541" i="23"/>
  <c r="N540" i="23"/>
  <c r="X540" i="23" s="1"/>
  <c r="H540" i="23"/>
  <c r="N539" i="23"/>
  <c r="X539" i="23" s="1"/>
  <c r="H539" i="23"/>
  <c r="N536" i="23"/>
  <c r="X536" i="23" s="1"/>
  <c r="H536" i="23"/>
  <c r="N535" i="23"/>
  <c r="X535" i="23" s="1"/>
  <c r="H535" i="23"/>
  <c r="N534" i="23"/>
  <c r="X534" i="23" s="1"/>
  <c r="H534" i="23"/>
  <c r="N531" i="23"/>
  <c r="X531" i="23" s="1"/>
  <c r="H531" i="23"/>
  <c r="N530" i="23"/>
  <c r="X530" i="23" s="1"/>
  <c r="H530" i="23"/>
  <c r="N529" i="23"/>
  <c r="X529" i="23" s="1"/>
  <c r="H529" i="23"/>
  <c r="N528" i="23"/>
  <c r="X528" i="23" s="1"/>
  <c r="H528" i="23"/>
  <c r="N527" i="23"/>
  <c r="X527" i="23" s="1"/>
  <c r="H527" i="23"/>
  <c r="N526" i="23"/>
  <c r="X526" i="23" s="1"/>
  <c r="H526" i="23"/>
  <c r="N525" i="23"/>
  <c r="X525" i="23" s="1"/>
  <c r="H525" i="23"/>
  <c r="N524" i="23"/>
  <c r="X524" i="23" s="1"/>
  <c r="H524" i="23"/>
  <c r="N522" i="23"/>
  <c r="X522" i="23" s="1"/>
  <c r="H522" i="23"/>
  <c r="N521" i="23"/>
  <c r="X521" i="23" s="1"/>
  <c r="H521" i="23"/>
  <c r="N520" i="23"/>
  <c r="X520" i="23" s="1"/>
  <c r="H520" i="23"/>
  <c r="N519" i="23"/>
  <c r="X519" i="23" s="1"/>
  <c r="H519" i="23"/>
  <c r="N516" i="23"/>
  <c r="X516" i="23" s="1"/>
  <c r="H516" i="23"/>
  <c r="N515" i="23"/>
  <c r="X515" i="23" s="1"/>
  <c r="H515" i="23"/>
  <c r="N514" i="23"/>
  <c r="X514" i="23" s="1"/>
  <c r="H514" i="23"/>
  <c r="N513" i="23"/>
  <c r="X513" i="23" s="1"/>
  <c r="H513" i="23"/>
  <c r="N512" i="23"/>
  <c r="X512" i="23" s="1"/>
  <c r="H512" i="23"/>
  <c r="N511" i="23"/>
  <c r="X511" i="23" s="1"/>
  <c r="H511" i="23"/>
  <c r="N510" i="23"/>
  <c r="X510" i="23" s="1"/>
  <c r="H510" i="23"/>
  <c r="N509" i="23"/>
  <c r="X509" i="23" s="1"/>
  <c r="H509" i="23"/>
  <c r="N508" i="23"/>
  <c r="X508" i="23" s="1"/>
  <c r="H508" i="23"/>
  <c r="N507" i="23"/>
  <c r="X507" i="23" s="1"/>
  <c r="H507" i="23"/>
  <c r="N506" i="23"/>
  <c r="X506" i="23" s="1"/>
  <c r="H506" i="23"/>
  <c r="N505" i="23"/>
  <c r="X505" i="23" s="1"/>
  <c r="H505" i="23"/>
  <c r="N504" i="23"/>
  <c r="X504" i="23" s="1"/>
  <c r="H504" i="23"/>
  <c r="N503" i="23"/>
  <c r="X503" i="23" s="1"/>
  <c r="H503" i="23"/>
  <c r="N502" i="23"/>
  <c r="X502" i="23" s="1"/>
  <c r="H502" i="23"/>
  <c r="N501" i="23"/>
  <c r="X501" i="23" s="1"/>
  <c r="H501" i="23"/>
  <c r="N500" i="23"/>
  <c r="X500" i="23" s="1"/>
  <c r="H500" i="23"/>
  <c r="N499" i="23"/>
  <c r="X499" i="23" s="1"/>
  <c r="H499" i="23"/>
  <c r="N498" i="23"/>
  <c r="X498" i="23" s="1"/>
  <c r="H498" i="23"/>
  <c r="N496" i="23"/>
  <c r="X496" i="23" s="1"/>
  <c r="H496" i="23"/>
  <c r="N494" i="23"/>
  <c r="X494" i="23" s="1"/>
  <c r="H494" i="23"/>
  <c r="N493" i="23"/>
  <c r="X493" i="23" s="1"/>
  <c r="H493" i="23"/>
  <c r="N492" i="23"/>
  <c r="X492" i="23" s="1"/>
  <c r="H492" i="23"/>
  <c r="N491" i="23"/>
  <c r="X491" i="23" s="1"/>
  <c r="H491" i="23"/>
  <c r="N490" i="23"/>
  <c r="X490" i="23" s="1"/>
  <c r="H490" i="23"/>
  <c r="N489" i="23"/>
  <c r="X489" i="23" s="1"/>
  <c r="H489" i="23"/>
  <c r="N488" i="23"/>
  <c r="X488" i="23" s="1"/>
  <c r="H488" i="23"/>
  <c r="N487" i="23"/>
  <c r="X487" i="23" s="1"/>
  <c r="H487" i="23"/>
  <c r="N485" i="23"/>
  <c r="X485" i="23" s="1"/>
  <c r="H485" i="23"/>
  <c r="N484" i="23"/>
  <c r="X484" i="23" s="1"/>
  <c r="H484" i="23"/>
  <c r="N483" i="23"/>
  <c r="X483" i="23" s="1"/>
  <c r="H483" i="23"/>
  <c r="N481" i="23"/>
  <c r="X481" i="23" s="1"/>
  <c r="H481" i="23"/>
  <c r="N480" i="23"/>
  <c r="X480" i="23" s="1"/>
  <c r="H480" i="23"/>
  <c r="N479" i="23"/>
  <c r="X479" i="23" s="1"/>
  <c r="H479" i="23"/>
  <c r="N478" i="23"/>
  <c r="X478" i="23" s="1"/>
  <c r="H478" i="23"/>
  <c r="N477" i="23"/>
  <c r="X477" i="23" s="1"/>
  <c r="H477" i="23"/>
  <c r="N476" i="23"/>
  <c r="X476" i="23" s="1"/>
  <c r="H476" i="23"/>
  <c r="N475" i="23"/>
  <c r="X475" i="23" s="1"/>
  <c r="H475" i="23"/>
  <c r="N474" i="23"/>
  <c r="X474" i="23" s="1"/>
  <c r="H474" i="23"/>
  <c r="N473" i="23"/>
  <c r="X473" i="23" s="1"/>
  <c r="H473" i="23"/>
  <c r="N471" i="23"/>
  <c r="X471" i="23" s="1"/>
  <c r="H471" i="23"/>
  <c r="N468" i="23"/>
  <c r="X468" i="23" s="1"/>
  <c r="H468" i="23"/>
  <c r="N463" i="23"/>
  <c r="X463" i="23" s="1"/>
  <c r="H463" i="23"/>
  <c r="N461" i="23"/>
  <c r="X461" i="23" s="1"/>
  <c r="H461" i="23"/>
  <c r="N458" i="23"/>
  <c r="X458" i="23" s="1"/>
  <c r="H458" i="23"/>
  <c r="N450" i="23"/>
  <c r="X450" i="23" s="1"/>
  <c r="H450" i="23"/>
  <c r="N438" i="23"/>
  <c r="X438" i="23" s="1"/>
  <c r="H438" i="23"/>
  <c r="N434" i="23"/>
  <c r="X434" i="23" s="1"/>
  <c r="H434" i="23"/>
  <c r="N409" i="23"/>
  <c r="X409" i="23" s="1"/>
  <c r="H409" i="23"/>
  <c r="N408" i="23"/>
  <c r="X408" i="23" s="1"/>
  <c r="H408" i="23"/>
  <c r="N366" i="23"/>
  <c r="X366" i="23" s="1"/>
  <c r="H366" i="23"/>
  <c r="N355" i="23"/>
  <c r="X355" i="23" s="1"/>
  <c r="H355" i="23"/>
  <c r="N353" i="23"/>
  <c r="X353" i="23" s="1"/>
  <c r="H353" i="23"/>
  <c r="N345" i="23"/>
  <c r="X345" i="23" s="1"/>
  <c r="H345" i="23"/>
  <c r="N343" i="23"/>
  <c r="X343" i="23" s="1"/>
  <c r="H343" i="23"/>
  <c r="N342" i="23"/>
  <c r="X342" i="23" s="1"/>
  <c r="H342" i="23"/>
  <c r="N340" i="23"/>
  <c r="X340" i="23" s="1"/>
  <c r="H340" i="23"/>
  <c r="N336" i="23"/>
  <c r="X336" i="23" s="1"/>
  <c r="H336" i="23"/>
  <c r="N333" i="23"/>
  <c r="X333" i="23" s="1"/>
  <c r="H333" i="23"/>
  <c r="N322" i="23"/>
  <c r="X322" i="23" s="1"/>
  <c r="H322" i="23"/>
  <c r="N311" i="23"/>
  <c r="X311" i="23" s="1"/>
  <c r="H311" i="23"/>
  <c r="N305" i="23"/>
  <c r="X305" i="23" s="1"/>
  <c r="H305" i="23"/>
  <c r="N304" i="23"/>
  <c r="X304" i="23" s="1"/>
  <c r="H304" i="23"/>
  <c r="N301" i="23"/>
  <c r="X301" i="23" s="1"/>
  <c r="H301" i="23"/>
  <c r="N296" i="23"/>
  <c r="X296" i="23" s="1"/>
  <c r="H296" i="23"/>
  <c r="N294" i="23"/>
  <c r="X294" i="23" s="1"/>
  <c r="H294" i="23"/>
  <c r="N293" i="23"/>
  <c r="X293" i="23" s="1"/>
  <c r="H293" i="23"/>
  <c r="N275" i="23"/>
  <c r="X275" i="23" s="1"/>
  <c r="H275" i="23"/>
  <c r="N268" i="23"/>
  <c r="X268" i="23" s="1"/>
  <c r="H268" i="23"/>
  <c r="N265" i="23"/>
  <c r="X265" i="23" s="1"/>
  <c r="H265" i="23"/>
  <c r="N264" i="23"/>
  <c r="X264" i="23" s="1"/>
  <c r="H264" i="23"/>
  <c r="N262" i="23"/>
  <c r="X262" i="23" s="1"/>
  <c r="H262" i="23"/>
  <c r="N239" i="23"/>
  <c r="X239" i="23" s="1"/>
  <c r="H239" i="23"/>
  <c r="N233" i="23"/>
  <c r="X233" i="23" s="1"/>
  <c r="H233" i="23"/>
  <c r="N230" i="23"/>
  <c r="X230" i="23" s="1"/>
  <c r="H230" i="23"/>
  <c r="N225" i="23"/>
  <c r="X225" i="23" s="1"/>
  <c r="H225" i="23"/>
  <c r="N224" i="23"/>
  <c r="X224" i="23" s="1"/>
  <c r="H224" i="23"/>
  <c r="N223" i="23"/>
  <c r="X223" i="23" s="1"/>
  <c r="H223" i="23"/>
  <c r="N222" i="23"/>
  <c r="X222" i="23" s="1"/>
  <c r="H222" i="23"/>
  <c r="N221" i="23"/>
  <c r="X221" i="23" s="1"/>
  <c r="H221" i="23"/>
  <c r="N219" i="23"/>
  <c r="X219" i="23" s="1"/>
  <c r="H219" i="23"/>
  <c r="N218" i="23"/>
  <c r="X218" i="23" s="1"/>
  <c r="H218" i="23"/>
  <c r="N217" i="23"/>
  <c r="X217" i="23" s="1"/>
  <c r="H217" i="23"/>
  <c r="N216" i="23"/>
  <c r="X216" i="23" s="1"/>
  <c r="H216" i="23"/>
  <c r="N215" i="23"/>
  <c r="X215" i="23" s="1"/>
  <c r="H215" i="23"/>
  <c r="N214" i="23"/>
  <c r="X214" i="23" s="1"/>
  <c r="H214" i="23"/>
  <c r="N213" i="23"/>
  <c r="X213" i="23" s="1"/>
  <c r="H213" i="23"/>
  <c r="N212" i="23"/>
  <c r="X212" i="23" s="1"/>
  <c r="H212" i="23"/>
  <c r="N211" i="23"/>
  <c r="X211" i="23" s="1"/>
  <c r="H211" i="23"/>
  <c r="N210" i="23"/>
  <c r="X210" i="23" s="1"/>
  <c r="H210" i="23"/>
  <c r="N209" i="23"/>
  <c r="X209" i="23" s="1"/>
  <c r="H209" i="23"/>
  <c r="N208" i="23"/>
  <c r="X208" i="23" s="1"/>
  <c r="H208" i="23"/>
  <c r="N207" i="23"/>
  <c r="X207" i="23" s="1"/>
  <c r="H207" i="23"/>
  <c r="N206" i="23"/>
  <c r="X206" i="23" s="1"/>
  <c r="H206" i="23"/>
  <c r="N205" i="23"/>
  <c r="X205" i="23" s="1"/>
  <c r="H205" i="23"/>
  <c r="N204" i="23"/>
  <c r="X204" i="23" s="1"/>
  <c r="H204" i="23"/>
  <c r="N203" i="23"/>
  <c r="X203" i="23" s="1"/>
  <c r="H203" i="23"/>
  <c r="N202" i="23"/>
  <c r="X202" i="23" s="1"/>
  <c r="H202" i="23"/>
  <c r="N201" i="23"/>
  <c r="X201" i="23" s="1"/>
  <c r="H201" i="23"/>
  <c r="N199" i="23"/>
  <c r="X199" i="23" s="1"/>
  <c r="H199" i="23"/>
  <c r="N198" i="23"/>
  <c r="X198" i="23" s="1"/>
  <c r="H198" i="23"/>
  <c r="N197" i="23"/>
  <c r="X197" i="23" s="1"/>
  <c r="H197" i="23"/>
  <c r="N195" i="23"/>
  <c r="X195" i="23" s="1"/>
  <c r="H195" i="23"/>
  <c r="N194" i="23"/>
  <c r="X194" i="23" s="1"/>
  <c r="H194" i="23"/>
  <c r="N193" i="23"/>
  <c r="X193" i="23" s="1"/>
  <c r="H193" i="23"/>
  <c r="N192" i="23"/>
  <c r="X192" i="23" s="1"/>
  <c r="H192" i="23"/>
  <c r="N191" i="23"/>
  <c r="X191" i="23" s="1"/>
  <c r="H191" i="23"/>
  <c r="N190" i="23"/>
  <c r="X190" i="23" s="1"/>
  <c r="H190" i="23"/>
  <c r="N189" i="23"/>
  <c r="X189" i="23" s="1"/>
  <c r="H189" i="23"/>
  <c r="N187" i="23"/>
  <c r="X187" i="23" s="1"/>
  <c r="H187" i="23"/>
  <c r="N186" i="23"/>
  <c r="X186" i="23" s="1"/>
  <c r="H186" i="23"/>
  <c r="N185" i="23"/>
  <c r="X185" i="23" s="1"/>
  <c r="H185" i="23"/>
  <c r="N184" i="23"/>
  <c r="X184" i="23" s="1"/>
  <c r="H184" i="23"/>
  <c r="N183" i="23"/>
  <c r="X183" i="23" s="1"/>
  <c r="H183" i="23"/>
  <c r="N182" i="23"/>
  <c r="X182" i="23" s="1"/>
  <c r="H182" i="23"/>
  <c r="N181" i="23"/>
  <c r="X181" i="23" s="1"/>
  <c r="H181" i="23"/>
  <c r="N180" i="23"/>
  <c r="X180" i="23" s="1"/>
  <c r="H180" i="23"/>
  <c r="N179" i="23"/>
  <c r="X179" i="23" s="1"/>
  <c r="H179" i="23"/>
  <c r="N178" i="23"/>
  <c r="X178" i="23" s="1"/>
  <c r="H178" i="23"/>
  <c r="N177" i="23"/>
  <c r="X177" i="23" s="1"/>
  <c r="H177" i="23"/>
  <c r="N176" i="23"/>
  <c r="X176" i="23" s="1"/>
  <c r="H176" i="23"/>
  <c r="N175" i="23"/>
  <c r="X175" i="23" s="1"/>
  <c r="H175" i="23"/>
  <c r="N174" i="23"/>
  <c r="X174" i="23" s="1"/>
  <c r="H174" i="23"/>
  <c r="N173" i="23"/>
  <c r="X173" i="23" s="1"/>
  <c r="H173" i="23"/>
  <c r="N172" i="23"/>
  <c r="X172" i="23" s="1"/>
  <c r="H172" i="23"/>
  <c r="N171" i="23"/>
  <c r="X171" i="23" s="1"/>
  <c r="H171" i="23"/>
  <c r="N169" i="23"/>
  <c r="X169" i="23" s="1"/>
  <c r="H169" i="23"/>
  <c r="N168" i="23"/>
  <c r="X168" i="23" s="1"/>
  <c r="H168" i="23"/>
  <c r="N167" i="23"/>
  <c r="X167" i="23" s="1"/>
  <c r="H167" i="23"/>
  <c r="N166" i="23"/>
  <c r="X166" i="23" s="1"/>
  <c r="H166" i="23"/>
  <c r="N165" i="23"/>
  <c r="X165" i="23" s="1"/>
  <c r="H165" i="23"/>
  <c r="N163" i="23"/>
  <c r="X163" i="23" s="1"/>
  <c r="H163" i="23"/>
  <c r="N162" i="23"/>
  <c r="X162" i="23" s="1"/>
  <c r="H162" i="23"/>
  <c r="N161" i="23"/>
  <c r="X161" i="23" s="1"/>
  <c r="H161" i="23"/>
  <c r="N160" i="23"/>
  <c r="X160" i="23" s="1"/>
  <c r="H160" i="23"/>
  <c r="N159" i="23"/>
  <c r="X159" i="23" s="1"/>
  <c r="H159" i="23"/>
  <c r="N158" i="23"/>
  <c r="X158" i="23" s="1"/>
  <c r="H158" i="23"/>
  <c r="N157" i="23"/>
  <c r="X157" i="23" s="1"/>
  <c r="H157" i="23"/>
  <c r="N156" i="23"/>
  <c r="X156" i="23" s="1"/>
  <c r="H156" i="23"/>
  <c r="N155" i="23"/>
  <c r="X155" i="23" s="1"/>
  <c r="H155" i="23"/>
  <c r="N154" i="23"/>
  <c r="X154" i="23" s="1"/>
  <c r="H154" i="23"/>
  <c r="N153" i="23"/>
  <c r="X153" i="23" s="1"/>
  <c r="H153" i="23"/>
  <c r="N152" i="23"/>
  <c r="X152" i="23" s="1"/>
  <c r="H152" i="23"/>
  <c r="N150" i="23"/>
  <c r="X150" i="23" s="1"/>
  <c r="H150" i="23"/>
  <c r="N149" i="23"/>
  <c r="X149" i="23" s="1"/>
  <c r="H149" i="23"/>
  <c r="N148" i="23"/>
  <c r="X148" i="23" s="1"/>
  <c r="H148" i="23"/>
  <c r="N146" i="23"/>
  <c r="X146" i="23" s="1"/>
  <c r="H146" i="23"/>
  <c r="N145" i="23"/>
  <c r="X145" i="23" s="1"/>
  <c r="H145" i="23"/>
  <c r="N144" i="23"/>
  <c r="X144" i="23" s="1"/>
  <c r="H144" i="23"/>
  <c r="N143" i="23"/>
  <c r="X143" i="23" s="1"/>
  <c r="H143" i="23"/>
  <c r="N142" i="23"/>
  <c r="X142" i="23" s="1"/>
  <c r="H142" i="23"/>
  <c r="N140" i="23"/>
  <c r="X140" i="23" s="1"/>
  <c r="H140" i="23"/>
  <c r="N139" i="23"/>
  <c r="X139" i="23" s="1"/>
  <c r="H139" i="23"/>
  <c r="N138" i="23"/>
  <c r="X138" i="23" s="1"/>
  <c r="H138" i="23"/>
  <c r="N135" i="23"/>
  <c r="X135" i="23" s="1"/>
  <c r="H135" i="23"/>
  <c r="N134" i="23"/>
  <c r="X134" i="23" s="1"/>
  <c r="H134" i="23"/>
  <c r="N133" i="23"/>
  <c r="X133" i="23" s="1"/>
  <c r="H133" i="23"/>
  <c r="N132" i="23"/>
  <c r="X132" i="23" s="1"/>
  <c r="H132" i="23"/>
  <c r="N130" i="23"/>
  <c r="X130" i="23" s="1"/>
  <c r="H130" i="23"/>
  <c r="N129" i="23"/>
  <c r="X129" i="23" s="1"/>
  <c r="H129" i="23"/>
  <c r="N127" i="23"/>
  <c r="X127" i="23" s="1"/>
  <c r="H127" i="23"/>
  <c r="N126" i="23"/>
  <c r="X126" i="23" s="1"/>
  <c r="H126" i="23"/>
  <c r="N125" i="23"/>
  <c r="X125" i="23" s="1"/>
  <c r="H125" i="23"/>
  <c r="N124" i="23"/>
  <c r="X124" i="23" s="1"/>
  <c r="H124" i="23"/>
  <c r="N123" i="23"/>
  <c r="X123" i="23" s="1"/>
  <c r="H123" i="23"/>
  <c r="N122" i="23"/>
  <c r="X122" i="23" s="1"/>
  <c r="H122" i="23"/>
  <c r="N121" i="23"/>
  <c r="X121" i="23" s="1"/>
  <c r="H121" i="23"/>
  <c r="N120" i="23"/>
  <c r="X120" i="23" s="1"/>
  <c r="H120" i="23"/>
  <c r="N119" i="23"/>
  <c r="X119" i="23" s="1"/>
  <c r="H119" i="23"/>
  <c r="N117" i="23"/>
  <c r="X117" i="23" s="1"/>
  <c r="H117" i="23"/>
  <c r="N116" i="23"/>
  <c r="X116" i="23" s="1"/>
  <c r="H116" i="23"/>
  <c r="N115" i="23"/>
  <c r="X115" i="23" s="1"/>
  <c r="H115" i="23"/>
  <c r="N114" i="23"/>
  <c r="X114" i="23" s="1"/>
  <c r="H114" i="23"/>
  <c r="N113" i="23"/>
  <c r="X113" i="23" s="1"/>
  <c r="H113" i="23"/>
  <c r="N112" i="23"/>
  <c r="X112" i="23" s="1"/>
  <c r="H112" i="23"/>
  <c r="N110" i="23"/>
  <c r="X110" i="23" s="1"/>
  <c r="H110" i="23"/>
  <c r="N109" i="23"/>
  <c r="X109" i="23" s="1"/>
  <c r="H109" i="23"/>
  <c r="N108" i="23"/>
  <c r="X108" i="23" s="1"/>
  <c r="H108" i="23"/>
  <c r="N107" i="23"/>
  <c r="X107" i="23" s="1"/>
  <c r="H107" i="23"/>
  <c r="N106" i="23"/>
  <c r="X106" i="23" s="1"/>
  <c r="H106" i="23"/>
  <c r="N104" i="23"/>
  <c r="X104" i="23" s="1"/>
  <c r="H104" i="23"/>
  <c r="N103" i="23"/>
  <c r="X103" i="23" s="1"/>
  <c r="H103" i="23"/>
  <c r="N102" i="23"/>
  <c r="X102" i="23" s="1"/>
  <c r="H102" i="23"/>
  <c r="N101" i="23"/>
  <c r="X101" i="23" s="1"/>
  <c r="H101" i="23"/>
  <c r="N100" i="23"/>
  <c r="X100" i="23" s="1"/>
  <c r="H100" i="23"/>
  <c r="N99" i="23"/>
  <c r="X99" i="23" s="1"/>
  <c r="H99" i="23"/>
  <c r="N98" i="23"/>
  <c r="X98" i="23" s="1"/>
  <c r="H98" i="23"/>
  <c r="N97" i="23"/>
  <c r="X97" i="23" s="1"/>
  <c r="H97" i="23"/>
  <c r="N96" i="23"/>
  <c r="X96" i="23" s="1"/>
  <c r="H96" i="23"/>
  <c r="N95" i="23"/>
  <c r="X95" i="23" s="1"/>
  <c r="H95" i="23"/>
  <c r="N94" i="23"/>
  <c r="X94" i="23" s="1"/>
  <c r="H94" i="23"/>
  <c r="N93" i="23"/>
  <c r="X93" i="23" s="1"/>
  <c r="H93" i="23"/>
  <c r="N92" i="23"/>
  <c r="X92" i="23" s="1"/>
  <c r="H92" i="23"/>
  <c r="N90" i="23"/>
  <c r="X90" i="23" s="1"/>
  <c r="H90" i="23"/>
  <c r="N89" i="23"/>
  <c r="X89" i="23" s="1"/>
  <c r="H89" i="23"/>
  <c r="N88" i="23"/>
  <c r="X88" i="23" s="1"/>
  <c r="H88" i="23"/>
  <c r="N87" i="23"/>
  <c r="X87" i="23" s="1"/>
  <c r="H87" i="23"/>
  <c r="N86" i="23"/>
  <c r="X86" i="23" s="1"/>
  <c r="H86" i="23"/>
  <c r="N84" i="23"/>
  <c r="X84" i="23" s="1"/>
  <c r="H84" i="23"/>
  <c r="N82" i="23"/>
  <c r="X82" i="23" s="1"/>
  <c r="H82" i="23"/>
  <c r="N80" i="23"/>
  <c r="X80" i="23" s="1"/>
  <c r="H80" i="23"/>
  <c r="N79" i="23"/>
  <c r="X79" i="23" s="1"/>
  <c r="H79" i="23"/>
  <c r="N78" i="23"/>
  <c r="X78" i="23" s="1"/>
  <c r="H78" i="23"/>
  <c r="N77" i="23"/>
  <c r="X77" i="23" s="1"/>
  <c r="H77" i="23"/>
  <c r="N76" i="23"/>
  <c r="X76" i="23" s="1"/>
  <c r="H76" i="23"/>
  <c r="N75" i="23"/>
  <c r="X75" i="23" s="1"/>
  <c r="H75" i="23"/>
  <c r="N74" i="23"/>
  <c r="X74" i="23" s="1"/>
  <c r="H74" i="23"/>
  <c r="N73" i="23"/>
  <c r="X73" i="23" s="1"/>
  <c r="H73" i="23"/>
  <c r="N71" i="23"/>
  <c r="X71" i="23" s="1"/>
  <c r="H71" i="23"/>
  <c r="N70" i="23"/>
  <c r="X70" i="23" s="1"/>
  <c r="H70" i="23"/>
  <c r="N69" i="23"/>
  <c r="X69" i="23" s="1"/>
  <c r="H69" i="23"/>
  <c r="N68" i="23"/>
  <c r="X68" i="23" s="1"/>
  <c r="H68" i="23"/>
  <c r="N67" i="23"/>
  <c r="X67" i="23" s="1"/>
  <c r="H67" i="23"/>
  <c r="N66" i="23"/>
  <c r="X66" i="23" s="1"/>
  <c r="H66" i="23"/>
  <c r="N65" i="23"/>
  <c r="X65" i="23" s="1"/>
  <c r="H65" i="23"/>
  <c r="N64" i="23"/>
  <c r="X64" i="23" s="1"/>
  <c r="H64" i="23"/>
  <c r="N63" i="23"/>
  <c r="X63" i="23" s="1"/>
  <c r="H63" i="23"/>
  <c r="N62" i="23"/>
  <c r="X62" i="23" s="1"/>
  <c r="H62" i="23"/>
  <c r="N61" i="23"/>
  <c r="X61" i="23" s="1"/>
  <c r="H61" i="23"/>
  <c r="N60" i="23"/>
  <c r="X60" i="23" s="1"/>
  <c r="H60" i="23"/>
  <c r="N59" i="23"/>
  <c r="X59" i="23" s="1"/>
  <c r="H59" i="23"/>
  <c r="N58" i="23"/>
  <c r="X58" i="23" s="1"/>
  <c r="H58" i="23"/>
  <c r="N57" i="23"/>
  <c r="X57" i="23" s="1"/>
  <c r="H57" i="23"/>
  <c r="N55" i="23"/>
  <c r="X55" i="23" s="1"/>
  <c r="H55" i="23"/>
  <c r="N54" i="23"/>
  <c r="X54" i="23" s="1"/>
  <c r="H54" i="23"/>
  <c r="N53" i="23"/>
  <c r="X53" i="23" s="1"/>
  <c r="H53" i="23"/>
  <c r="N50" i="23"/>
  <c r="X50" i="23" s="1"/>
  <c r="H50" i="23"/>
  <c r="N48" i="23"/>
  <c r="X48" i="23" s="1"/>
  <c r="H48" i="23"/>
  <c r="N47" i="23"/>
  <c r="X47" i="23" s="1"/>
  <c r="H47" i="23"/>
  <c r="N46" i="23"/>
  <c r="X46" i="23" s="1"/>
  <c r="H46" i="23"/>
  <c r="N45" i="23"/>
  <c r="X45" i="23" s="1"/>
  <c r="H45" i="23"/>
  <c r="N44" i="23"/>
  <c r="X44" i="23" s="1"/>
  <c r="H44" i="23"/>
  <c r="N43" i="23"/>
  <c r="X43" i="23" s="1"/>
  <c r="H43" i="23"/>
  <c r="N42" i="23"/>
  <c r="X42" i="23" s="1"/>
  <c r="H42" i="23"/>
  <c r="N40" i="23"/>
  <c r="X40" i="23" s="1"/>
  <c r="H40" i="23"/>
  <c r="N38" i="23"/>
  <c r="X38" i="23" s="1"/>
  <c r="H38" i="23"/>
  <c r="N35" i="23"/>
  <c r="X35" i="23" s="1"/>
  <c r="H35" i="23"/>
  <c r="N34" i="23"/>
  <c r="X34" i="23" s="1"/>
  <c r="H34" i="23"/>
  <c r="N26" i="23"/>
  <c r="X26" i="23" s="1"/>
  <c r="H26" i="23"/>
  <c r="N904" i="23"/>
  <c r="X904" i="23" s="1"/>
  <c r="H904" i="23"/>
  <c r="R807" i="23"/>
  <c r="X807" i="23" s="1"/>
  <c r="H807" i="23"/>
  <c r="H706" i="23"/>
  <c r="N706" i="23"/>
  <c r="X706" i="23" s="1"/>
  <c r="H705" i="23"/>
  <c r="N705" i="23"/>
  <c r="X705" i="23" s="1"/>
  <c r="N704" i="23"/>
  <c r="X704" i="23" s="1"/>
  <c r="H704" i="23"/>
  <c r="H702" i="23"/>
  <c r="N702" i="23"/>
  <c r="X702" i="23" s="1"/>
  <c r="N701" i="23"/>
  <c r="X701" i="23" s="1"/>
  <c r="H701" i="23"/>
  <c r="H699" i="23"/>
  <c r="N699" i="23"/>
  <c r="X699" i="23" s="1"/>
  <c r="N697" i="23"/>
  <c r="X697" i="23" s="1"/>
  <c r="H697" i="23"/>
  <c r="N696" i="23"/>
  <c r="X696" i="23" s="1"/>
  <c r="H696" i="23"/>
  <c r="N695" i="23"/>
  <c r="X695" i="23" s="1"/>
  <c r="H695" i="23"/>
  <c r="H694" i="23"/>
  <c r="N694" i="23"/>
  <c r="X694" i="23" s="1"/>
  <c r="H692" i="23"/>
  <c r="N692" i="23"/>
  <c r="X692" i="23" s="1"/>
  <c r="P691" i="23"/>
  <c r="X691" i="23" s="1"/>
  <c r="H691" i="23"/>
  <c r="N690" i="23"/>
  <c r="X690" i="23" s="1"/>
  <c r="H690" i="23"/>
  <c r="H689" i="23"/>
  <c r="N689" i="23"/>
  <c r="X689" i="23" s="1"/>
  <c r="N688" i="23"/>
  <c r="X688" i="23" s="1"/>
  <c r="H688" i="23"/>
  <c r="N687" i="23"/>
  <c r="X687" i="23" s="1"/>
  <c r="H687" i="23"/>
  <c r="H686" i="23"/>
  <c r="R686" i="23"/>
  <c r="X686" i="23" s="1"/>
  <c r="N685" i="23"/>
  <c r="X685" i="23" s="1"/>
  <c r="H685" i="23"/>
  <c r="H684" i="23"/>
  <c r="N684" i="23"/>
  <c r="X684" i="23" s="1"/>
  <c r="N683" i="23"/>
  <c r="X683" i="23" s="1"/>
  <c r="H683" i="23"/>
  <c r="H682" i="23"/>
  <c r="N682" i="23"/>
  <c r="X682" i="23" s="1"/>
  <c r="H681" i="23"/>
  <c r="N681" i="23"/>
  <c r="X681" i="23" s="1"/>
  <c r="N679" i="23"/>
  <c r="X679" i="23" s="1"/>
  <c r="H679" i="23"/>
  <c r="N678" i="23"/>
  <c r="X678" i="23" s="1"/>
  <c r="H678" i="23"/>
  <c r="H677" i="23"/>
  <c r="N677" i="23"/>
  <c r="X677" i="23" s="1"/>
  <c r="N676" i="23"/>
  <c r="X676" i="23" s="1"/>
  <c r="H676" i="23"/>
  <c r="N675" i="23"/>
  <c r="X675" i="23" s="1"/>
  <c r="H675" i="23"/>
  <c r="N674" i="23"/>
  <c r="X674" i="23" s="1"/>
  <c r="H674" i="23"/>
  <c r="N673" i="23"/>
  <c r="X673" i="23" s="1"/>
  <c r="H673" i="23"/>
  <c r="H672" i="23"/>
  <c r="N672" i="23"/>
  <c r="X672" i="23" s="1"/>
  <c r="H671" i="23"/>
  <c r="N671" i="23"/>
  <c r="X671" i="23" s="1"/>
  <c r="H670" i="23"/>
  <c r="N670" i="23"/>
  <c r="X670" i="23" s="1"/>
  <c r="H668" i="23"/>
  <c r="N668" i="23"/>
  <c r="X668" i="23" s="1"/>
  <c r="H667" i="23"/>
  <c r="N667" i="23"/>
  <c r="X667" i="23" s="1"/>
  <c r="N666" i="23"/>
  <c r="X666" i="23" s="1"/>
  <c r="H666" i="23"/>
  <c r="N665" i="23"/>
  <c r="X665" i="23" s="1"/>
  <c r="H665" i="23"/>
  <c r="N664" i="23"/>
  <c r="X664" i="23" s="1"/>
  <c r="H664" i="23"/>
  <c r="N663" i="23"/>
  <c r="X663" i="23" s="1"/>
  <c r="H663" i="23"/>
  <c r="H662" i="23"/>
  <c r="N662" i="23"/>
  <c r="X662" i="23" s="1"/>
  <c r="H566" i="23"/>
  <c r="N566" i="23"/>
  <c r="X566" i="23" s="1"/>
  <c r="N518" i="23"/>
  <c r="X518" i="23" s="1"/>
  <c r="H518" i="23"/>
  <c r="N517" i="23"/>
  <c r="X517" i="23" s="1"/>
  <c r="H517" i="23"/>
  <c r="H466" i="23"/>
  <c r="N466" i="23"/>
  <c r="X466" i="23" s="1"/>
  <c r="N465" i="23"/>
  <c r="X465" i="23" s="1"/>
  <c r="H465" i="23"/>
  <c r="H464" i="23"/>
  <c r="N464" i="23"/>
  <c r="X464" i="23" s="1"/>
  <c r="H462" i="23"/>
  <c r="N462" i="23"/>
  <c r="X462" i="23" s="1"/>
  <c r="H460" i="23"/>
  <c r="N460" i="23"/>
  <c r="X460" i="23" s="1"/>
  <c r="H459" i="23"/>
  <c r="N459" i="23"/>
  <c r="X459" i="23" s="1"/>
  <c r="H457" i="23"/>
  <c r="N457" i="23"/>
  <c r="X457" i="23" s="1"/>
  <c r="H456" i="23"/>
  <c r="N456" i="23"/>
  <c r="X456" i="23" s="1"/>
  <c r="H455" i="23"/>
  <c r="N455" i="23"/>
  <c r="X455" i="23" s="1"/>
  <c r="H454" i="23"/>
  <c r="N454" i="23"/>
  <c r="X454" i="23" s="1"/>
  <c r="H453" i="23"/>
  <c r="N453" i="23"/>
  <c r="X453" i="23" s="1"/>
  <c r="N452" i="23"/>
  <c r="X452" i="23" s="1"/>
  <c r="H452" i="23"/>
  <c r="N451" i="23"/>
  <c r="X451" i="23" s="1"/>
  <c r="H451" i="23"/>
  <c r="H449" i="23"/>
  <c r="T449" i="23"/>
  <c r="X449" i="23" s="1"/>
  <c r="H447" i="23"/>
  <c r="N447" i="23"/>
  <c r="X447" i="23" s="1"/>
  <c r="N446" i="23"/>
  <c r="X446" i="23" s="1"/>
  <c r="H446" i="23"/>
  <c r="H445" i="23"/>
  <c r="N445" i="23"/>
  <c r="X445" i="23" s="1"/>
  <c r="H444" i="23"/>
  <c r="N444" i="23"/>
  <c r="X444" i="23" s="1"/>
  <c r="H443" i="23"/>
  <c r="N443" i="23"/>
  <c r="X443" i="23" s="1"/>
  <c r="N442" i="23"/>
  <c r="X442" i="23" s="1"/>
  <c r="H442" i="23"/>
  <c r="N441" i="23"/>
  <c r="X441" i="23" s="1"/>
  <c r="H441" i="23"/>
  <c r="H440" i="23"/>
  <c r="N440" i="23"/>
  <c r="X440" i="23" s="1"/>
  <c r="N439" i="23"/>
  <c r="X439" i="23" s="1"/>
  <c r="H439" i="23"/>
  <c r="H437" i="23"/>
  <c r="N437" i="23"/>
  <c r="X437" i="23" s="1"/>
  <c r="P436" i="23"/>
  <c r="X436" i="23" s="1"/>
  <c r="H436" i="23"/>
  <c r="N435" i="23"/>
  <c r="X435" i="23" s="1"/>
  <c r="H435" i="23"/>
  <c r="N433" i="23"/>
  <c r="X433" i="23" s="1"/>
  <c r="H433" i="23"/>
  <c r="T432" i="23"/>
  <c r="X432" i="23" s="1"/>
  <c r="H432" i="23"/>
  <c r="H431" i="23"/>
  <c r="N431" i="23"/>
  <c r="X431" i="23" s="1"/>
  <c r="N430" i="23"/>
  <c r="X430" i="23" s="1"/>
  <c r="H430" i="23"/>
  <c r="H429" i="23"/>
  <c r="N429" i="23"/>
  <c r="X429" i="23" s="1"/>
  <c r="N427" i="23"/>
  <c r="X427" i="23" s="1"/>
  <c r="H427" i="23"/>
  <c r="H426" i="23"/>
  <c r="N426" i="23"/>
  <c r="X426" i="23" s="1"/>
  <c r="N425" i="23"/>
  <c r="X425" i="23" s="1"/>
  <c r="H425" i="23"/>
  <c r="N424" i="23"/>
  <c r="X424" i="23" s="1"/>
  <c r="H424" i="23"/>
  <c r="N423" i="23"/>
  <c r="X423" i="23" s="1"/>
  <c r="H423" i="23"/>
  <c r="N422" i="23"/>
  <c r="X422" i="23" s="1"/>
  <c r="H422" i="23"/>
  <c r="H421" i="23"/>
  <c r="N421" i="23"/>
  <c r="X421" i="23" s="1"/>
  <c r="P420" i="23"/>
  <c r="X420" i="23" s="1"/>
  <c r="H420" i="23"/>
  <c r="H419" i="23"/>
  <c r="N419" i="23"/>
  <c r="X419" i="23" s="1"/>
  <c r="H418" i="23"/>
  <c r="N418" i="23"/>
  <c r="X418" i="23" s="1"/>
  <c r="H417" i="23"/>
  <c r="N417" i="23"/>
  <c r="X417" i="23" s="1"/>
  <c r="N416" i="23"/>
  <c r="X416" i="23" s="1"/>
  <c r="H416" i="23"/>
  <c r="N415" i="23"/>
  <c r="X415" i="23" s="1"/>
  <c r="H415" i="23"/>
  <c r="H414" i="23"/>
  <c r="N414" i="23"/>
  <c r="X414" i="23" s="1"/>
  <c r="H413" i="23"/>
  <c r="N413" i="23"/>
  <c r="X413" i="23" s="1"/>
  <c r="N412" i="23"/>
  <c r="X412" i="23" s="1"/>
  <c r="H412" i="23"/>
  <c r="N411" i="23"/>
  <c r="X411" i="23" s="1"/>
  <c r="H411" i="23"/>
  <c r="N410" i="23"/>
  <c r="X410" i="23" s="1"/>
  <c r="H410" i="23"/>
  <c r="N407" i="23"/>
  <c r="X407" i="23" s="1"/>
  <c r="H407" i="23"/>
  <c r="H406" i="23"/>
  <c r="N406" i="23"/>
  <c r="X406" i="23" s="1"/>
  <c r="N405" i="23"/>
  <c r="X405" i="23" s="1"/>
  <c r="H405" i="23"/>
  <c r="H404" i="23"/>
  <c r="N404" i="23"/>
  <c r="X404" i="23" s="1"/>
  <c r="H403" i="23"/>
  <c r="N403" i="23"/>
  <c r="X403" i="23" s="1"/>
  <c r="N402" i="23"/>
  <c r="X402" i="23" s="1"/>
  <c r="H402" i="23"/>
  <c r="N401" i="23"/>
  <c r="X401" i="23" s="1"/>
  <c r="H401" i="23"/>
  <c r="H400" i="23"/>
  <c r="N400" i="23"/>
  <c r="X400" i="23" s="1"/>
  <c r="H399" i="23"/>
  <c r="N399" i="23"/>
  <c r="X399" i="23" s="1"/>
  <c r="H398" i="23"/>
  <c r="P398" i="23"/>
  <c r="X398" i="23" s="1"/>
  <c r="N397" i="23"/>
  <c r="X397" i="23" s="1"/>
  <c r="H397" i="23"/>
  <c r="N396" i="23"/>
  <c r="X396" i="23" s="1"/>
  <c r="H396" i="23"/>
  <c r="H395" i="23"/>
  <c r="N395" i="23"/>
  <c r="X395" i="23" s="1"/>
  <c r="H394" i="23"/>
  <c r="N394" i="23"/>
  <c r="X394" i="23" s="1"/>
  <c r="H393" i="23"/>
  <c r="R393" i="23"/>
  <c r="X393" i="23" s="1"/>
  <c r="H392" i="23"/>
  <c r="N392" i="23"/>
  <c r="X392" i="23" s="1"/>
  <c r="H391" i="23"/>
  <c r="N391" i="23"/>
  <c r="X391" i="23" s="1"/>
  <c r="N390" i="23"/>
  <c r="X390" i="23" s="1"/>
  <c r="H390" i="23"/>
  <c r="H389" i="23"/>
  <c r="N389" i="23"/>
  <c r="X389" i="23" s="1"/>
  <c r="N388" i="23"/>
  <c r="X388" i="23" s="1"/>
  <c r="H388" i="23"/>
  <c r="N387" i="23"/>
  <c r="X387" i="23" s="1"/>
  <c r="H387" i="23"/>
  <c r="H386" i="23"/>
  <c r="N386" i="23"/>
  <c r="X386" i="23" s="1"/>
  <c r="H385" i="23"/>
  <c r="N385" i="23"/>
  <c r="X385" i="23" s="1"/>
  <c r="H383" i="23"/>
  <c r="N383" i="23"/>
  <c r="X383" i="23" s="1"/>
  <c r="H382" i="23"/>
  <c r="N382" i="23"/>
  <c r="X382" i="23" s="1"/>
  <c r="N381" i="23"/>
  <c r="X381" i="23" s="1"/>
  <c r="H381" i="23"/>
  <c r="H380" i="23"/>
  <c r="N380" i="23"/>
  <c r="X380" i="23" s="1"/>
  <c r="H379" i="23"/>
  <c r="N379" i="23"/>
  <c r="X379" i="23" s="1"/>
  <c r="H378" i="23"/>
  <c r="N378" i="23"/>
  <c r="X378" i="23" s="1"/>
  <c r="N377" i="23"/>
  <c r="X377" i="23" s="1"/>
  <c r="H377" i="23"/>
  <c r="N376" i="23"/>
  <c r="X376" i="23" s="1"/>
  <c r="H376" i="23"/>
  <c r="H375" i="23"/>
  <c r="N375" i="23"/>
  <c r="X375" i="23" s="1"/>
  <c r="N374" i="23"/>
  <c r="X374" i="23" s="1"/>
  <c r="H374" i="23"/>
  <c r="N373" i="23"/>
  <c r="X373" i="23" s="1"/>
  <c r="H373" i="23"/>
  <c r="N372" i="23"/>
  <c r="X372" i="23" s="1"/>
  <c r="H372" i="23"/>
  <c r="H371" i="23"/>
  <c r="N371" i="23"/>
  <c r="X371" i="23" s="1"/>
  <c r="N370" i="23"/>
  <c r="X370" i="23" s="1"/>
  <c r="H370" i="23"/>
  <c r="H369" i="23"/>
  <c r="N369" i="23"/>
  <c r="X369" i="23" s="1"/>
  <c r="H368" i="23"/>
  <c r="P368" i="23"/>
  <c r="X368" i="23" s="1"/>
  <c r="H367" i="23"/>
  <c r="N367" i="23"/>
  <c r="X367" i="23" s="1"/>
  <c r="N365" i="23"/>
  <c r="X365" i="23" s="1"/>
  <c r="H365" i="23"/>
  <c r="H364" i="23"/>
  <c r="N364" i="23"/>
  <c r="X364" i="23" s="1"/>
  <c r="N363" i="23"/>
  <c r="X363" i="23" s="1"/>
  <c r="H363" i="23"/>
  <c r="H362" i="23"/>
  <c r="N362" i="23"/>
  <c r="X362" i="23" s="1"/>
  <c r="N361" i="23"/>
  <c r="X361" i="23" s="1"/>
  <c r="H361" i="23"/>
  <c r="H360" i="23"/>
  <c r="N360" i="23"/>
  <c r="X360" i="23" s="1"/>
  <c r="H359" i="23"/>
  <c r="N359" i="23"/>
  <c r="X359" i="23" s="1"/>
  <c r="H358" i="23"/>
  <c r="N358" i="23"/>
  <c r="X358" i="23" s="1"/>
  <c r="N357" i="23"/>
  <c r="X357" i="23" s="1"/>
  <c r="H357" i="23"/>
  <c r="H356" i="23"/>
  <c r="N356" i="23"/>
  <c r="X356" i="23" s="1"/>
  <c r="N354" i="23"/>
  <c r="X354" i="23" s="1"/>
  <c r="H354" i="23"/>
  <c r="H352" i="23"/>
  <c r="N352" i="23"/>
  <c r="X352" i="23" s="1"/>
  <c r="H351" i="23"/>
  <c r="P351" i="23"/>
  <c r="X351" i="23" s="1"/>
  <c r="N350" i="23"/>
  <c r="X350" i="23" s="1"/>
  <c r="H350" i="23"/>
  <c r="H349" i="23"/>
  <c r="N349" i="23"/>
  <c r="X349" i="23" s="1"/>
  <c r="N348" i="23"/>
  <c r="X348" i="23" s="1"/>
  <c r="H348" i="23"/>
  <c r="H347" i="23"/>
  <c r="N347" i="23"/>
  <c r="X347" i="23" s="1"/>
  <c r="P346" i="23"/>
  <c r="X346" i="23" s="1"/>
  <c r="H346" i="23"/>
  <c r="H344" i="23"/>
  <c r="N344" i="23"/>
  <c r="X344" i="23" s="1"/>
  <c r="T341" i="23"/>
  <c r="X341" i="23" s="1"/>
  <c r="H341" i="23"/>
  <c r="H339" i="23"/>
  <c r="N339" i="23"/>
  <c r="X339" i="23" s="1"/>
  <c r="N338" i="23"/>
  <c r="X338" i="23" s="1"/>
  <c r="H338" i="23"/>
  <c r="H337" i="23"/>
  <c r="N337" i="23"/>
  <c r="X337" i="23" s="1"/>
  <c r="H335" i="23"/>
  <c r="N335" i="23"/>
  <c r="X335" i="23" s="1"/>
  <c r="H334" i="23"/>
  <c r="N334" i="23"/>
  <c r="X334" i="23" s="1"/>
  <c r="N332" i="23"/>
  <c r="X332" i="23" s="1"/>
  <c r="H332" i="23"/>
  <c r="H331" i="23"/>
  <c r="N331" i="23"/>
  <c r="X331" i="23" s="1"/>
  <c r="N330" i="23"/>
  <c r="X330" i="23" s="1"/>
  <c r="H330" i="23"/>
  <c r="N329" i="23"/>
  <c r="X329" i="23" s="1"/>
  <c r="H329" i="23"/>
  <c r="H328" i="23"/>
  <c r="T328" i="23"/>
  <c r="X328" i="23" s="1"/>
  <c r="N327" i="23"/>
  <c r="X327" i="23" s="1"/>
  <c r="H327" i="23"/>
  <c r="R325" i="23"/>
  <c r="X325" i="23" s="1"/>
  <c r="H325" i="23"/>
  <c r="H324" i="23"/>
  <c r="N324" i="23"/>
  <c r="X324" i="23" s="1"/>
  <c r="H323" i="23"/>
  <c r="N323" i="23"/>
  <c r="X323" i="23" s="1"/>
  <c r="N321" i="23"/>
  <c r="X321" i="23" s="1"/>
  <c r="H321" i="23"/>
  <c r="N320" i="23"/>
  <c r="X320" i="23" s="1"/>
  <c r="H320" i="23"/>
  <c r="H319" i="23"/>
  <c r="N319" i="23"/>
  <c r="X319" i="23" s="1"/>
  <c r="H318" i="23"/>
  <c r="N318" i="23"/>
  <c r="X318" i="23" s="1"/>
  <c r="N317" i="23"/>
  <c r="X317" i="23" s="1"/>
  <c r="H317" i="23"/>
  <c r="P316" i="23"/>
  <c r="X316" i="23" s="1"/>
  <c r="H316" i="23"/>
  <c r="N315" i="23"/>
  <c r="X315" i="23" s="1"/>
  <c r="H315" i="23"/>
  <c r="H314" i="23"/>
  <c r="N314" i="23"/>
  <c r="X314" i="23" s="1"/>
  <c r="N313" i="23"/>
  <c r="X313" i="23" s="1"/>
  <c r="H313" i="23"/>
  <c r="H312" i="23"/>
  <c r="N312" i="23"/>
  <c r="X312" i="23" s="1"/>
  <c r="H310" i="23"/>
  <c r="N310" i="23"/>
  <c r="X310" i="23" s="1"/>
  <c r="R309" i="23"/>
  <c r="X309" i="23" s="1"/>
  <c r="H309" i="23"/>
  <c r="N307" i="23"/>
  <c r="X307" i="23" s="1"/>
  <c r="H307" i="23"/>
  <c r="H306" i="23"/>
  <c r="N306" i="23"/>
  <c r="X306" i="23" s="1"/>
  <c r="N303" i="23"/>
  <c r="X303" i="23" s="1"/>
  <c r="H303" i="23"/>
  <c r="N302" i="23"/>
  <c r="X302" i="23" s="1"/>
  <c r="H302" i="23"/>
  <c r="H300" i="23"/>
  <c r="N300" i="23"/>
  <c r="X300" i="23" s="1"/>
  <c r="N299" i="23"/>
  <c r="X299" i="23" s="1"/>
  <c r="H299" i="23"/>
  <c r="N298" i="23"/>
  <c r="X298" i="23" s="1"/>
  <c r="H298" i="23"/>
  <c r="N297" i="23"/>
  <c r="X297" i="23" s="1"/>
  <c r="H297" i="23"/>
  <c r="N295" i="23"/>
  <c r="X295" i="23" s="1"/>
  <c r="H295" i="23"/>
  <c r="N291" i="23"/>
  <c r="X291" i="23" s="1"/>
  <c r="H291" i="23"/>
  <c r="N290" i="23"/>
  <c r="X290" i="23" s="1"/>
  <c r="H290" i="23"/>
  <c r="N289" i="23"/>
  <c r="X289" i="23" s="1"/>
  <c r="H289" i="23"/>
  <c r="N288" i="23"/>
  <c r="X288" i="23" s="1"/>
  <c r="H288" i="23"/>
  <c r="N287" i="23"/>
  <c r="X287" i="23" s="1"/>
  <c r="H287" i="23"/>
  <c r="H286" i="23"/>
  <c r="N286" i="23"/>
  <c r="X286" i="23" s="1"/>
  <c r="N285" i="23"/>
  <c r="X285" i="23" s="1"/>
  <c r="H285" i="23"/>
  <c r="H284" i="23"/>
  <c r="N284" i="23"/>
  <c r="X284" i="23" s="1"/>
  <c r="H283" i="23"/>
  <c r="P283" i="23"/>
  <c r="X283" i="23" s="1"/>
  <c r="N282" i="23"/>
  <c r="X282" i="23" s="1"/>
  <c r="H282" i="23"/>
  <c r="H281" i="23"/>
  <c r="N281" i="23"/>
  <c r="X281" i="23" s="1"/>
  <c r="H280" i="23"/>
  <c r="N280" i="23"/>
  <c r="X280" i="23" s="1"/>
  <c r="H278" i="23"/>
  <c r="R278" i="23"/>
  <c r="X278" i="23" s="1"/>
  <c r="H277" i="23"/>
  <c r="N277" i="23"/>
  <c r="X277" i="23" s="1"/>
  <c r="N276" i="23"/>
  <c r="X276" i="23" s="1"/>
  <c r="H276" i="23"/>
  <c r="H274" i="23"/>
  <c r="P274" i="23"/>
  <c r="X274" i="23" s="1"/>
  <c r="N272" i="23"/>
  <c r="X272" i="23" s="1"/>
  <c r="H272" i="23"/>
  <c r="H271" i="23"/>
  <c r="N271" i="23"/>
  <c r="X271" i="23" s="1"/>
  <c r="H270" i="23"/>
  <c r="N270" i="23"/>
  <c r="X270" i="23" s="1"/>
  <c r="N269" i="23"/>
  <c r="X269" i="23" s="1"/>
  <c r="H269" i="23"/>
  <c r="H267" i="23"/>
  <c r="N267" i="23"/>
  <c r="X267" i="23" s="1"/>
  <c r="N266" i="23"/>
  <c r="X266" i="23" s="1"/>
  <c r="H266" i="23"/>
  <c r="N263" i="23"/>
  <c r="X263" i="23" s="1"/>
  <c r="H263" i="23"/>
  <c r="N261" i="23"/>
  <c r="X261" i="23" s="1"/>
  <c r="H261" i="23"/>
  <c r="H260" i="23"/>
  <c r="N260" i="23"/>
  <c r="X260" i="23" s="1"/>
  <c r="R259" i="23"/>
  <c r="X259" i="23" s="1"/>
  <c r="H259" i="23"/>
  <c r="N258" i="23"/>
  <c r="X258" i="23" s="1"/>
  <c r="H258" i="23"/>
  <c r="H257" i="23"/>
  <c r="N257" i="23"/>
  <c r="X257" i="23" s="1"/>
  <c r="H256" i="23"/>
  <c r="N256" i="23"/>
  <c r="X256" i="23" s="1"/>
  <c r="N255" i="23"/>
  <c r="X255" i="23" s="1"/>
  <c r="H255" i="23"/>
  <c r="N254" i="23"/>
  <c r="X254" i="23" s="1"/>
  <c r="H254" i="23"/>
  <c r="H253" i="23"/>
  <c r="N253" i="23"/>
  <c r="X253" i="23" s="1"/>
  <c r="H252" i="23"/>
  <c r="N252" i="23"/>
  <c r="X252" i="23" s="1"/>
  <c r="H251" i="23"/>
  <c r="N251" i="23"/>
  <c r="X251" i="23" s="1"/>
  <c r="H250" i="23"/>
  <c r="N250" i="23"/>
  <c r="X250" i="23" s="1"/>
  <c r="N249" i="23"/>
  <c r="X249" i="23" s="1"/>
  <c r="H249" i="23"/>
  <c r="N248" i="23"/>
  <c r="X248" i="23" s="1"/>
  <c r="H248" i="23"/>
  <c r="N247" i="23"/>
  <c r="X247" i="23" s="1"/>
  <c r="H247" i="23"/>
  <c r="H246" i="23"/>
  <c r="N246" i="23"/>
  <c r="X246" i="23" s="1"/>
  <c r="N245" i="23"/>
  <c r="X245" i="23" s="1"/>
  <c r="H245" i="23"/>
  <c r="N244" i="23"/>
  <c r="X244" i="23" s="1"/>
  <c r="H244" i="23"/>
  <c r="N243" i="23"/>
  <c r="X243" i="23" s="1"/>
  <c r="H243" i="23"/>
  <c r="H242" i="23"/>
  <c r="N242" i="23"/>
  <c r="X242" i="23" s="1"/>
  <c r="N241" i="23"/>
  <c r="X241" i="23" s="1"/>
  <c r="H241" i="23"/>
  <c r="N240" i="23"/>
  <c r="X240" i="23" s="1"/>
  <c r="H240" i="23"/>
  <c r="N238" i="23"/>
  <c r="X238" i="23" s="1"/>
  <c r="H238" i="23"/>
  <c r="N237" i="23"/>
  <c r="X237" i="23" s="1"/>
  <c r="H237" i="23"/>
  <c r="N236" i="23"/>
  <c r="X236" i="23" s="1"/>
  <c r="H236" i="23"/>
  <c r="H235" i="23"/>
  <c r="N235" i="23"/>
  <c r="X235" i="23" s="1"/>
  <c r="N234" i="23"/>
  <c r="X234" i="23" s="1"/>
  <c r="H234" i="23"/>
  <c r="H232" i="23"/>
  <c r="N232" i="23"/>
  <c r="X232" i="23" s="1"/>
  <c r="N231" i="23"/>
  <c r="X231" i="23" s="1"/>
  <c r="H231" i="23"/>
  <c r="H228" i="23"/>
  <c r="P228" i="23"/>
  <c r="X228" i="23" s="1"/>
  <c r="N227" i="23"/>
  <c r="X227" i="23" s="1"/>
  <c r="H227" i="23"/>
  <c r="N226" i="23"/>
  <c r="X226" i="23" s="1"/>
  <c r="H226" i="23"/>
  <c r="X1000" i="23"/>
  <c r="X909" i="23"/>
  <c r="X693" i="23"/>
  <c r="X577" i="23"/>
  <c r="X51" i="23"/>
  <c r="X52" i="23"/>
  <c r="X565" i="23"/>
  <c r="A8" i="28"/>
  <c r="A9" i="28"/>
  <c r="A11" i="28"/>
  <c r="A12" i="28"/>
  <c r="A13" i="28"/>
  <c r="A14" i="28"/>
  <c r="A16" i="28"/>
  <c r="A17" i="28"/>
  <c r="A19" i="28"/>
  <c r="A20" i="28"/>
  <c r="A21" i="28"/>
  <c r="A22" i="28"/>
  <c r="A24" i="28"/>
  <c r="A25" i="28"/>
  <c r="A27" i="28"/>
  <c r="A28" i="28"/>
  <c r="A29" i="28"/>
  <c r="A30" i="28"/>
  <c r="A31" i="28"/>
  <c r="A33" i="28"/>
  <c r="A35" i="28"/>
  <c r="A36" i="28"/>
  <c r="A37" i="28"/>
  <c r="A38" i="28"/>
  <c r="A39" i="28"/>
  <c r="A40" i="28"/>
  <c r="A41" i="28"/>
  <c r="A43" i="28"/>
  <c r="A44" i="28"/>
  <c r="A45" i="28"/>
  <c r="A46" i="28"/>
  <c r="A47" i="28"/>
  <c r="A48" i="28"/>
  <c r="A49" i="28"/>
  <c r="A50" i="28"/>
  <c r="A52" i="28"/>
  <c r="A53" i="28"/>
  <c r="A54" i="28"/>
  <c r="A55" i="28"/>
  <c r="A56" i="28"/>
  <c r="A57" i="28"/>
  <c r="A60" i="28"/>
  <c r="A62" i="28"/>
  <c r="A63" i="28"/>
  <c r="A64" i="28"/>
  <c r="A65" i="28"/>
  <c r="A66" i="28"/>
  <c r="A68" i="28"/>
  <c r="A69" i="28"/>
  <c r="A70" i="28"/>
  <c r="A72" i="28"/>
  <c r="A74" i="28"/>
  <c r="A75" i="28"/>
  <c r="A76" i="28"/>
  <c r="A77" i="28"/>
  <c r="A78" i="28"/>
  <c r="A79" i="28"/>
  <c r="A80" i="28"/>
  <c r="A81" i="28"/>
  <c r="A82" i="28"/>
  <c r="A83" i="28"/>
  <c r="A84" i="28"/>
  <c r="A85" i="28"/>
  <c r="A86" i="28"/>
  <c r="A87" i="28"/>
  <c r="A88" i="28"/>
  <c r="A89" i="28"/>
  <c r="A90" i="28"/>
  <c r="A91" i="28"/>
  <c r="A92" i="28"/>
  <c r="A93" i="28"/>
  <c r="A94" i="28"/>
  <c r="A95" i="28"/>
  <c r="A101" i="28"/>
  <c r="A102" i="28"/>
  <c r="A104" i="28"/>
  <c r="A106" i="28"/>
  <c r="A107" i="28"/>
  <c r="A109" i="28"/>
  <c r="A110" i="28"/>
  <c r="A112" i="28"/>
  <c r="A113" i="28"/>
  <c r="A115" i="28"/>
  <c r="A116" i="28"/>
  <c r="A118" i="28"/>
  <c r="A119" i="28"/>
  <c r="A121" i="28"/>
  <c r="A122" i="28"/>
  <c r="A124" i="28"/>
  <c r="A125" i="28"/>
  <c r="A127" i="28"/>
  <c r="A128" i="28"/>
  <c r="A130" i="28"/>
  <c r="A131" i="28"/>
  <c r="A1" i="28"/>
  <c r="L6" i="20" l="1"/>
  <c r="N6" i="20" s="1"/>
  <c r="K34" i="8"/>
  <c r="K34" i="9"/>
  <c r="K34" i="10"/>
  <c r="K34" i="11"/>
  <c r="K34" i="12"/>
  <c r="K34" i="13"/>
  <c r="K34" i="14"/>
  <c r="K34" i="15"/>
  <c r="K34" i="16"/>
  <c r="K34" i="7"/>
  <c r="H19" i="8"/>
  <c r="H19" i="9"/>
  <c r="H19" i="10"/>
  <c r="H19" i="11"/>
  <c r="H19" i="12"/>
  <c r="H19" i="13"/>
  <c r="H19" i="14"/>
  <c r="H19" i="15"/>
  <c r="H19" i="16"/>
  <c r="H19" i="7"/>
  <c r="J9" i="8"/>
  <c r="J9" i="9"/>
  <c r="J9" i="10"/>
  <c r="J9" i="11"/>
  <c r="J9" i="12"/>
  <c r="J9" i="13"/>
  <c r="J9" i="14"/>
  <c r="J9" i="15"/>
  <c r="J9" i="16"/>
  <c r="J9" i="7"/>
  <c r="O50" i="8"/>
  <c r="O50" i="9"/>
  <c r="O50" i="10"/>
  <c r="O50" i="11"/>
  <c r="O50" i="12"/>
  <c r="O50" i="13"/>
  <c r="O50" i="14"/>
  <c r="O50" i="15"/>
  <c r="O50" i="16"/>
  <c r="O50" i="7"/>
  <c r="O16" i="8"/>
  <c r="O16" i="9"/>
  <c r="O16" i="10"/>
  <c r="O16" i="11"/>
  <c r="O16" i="12"/>
  <c r="O16" i="13"/>
  <c r="O16" i="14"/>
  <c r="O16" i="15"/>
  <c r="O16" i="16"/>
  <c r="O16" i="7"/>
  <c r="O3" i="8"/>
  <c r="O3" i="9"/>
  <c r="O3" i="10"/>
  <c r="O3" i="11"/>
  <c r="O3" i="12"/>
  <c r="O3" i="13"/>
  <c r="O3" i="14"/>
  <c r="O3" i="15"/>
  <c r="O3" i="16"/>
  <c r="O3" i="7"/>
  <c r="B50" i="8"/>
  <c r="B50" i="9"/>
  <c r="B50" i="10"/>
  <c r="B50" i="11"/>
  <c r="B50" i="12"/>
  <c r="B50" i="13"/>
  <c r="B50" i="14"/>
  <c r="B50" i="15"/>
  <c r="B50" i="16"/>
  <c r="B50" i="7"/>
  <c r="B32" i="8"/>
  <c r="B32" i="9"/>
  <c r="B32" i="10"/>
  <c r="B32" i="11"/>
  <c r="B32" i="12"/>
  <c r="B32" i="13"/>
  <c r="B32" i="14"/>
  <c r="B32" i="15"/>
  <c r="B32" i="16"/>
  <c r="B32" i="7"/>
  <c r="B16" i="8"/>
  <c r="B16" i="9"/>
  <c r="B16" i="10"/>
  <c r="B16" i="11"/>
  <c r="B16" i="12"/>
  <c r="B16" i="13"/>
  <c r="B16" i="14"/>
  <c r="B16" i="15"/>
  <c r="B16" i="16"/>
  <c r="B16" i="7"/>
  <c r="B3" i="8"/>
  <c r="B3" i="9"/>
  <c r="B3" i="10"/>
  <c r="B3" i="11"/>
  <c r="B3" i="12"/>
  <c r="B3" i="13"/>
  <c r="B3" i="14"/>
  <c r="B3" i="15"/>
  <c r="B3" i="16"/>
  <c r="B3" i="7"/>
  <c r="A1" i="4"/>
  <c r="A1" i="3"/>
  <c r="A460" i="28"/>
  <c r="A462" i="28" s="1"/>
  <c r="A464" i="28" s="1"/>
  <c r="A459" i="28"/>
  <c r="A461" i="28" s="1"/>
  <c r="A463" i="28" s="1"/>
  <c r="A7" i="28"/>
  <c r="A2" i="28"/>
  <c r="AF21" i="16" l="1"/>
  <c r="AF21" i="15"/>
  <c r="AF21" i="14"/>
  <c r="AF21" i="13"/>
  <c r="AF21" i="12"/>
  <c r="AF21" i="11"/>
  <c r="AF21" i="10"/>
  <c r="AF21" i="9"/>
  <c r="AF21" i="8"/>
  <c r="AF21" i="7"/>
  <c r="AD156" i="16" l="1"/>
  <c r="AD157" i="16" s="1"/>
  <c r="AC156" i="16"/>
  <c r="AC157" i="16" s="1"/>
  <c r="AB156" i="16"/>
  <c r="AB157" i="16" s="1"/>
  <c r="AA156" i="16"/>
  <c r="AA157" i="16" s="1"/>
  <c r="Z156" i="16"/>
  <c r="Z157" i="16" s="1"/>
  <c r="Y156" i="16"/>
  <c r="Y157" i="16" s="1"/>
  <c r="X156" i="16"/>
  <c r="X157" i="16" s="1"/>
  <c r="W156" i="16"/>
  <c r="W157" i="16" s="1"/>
  <c r="V156" i="16"/>
  <c r="V157" i="16" s="1"/>
  <c r="U156" i="16"/>
  <c r="U157" i="16" s="1"/>
  <c r="T156" i="16"/>
  <c r="T157" i="16" s="1"/>
  <c r="S156" i="16"/>
  <c r="S157" i="16" s="1"/>
  <c r="R156" i="16"/>
  <c r="R157" i="16" s="1"/>
  <c r="Q156" i="16"/>
  <c r="Q157" i="16" s="1"/>
  <c r="P156" i="16"/>
  <c r="P157" i="16" s="1"/>
  <c r="J156" i="16"/>
  <c r="G156" i="16"/>
  <c r="AE155" i="16"/>
  <c r="I155" i="16"/>
  <c r="F155" i="16"/>
  <c r="AE154" i="16"/>
  <c r="I154" i="16"/>
  <c r="F154" i="16"/>
  <c r="AE153" i="16"/>
  <c r="I153" i="16"/>
  <c r="F153" i="16"/>
  <c r="AE152" i="16"/>
  <c r="I152" i="16"/>
  <c r="F152" i="16"/>
  <c r="AE151" i="16"/>
  <c r="I151" i="16"/>
  <c r="F151" i="16"/>
  <c r="AE150" i="16"/>
  <c r="I150" i="16"/>
  <c r="F150" i="16"/>
  <c r="AE149" i="16"/>
  <c r="I149" i="16"/>
  <c r="F149" i="16"/>
  <c r="AE148" i="16"/>
  <c r="I148" i="16"/>
  <c r="F148" i="16"/>
  <c r="AE147" i="16"/>
  <c r="I147" i="16"/>
  <c r="F147" i="16"/>
  <c r="AE146" i="16"/>
  <c r="I146" i="16"/>
  <c r="F146" i="16"/>
  <c r="AE145" i="16"/>
  <c r="I145" i="16"/>
  <c r="F145" i="16"/>
  <c r="AE144" i="16"/>
  <c r="I144" i="16"/>
  <c r="F144" i="16"/>
  <c r="AD141" i="16"/>
  <c r="AC141" i="16"/>
  <c r="AB141" i="16"/>
  <c r="AA141" i="16"/>
  <c r="Z141" i="16"/>
  <c r="Y141" i="16"/>
  <c r="X141" i="16"/>
  <c r="W141" i="16"/>
  <c r="V141" i="16"/>
  <c r="U141" i="16"/>
  <c r="T141" i="16"/>
  <c r="S141" i="16"/>
  <c r="R141" i="16"/>
  <c r="Q141" i="16"/>
  <c r="P141" i="16"/>
  <c r="J141" i="16"/>
  <c r="G141" i="16"/>
  <c r="AE140" i="16"/>
  <c r="I140" i="16"/>
  <c r="F140" i="16"/>
  <c r="AE139" i="16"/>
  <c r="I139" i="16"/>
  <c r="F139" i="16"/>
  <c r="AE138" i="16"/>
  <c r="I138" i="16"/>
  <c r="F138" i="16"/>
  <c r="AE137" i="16"/>
  <c r="I137" i="16"/>
  <c r="F137" i="16"/>
  <c r="AE136" i="16"/>
  <c r="I136" i="16"/>
  <c r="F136" i="16"/>
  <c r="AE135" i="16"/>
  <c r="I135" i="16"/>
  <c r="F135" i="16"/>
  <c r="AE134" i="16"/>
  <c r="I134" i="16"/>
  <c r="F134" i="16"/>
  <c r="AE133" i="16"/>
  <c r="I133" i="16"/>
  <c r="F133" i="16"/>
  <c r="AE132" i="16"/>
  <c r="I132" i="16"/>
  <c r="F132" i="16"/>
  <c r="AE131" i="16"/>
  <c r="I131" i="16"/>
  <c r="F131" i="16"/>
  <c r="AE130" i="16"/>
  <c r="I130" i="16"/>
  <c r="F130" i="16"/>
  <c r="AE129" i="16"/>
  <c r="AE141" i="16" s="1"/>
  <c r="I129" i="16"/>
  <c r="F129" i="16"/>
  <c r="AD126" i="16"/>
  <c r="AC126" i="16"/>
  <c r="AB126" i="16"/>
  <c r="AA126" i="16"/>
  <c r="Z126" i="16"/>
  <c r="Y126" i="16"/>
  <c r="X126" i="16"/>
  <c r="W126" i="16"/>
  <c r="V126" i="16"/>
  <c r="U126" i="16"/>
  <c r="T126" i="16"/>
  <c r="S126" i="16"/>
  <c r="R126" i="16"/>
  <c r="Q126" i="16"/>
  <c r="P126" i="16"/>
  <c r="J126" i="16"/>
  <c r="G126" i="16"/>
  <c r="AE125" i="16"/>
  <c r="I125" i="16"/>
  <c r="F125" i="16"/>
  <c r="AE124" i="16"/>
  <c r="I124" i="16"/>
  <c r="F124" i="16"/>
  <c r="AE123" i="16"/>
  <c r="I123" i="16"/>
  <c r="F123" i="16"/>
  <c r="AE122" i="16"/>
  <c r="I122" i="16"/>
  <c r="F122" i="16"/>
  <c r="AE121" i="16"/>
  <c r="I121" i="16"/>
  <c r="F121" i="16"/>
  <c r="AE120" i="16"/>
  <c r="I120" i="16"/>
  <c r="F120" i="16"/>
  <c r="AE119" i="16"/>
  <c r="I119" i="16"/>
  <c r="F119" i="16"/>
  <c r="AE118" i="16"/>
  <c r="I118" i="16"/>
  <c r="F118" i="16"/>
  <c r="AE117" i="16"/>
  <c r="I117" i="16"/>
  <c r="F117" i="16"/>
  <c r="AE116" i="16"/>
  <c r="I116" i="16"/>
  <c r="F116" i="16"/>
  <c r="AE115" i="16"/>
  <c r="I115" i="16"/>
  <c r="F115" i="16"/>
  <c r="AE114" i="16"/>
  <c r="AE126" i="16" s="1"/>
  <c r="I114" i="16"/>
  <c r="F114" i="16"/>
  <c r="AD111" i="16"/>
  <c r="AC111" i="16"/>
  <c r="AB111" i="16"/>
  <c r="AA111" i="16"/>
  <c r="Z111" i="16"/>
  <c r="Y111" i="16"/>
  <c r="X111" i="16"/>
  <c r="W111" i="16"/>
  <c r="V111" i="16"/>
  <c r="U111" i="16"/>
  <c r="T111" i="16"/>
  <c r="S111" i="16"/>
  <c r="R111" i="16"/>
  <c r="Q111" i="16"/>
  <c r="P111" i="16"/>
  <c r="J111" i="16"/>
  <c r="G111" i="16"/>
  <c r="AE110" i="16"/>
  <c r="I110" i="16"/>
  <c r="F110" i="16"/>
  <c r="AE109" i="16"/>
  <c r="I109" i="16"/>
  <c r="F109" i="16"/>
  <c r="AE108" i="16"/>
  <c r="I108" i="16"/>
  <c r="F108" i="16"/>
  <c r="AE107" i="16"/>
  <c r="I107" i="16"/>
  <c r="F107" i="16"/>
  <c r="AE106" i="16"/>
  <c r="I106" i="16"/>
  <c r="F106" i="16"/>
  <c r="AE105" i="16"/>
  <c r="I105" i="16"/>
  <c r="F105" i="16"/>
  <c r="AE104" i="16"/>
  <c r="I104" i="16"/>
  <c r="F104" i="16"/>
  <c r="AE103" i="16"/>
  <c r="I103" i="16"/>
  <c r="F103" i="16"/>
  <c r="AE102" i="16"/>
  <c r="I102" i="16"/>
  <c r="F102" i="16"/>
  <c r="AE101" i="16"/>
  <c r="I101" i="16"/>
  <c r="F101" i="16"/>
  <c r="AE100" i="16"/>
  <c r="I100" i="16"/>
  <c r="F100" i="16"/>
  <c r="AE99" i="16"/>
  <c r="I99" i="16"/>
  <c r="F99" i="16"/>
  <c r="AD96" i="16"/>
  <c r="AC96" i="16"/>
  <c r="AB96" i="16"/>
  <c r="AA96" i="16"/>
  <c r="Z96" i="16"/>
  <c r="Y96" i="16"/>
  <c r="X96" i="16"/>
  <c r="W96" i="16"/>
  <c r="V96" i="16"/>
  <c r="U96" i="16"/>
  <c r="T96" i="16"/>
  <c r="S96" i="16"/>
  <c r="R96" i="16"/>
  <c r="Q96" i="16"/>
  <c r="P96" i="16"/>
  <c r="J96" i="16"/>
  <c r="G96" i="16"/>
  <c r="AE95" i="16"/>
  <c r="I95" i="16"/>
  <c r="F95" i="16"/>
  <c r="AE94" i="16"/>
  <c r="I94" i="16"/>
  <c r="F94" i="16"/>
  <c r="AE93" i="16"/>
  <c r="I93" i="16"/>
  <c r="F93" i="16"/>
  <c r="AE92" i="16"/>
  <c r="I92" i="16"/>
  <c r="F92" i="16"/>
  <c r="AE91" i="16"/>
  <c r="I91" i="16"/>
  <c r="F91" i="16"/>
  <c r="AE90" i="16"/>
  <c r="I90" i="16"/>
  <c r="F90" i="16"/>
  <c r="AE89" i="16"/>
  <c r="I89" i="16"/>
  <c r="F89" i="16"/>
  <c r="AE88" i="16"/>
  <c r="I88" i="16"/>
  <c r="F88" i="16"/>
  <c r="AE87" i="16"/>
  <c r="I87" i="16"/>
  <c r="F87" i="16"/>
  <c r="AE86" i="16"/>
  <c r="I86" i="16"/>
  <c r="F86" i="16"/>
  <c r="AE85" i="16"/>
  <c r="I85" i="16"/>
  <c r="F85" i="16"/>
  <c r="F96" i="16" s="1"/>
  <c r="AE84" i="16"/>
  <c r="AE96" i="16" s="1"/>
  <c r="I84" i="16"/>
  <c r="I96" i="16" s="1"/>
  <c r="F84" i="16"/>
  <c r="AD81" i="16"/>
  <c r="AC81" i="16"/>
  <c r="AB81" i="16"/>
  <c r="AA81" i="16"/>
  <c r="Z81" i="16"/>
  <c r="Y81" i="16"/>
  <c r="X81" i="16"/>
  <c r="W81" i="16"/>
  <c r="V81" i="16"/>
  <c r="U81" i="16"/>
  <c r="T81" i="16"/>
  <c r="S81" i="16"/>
  <c r="R81" i="16"/>
  <c r="Q81" i="16"/>
  <c r="P81" i="16"/>
  <c r="J81" i="16"/>
  <c r="G81" i="16"/>
  <c r="AE80" i="16"/>
  <c r="I80" i="16"/>
  <c r="F80" i="16"/>
  <c r="AE79" i="16"/>
  <c r="I79" i="16"/>
  <c r="F79" i="16"/>
  <c r="AE78" i="16"/>
  <c r="I78" i="16"/>
  <c r="F78" i="16"/>
  <c r="AE77" i="16"/>
  <c r="I77" i="16"/>
  <c r="F77" i="16"/>
  <c r="AE76" i="16"/>
  <c r="I76" i="16"/>
  <c r="F76" i="16"/>
  <c r="AE75" i="16"/>
  <c r="I75" i="16"/>
  <c r="F75" i="16"/>
  <c r="AE74" i="16"/>
  <c r="I74" i="16"/>
  <c r="F74" i="16"/>
  <c r="AE73" i="16"/>
  <c r="I73" i="16"/>
  <c r="F73" i="16"/>
  <c r="AE72" i="16"/>
  <c r="I72" i="16"/>
  <c r="F72" i="16"/>
  <c r="AE71" i="16"/>
  <c r="I71" i="16"/>
  <c r="F71" i="16"/>
  <c r="AE70" i="16"/>
  <c r="I70" i="16"/>
  <c r="F70" i="16"/>
  <c r="AE81" i="16"/>
  <c r="I69" i="16"/>
  <c r="I81" i="16" s="1"/>
  <c r="F69" i="16"/>
  <c r="F81" i="16" s="1"/>
  <c r="AD66" i="16"/>
  <c r="AC66" i="16"/>
  <c r="AB66" i="16"/>
  <c r="AA66" i="16"/>
  <c r="Z66" i="16"/>
  <c r="Y66" i="16"/>
  <c r="X66" i="16"/>
  <c r="W66" i="16"/>
  <c r="V66" i="16"/>
  <c r="U66" i="16"/>
  <c r="T66" i="16"/>
  <c r="S66" i="16"/>
  <c r="R66" i="16"/>
  <c r="Q66" i="16"/>
  <c r="P66" i="16"/>
  <c r="J66" i="16"/>
  <c r="G66" i="16"/>
  <c r="AE65" i="16"/>
  <c r="I65" i="16"/>
  <c r="F65" i="16"/>
  <c r="AE64" i="16"/>
  <c r="I64" i="16"/>
  <c r="F64" i="16"/>
  <c r="AE63" i="16"/>
  <c r="I63" i="16"/>
  <c r="F63" i="16"/>
  <c r="AE62" i="16"/>
  <c r="I62" i="16"/>
  <c r="F62" i="16"/>
  <c r="AE61" i="16"/>
  <c r="I61" i="16"/>
  <c r="F61" i="16"/>
  <c r="AE60" i="16"/>
  <c r="I60" i="16"/>
  <c r="F60" i="16"/>
  <c r="AE59" i="16"/>
  <c r="I59" i="16"/>
  <c r="F59" i="16"/>
  <c r="AE58" i="16"/>
  <c r="I58" i="16"/>
  <c r="F58" i="16"/>
  <c r="AE57" i="16"/>
  <c r="I57" i="16"/>
  <c r="F57" i="16"/>
  <c r="AE56" i="16"/>
  <c r="I56" i="16"/>
  <c r="F56" i="16"/>
  <c r="AE55" i="16"/>
  <c r="I55" i="16"/>
  <c r="F55" i="16"/>
  <c r="AE54" i="16"/>
  <c r="I54" i="16"/>
  <c r="F54" i="16"/>
  <c r="F66" i="16" s="1"/>
  <c r="D54" i="16"/>
  <c r="O54" i="16" s="1"/>
  <c r="C54" i="16"/>
  <c r="B35" i="16"/>
  <c r="B28" i="16"/>
  <c r="B26" i="16"/>
  <c r="B24" i="16"/>
  <c r="B22" i="16"/>
  <c r="B20" i="16"/>
  <c r="AE13" i="16"/>
  <c r="AE12" i="16"/>
  <c r="AE11" i="16"/>
  <c r="AE10" i="16"/>
  <c r="AE9" i="16"/>
  <c r="AE8" i="16"/>
  <c r="AE7" i="16"/>
  <c r="AE6" i="16"/>
  <c r="AE5" i="16"/>
  <c r="AD157" i="15"/>
  <c r="V157" i="15"/>
  <c r="Q157" i="15"/>
  <c r="AD156" i="15"/>
  <c r="AC156" i="15"/>
  <c r="AC157" i="15" s="1"/>
  <c r="AB156" i="15"/>
  <c r="AB157" i="15" s="1"/>
  <c r="AA156" i="15"/>
  <c r="AA157" i="15" s="1"/>
  <c r="Z156" i="15"/>
  <c r="Z157" i="15" s="1"/>
  <c r="Y156" i="15"/>
  <c r="Y157" i="15" s="1"/>
  <c r="X156" i="15"/>
  <c r="X157" i="15" s="1"/>
  <c r="W156" i="15"/>
  <c r="W157" i="15" s="1"/>
  <c r="V156" i="15"/>
  <c r="U156" i="15"/>
  <c r="U157" i="15" s="1"/>
  <c r="T156" i="15"/>
  <c r="T157" i="15" s="1"/>
  <c r="S156" i="15"/>
  <c r="S157" i="15" s="1"/>
  <c r="R156" i="15"/>
  <c r="R157" i="15" s="1"/>
  <c r="Q156" i="15"/>
  <c r="P156" i="15"/>
  <c r="P157" i="15" s="1"/>
  <c r="J156" i="15"/>
  <c r="G156" i="15"/>
  <c r="AE155" i="15"/>
  <c r="I155" i="15"/>
  <c r="F155" i="15"/>
  <c r="AE154" i="15"/>
  <c r="I154" i="15"/>
  <c r="F154" i="15"/>
  <c r="AE153" i="15"/>
  <c r="I153" i="15"/>
  <c r="F153" i="15"/>
  <c r="AE152" i="15"/>
  <c r="I152" i="15"/>
  <c r="F152" i="15"/>
  <c r="AE151" i="15"/>
  <c r="I151" i="15"/>
  <c r="F151" i="15"/>
  <c r="AE150" i="15"/>
  <c r="I150" i="15"/>
  <c r="F150" i="15"/>
  <c r="AE149" i="15"/>
  <c r="I149" i="15"/>
  <c r="F149" i="15"/>
  <c r="AE148" i="15"/>
  <c r="I148" i="15"/>
  <c r="F148" i="15"/>
  <c r="AE147" i="15"/>
  <c r="I147" i="15"/>
  <c r="F147" i="15"/>
  <c r="AE146" i="15"/>
  <c r="I146" i="15"/>
  <c r="F146" i="15"/>
  <c r="AE145" i="15"/>
  <c r="I145" i="15"/>
  <c r="F145" i="15"/>
  <c r="AE144" i="15"/>
  <c r="I144" i="15"/>
  <c r="F144" i="15"/>
  <c r="AD141" i="15"/>
  <c r="AC141" i="15"/>
  <c r="AB141" i="15"/>
  <c r="AA141" i="15"/>
  <c r="Z141" i="15"/>
  <c r="Y141" i="15"/>
  <c r="X141" i="15"/>
  <c r="W141" i="15"/>
  <c r="V141" i="15"/>
  <c r="U141" i="15"/>
  <c r="T141" i="15"/>
  <c r="S141" i="15"/>
  <c r="R141" i="15"/>
  <c r="Q141" i="15"/>
  <c r="P141" i="15"/>
  <c r="J141" i="15"/>
  <c r="G141" i="15"/>
  <c r="AE140" i="15"/>
  <c r="I140" i="15"/>
  <c r="F140" i="15"/>
  <c r="AE139" i="15"/>
  <c r="I139" i="15"/>
  <c r="F139" i="15"/>
  <c r="AE138" i="15"/>
  <c r="I138" i="15"/>
  <c r="F138" i="15"/>
  <c r="AE137" i="15"/>
  <c r="I137" i="15"/>
  <c r="F137" i="15"/>
  <c r="AE136" i="15"/>
  <c r="I136" i="15"/>
  <c r="F136" i="15"/>
  <c r="AE135" i="15"/>
  <c r="I135" i="15"/>
  <c r="F135" i="15"/>
  <c r="F141" i="15" s="1"/>
  <c r="AE134" i="15"/>
  <c r="I134" i="15"/>
  <c r="F134" i="15"/>
  <c r="AE133" i="15"/>
  <c r="I133" i="15"/>
  <c r="F133" i="15"/>
  <c r="AE132" i="15"/>
  <c r="I132" i="15"/>
  <c r="F132" i="15"/>
  <c r="AE131" i="15"/>
  <c r="I131" i="15"/>
  <c r="F131" i="15"/>
  <c r="AE130" i="15"/>
  <c r="I130" i="15"/>
  <c r="F130" i="15"/>
  <c r="AE129" i="15"/>
  <c r="I129" i="15"/>
  <c r="F129" i="15"/>
  <c r="AD126" i="15"/>
  <c r="AC126" i="15"/>
  <c r="AB126" i="15"/>
  <c r="AA126" i="15"/>
  <c r="Z126" i="15"/>
  <c r="Y126" i="15"/>
  <c r="X126" i="15"/>
  <c r="W126" i="15"/>
  <c r="V126" i="15"/>
  <c r="U126" i="15"/>
  <c r="T126" i="15"/>
  <c r="S126" i="15"/>
  <c r="R126" i="15"/>
  <c r="Q126" i="15"/>
  <c r="P126" i="15"/>
  <c r="J126" i="15"/>
  <c r="G126" i="15"/>
  <c r="AE125" i="15"/>
  <c r="I125" i="15"/>
  <c r="F125" i="15"/>
  <c r="AE124" i="15"/>
  <c r="I124" i="15"/>
  <c r="F124" i="15"/>
  <c r="AE123" i="15"/>
  <c r="I123" i="15"/>
  <c r="F123" i="15"/>
  <c r="AE122" i="15"/>
  <c r="I122" i="15"/>
  <c r="F122" i="15"/>
  <c r="AE121" i="15"/>
  <c r="I121" i="15"/>
  <c r="F121" i="15"/>
  <c r="AE120" i="15"/>
  <c r="I120" i="15"/>
  <c r="F120" i="15"/>
  <c r="AE119" i="15"/>
  <c r="I119" i="15"/>
  <c r="F119" i="15"/>
  <c r="AE118" i="15"/>
  <c r="I118" i="15"/>
  <c r="F118" i="15"/>
  <c r="F126" i="15" s="1"/>
  <c r="AE117" i="15"/>
  <c r="I117" i="15"/>
  <c r="F117" i="15"/>
  <c r="AE116" i="15"/>
  <c r="I116" i="15"/>
  <c r="F116" i="15"/>
  <c r="AE115" i="15"/>
  <c r="I115" i="15"/>
  <c r="F115" i="15"/>
  <c r="AE114" i="15"/>
  <c r="I114" i="15"/>
  <c r="F114" i="15"/>
  <c r="AE111" i="15"/>
  <c r="AD111" i="15"/>
  <c r="AC111" i="15"/>
  <c r="AB111" i="15"/>
  <c r="AA111" i="15"/>
  <c r="Z111" i="15"/>
  <c r="Y111" i="15"/>
  <c r="X111" i="15"/>
  <c r="W111" i="15"/>
  <c r="V111" i="15"/>
  <c r="U111" i="15"/>
  <c r="T111" i="15"/>
  <c r="S111" i="15"/>
  <c r="R111" i="15"/>
  <c r="Q111" i="15"/>
  <c r="P111" i="15"/>
  <c r="J111" i="15"/>
  <c r="G111" i="15"/>
  <c r="AE110" i="15"/>
  <c r="I110" i="15"/>
  <c r="F110" i="15"/>
  <c r="AE109" i="15"/>
  <c r="I109" i="15"/>
  <c r="F109" i="15"/>
  <c r="AE108" i="15"/>
  <c r="I108" i="15"/>
  <c r="F108" i="15"/>
  <c r="AE107" i="15"/>
  <c r="I107" i="15"/>
  <c r="F107" i="15"/>
  <c r="AE106" i="15"/>
  <c r="I106" i="15"/>
  <c r="F106" i="15"/>
  <c r="AE105" i="15"/>
  <c r="I105" i="15"/>
  <c r="F105" i="15"/>
  <c r="AE104" i="15"/>
  <c r="I104" i="15"/>
  <c r="F104" i="15"/>
  <c r="AE103" i="15"/>
  <c r="I103" i="15"/>
  <c r="F103" i="15"/>
  <c r="AE102" i="15"/>
  <c r="I102" i="15"/>
  <c r="I111" i="15" s="1"/>
  <c r="F102" i="15"/>
  <c r="AE101" i="15"/>
  <c r="I101" i="15"/>
  <c r="F101" i="15"/>
  <c r="AE100" i="15"/>
  <c r="I100" i="15"/>
  <c r="F100" i="15"/>
  <c r="AE99" i="15"/>
  <c r="I99" i="15"/>
  <c r="F99" i="15"/>
  <c r="AD96" i="15"/>
  <c r="AC96" i="15"/>
  <c r="AB96" i="15"/>
  <c r="AA96" i="15"/>
  <c r="Z96" i="15"/>
  <c r="Y96" i="15"/>
  <c r="X96" i="15"/>
  <c r="W96" i="15"/>
  <c r="V96" i="15"/>
  <c r="U96" i="15"/>
  <c r="T96" i="15"/>
  <c r="S96" i="15"/>
  <c r="R96" i="15"/>
  <c r="Q96" i="15"/>
  <c r="P96" i="15"/>
  <c r="J96" i="15"/>
  <c r="G96" i="15"/>
  <c r="AE95" i="15"/>
  <c r="I95" i="15"/>
  <c r="F95" i="15"/>
  <c r="AE94" i="15"/>
  <c r="I94" i="15"/>
  <c r="F94" i="15"/>
  <c r="AE93" i="15"/>
  <c r="I93" i="15"/>
  <c r="F93" i="15"/>
  <c r="AE92" i="15"/>
  <c r="I92" i="15"/>
  <c r="F92" i="15"/>
  <c r="AE91" i="15"/>
  <c r="I91" i="15"/>
  <c r="F91" i="15"/>
  <c r="AE90" i="15"/>
  <c r="I90" i="15"/>
  <c r="F90" i="15"/>
  <c r="AE89" i="15"/>
  <c r="I89" i="15"/>
  <c r="F89" i="15"/>
  <c r="AE88" i="15"/>
  <c r="I88" i="15"/>
  <c r="F88" i="15"/>
  <c r="AE87" i="15"/>
  <c r="I87" i="15"/>
  <c r="F87" i="15"/>
  <c r="AE86" i="15"/>
  <c r="I86" i="15"/>
  <c r="F86" i="15"/>
  <c r="AE85" i="15"/>
  <c r="I85" i="15"/>
  <c r="F85" i="15"/>
  <c r="AE84" i="15"/>
  <c r="AE96" i="15" s="1"/>
  <c r="I84" i="15"/>
  <c r="I96" i="15" s="1"/>
  <c r="F84" i="15"/>
  <c r="AD81" i="15"/>
  <c r="AC81" i="15"/>
  <c r="AB81" i="15"/>
  <c r="AA81" i="15"/>
  <c r="Z81" i="15"/>
  <c r="Y81" i="15"/>
  <c r="X81" i="15"/>
  <c r="W81" i="15"/>
  <c r="V81" i="15"/>
  <c r="U81" i="15"/>
  <c r="T81" i="15"/>
  <c r="S81" i="15"/>
  <c r="R81" i="15"/>
  <c r="Q81" i="15"/>
  <c r="P81" i="15"/>
  <c r="J81" i="15"/>
  <c r="G81" i="15"/>
  <c r="AE80" i="15"/>
  <c r="I80" i="15"/>
  <c r="F80" i="15"/>
  <c r="AE79" i="15"/>
  <c r="I79" i="15"/>
  <c r="F79" i="15"/>
  <c r="AE78" i="15"/>
  <c r="I78" i="15"/>
  <c r="F78" i="15"/>
  <c r="AE77" i="15"/>
  <c r="I77" i="15"/>
  <c r="F77" i="15"/>
  <c r="AE76" i="15"/>
  <c r="I76" i="15"/>
  <c r="F76" i="15"/>
  <c r="AE75" i="15"/>
  <c r="I75" i="15"/>
  <c r="F75" i="15"/>
  <c r="AE74" i="15"/>
  <c r="I74" i="15"/>
  <c r="F74" i="15"/>
  <c r="AE73" i="15"/>
  <c r="I73" i="15"/>
  <c r="F73" i="15"/>
  <c r="AE72" i="15"/>
  <c r="I72" i="15"/>
  <c r="F72" i="15"/>
  <c r="AE71" i="15"/>
  <c r="I71" i="15"/>
  <c r="F71" i="15"/>
  <c r="AE70" i="15"/>
  <c r="I70" i="15"/>
  <c r="F70" i="15"/>
  <c r="I69" i="15"/>
  <c r="F69" i="15"/>
  <c r="AD66" i="15"/>
  <c r="AC66" i="15"/>
  <c r="AB66" i="15"/>
  <c r="AA66" i="15"/>
  <c r="Z66" i="15"/>
  <c r="Y66" i="15"/>
  <c r="X66" i="15"/>
  <c r="W66" i="15"/>
  <c r="V66" i="15"/>
  <c r="U66" i="15"/>
  <c r="T66" i="15"/>
  <c r="S66" i="15"/>
  <c r="R66" i="15"/>
  <c r="Q66" i="15"/>
  <c r="P66" i="15"/>
  <c r="J66" i="15"/>
  <c r="G66" i="15"/>
  <c r="AE65" i="15"/>
  <c r="I65" i="15"/>
  <c r="F65" i="15"/>
  <c r="AE64" i="15"/>
  <c r="I64" i="15"/>
  <c r="F64" i="15"/>
  <c r="AE63" i="15"/>
  <c r="I63" i="15"/>
  <c r="F63" i="15"/>
  <c r="AE62" i="15"/>
  <c r="I62" i="15"/>
  <c r="F62" i="15"/>
  <c r="AE61" i="15"/>
  <c r="I61" i="15"/>
  <c r="F61" i="15"/>
  <c r="AE60" i="15"/>
  <c r="I60" i="15"/>
  <c r="F60" i="15"/>
  <c r="AE59" i="15"/>
  <c r="I59" i="15"/>
  <c r="F59" i="15"/>
  <c r="AE58" i="15"/>
  <c r="I58" i="15"/>
  <c r="F58" i="15"/>
  <c r="AE57" i="15"/>
  <c r="I57" i="15"/>
  <c r="F57" i="15"/>
  <c r="AE56" i="15"/>
  <c r="I56" i="15"/>
  <c r="F56" i="15"/>
  <c r="AE55" i="15"/>
  <c r="I55" i="15"/>
  <c r="F55" i="15"/>
  <c r="F66" i="15" s="1"/>
  <c r="AE54" i="15"/>
  <c r="I54" i="15"/>
  <c r="F54" i="15"/>
  <c r="D54" i="15"/>
  <c r="O54" i="15" s="1"/>
  <c r="B35" i="15"/>
  <c r="B37" i="15" s="1"/>
  <c r="B39" i="15" s="1"/>
  <c r="B41" i="15" s="1"/>
  <c r="B43" i="15" s="1"/>
  <c r="B45" i="15" s="1"/>
  <c r="B47" i="15" s="1"/>
  <c r="B28" i="15"/>
  <c r="B26" i="15"/>
  <c r="B24" i="15"/>
  <c r="B22" i="15"/>
  <c r="B20" i="15"/>
  <c r="AE13" i="15"/>
  <c r="AE12" i="15"/>
  <c r="AE11" i="15"/>
  <c r="AE10" i="15"/>
  <c r="AE9" i="15"/>
  <c r="AE8" i="15"/>
  <c r="AE7" i="15"/>
  <c r="AE6" i="15"/>
  <c r="AE5" i="15"/>
  <c r="Z157" i="14"/>
  <c r="X157" i="14"/>
  <c r="W157" i="14"/>
  <c r="AD156" i="14"/>
  <c r="AD157" i="14" s="1"/>
  <c r="AC156" i="14"/>
  <c r="AC157" i="14" s="1"/>
  <c r="AB156" i="14"/>
  <c r="AB157" i="14" s="1"/>
  <c r="AA156" i="14"/>
  <c r="AA157" i="14" s="1"/>
  <c r="Z156" i="14"/>
  <c r="Y156" i="14"/>
  <c r="Y157" i="14" s="1"/>
  <c r="X156" i="14"/>
  <c r="W156" i="14"/>
  <c r="V156" i="14"/>
  <c r="V157" i="14" s="1"/>
  <c r="U156" i="14"/>
  <c r="U157" i="14" s="1"/>
  <c r="T156" i="14"/>
  <c r="T157" i="14" s="1"/>
  <c r="S156" i="14"/>
  <c r="S157" i="14" s="1"/>
  <c r="R156" i="14"/>
  <c r="R157" i="14" s="1"/>
  <c r="Q156" i="14"/>
  <c r="Q157" i="14" s="1"/>
  <c r="P156" i="14"/>
  <c r="P157" i="14" s="1"/>
  <c r="J156" i="14"/>
  <c r="G156" i="14"/>
  <c r="AE155" i="14"/>
  <c r="I155" i="14"/>
  <c r="F155" i="14"/>
  <c r="AE154" i="14"/>
  <c r="I154" i="14"/>
  <c r="F154" i="14"/>
  <c r="AE153" i="14"/>
  <c r="I153" i="14"/>
  <c r="F153" i="14"/>
  <c r="AE152" i="14"/>
  <c r="I152" i="14"/>
  <c r="F152" i="14"/>
  <c r="AE151" i="14"/>
  <c r="I151" i="14"/>
  <c r="F151" i="14"/>
  <c r="AE150" i="14"/>
  <c r="I150" i="14"/>
  <c r="F150" i="14"/>
  <c r="AE149" i="14"/>
  <c r="I149" i="14"/>
  <c r="F149" i="14"/>
  <c r="AE148" i="14"/>
  <c r="I148" i="14"/>
  <c r="F148" i="14"/>
  <c r="AE147" i="14"/>
  <c r="I147" i="14"/>
  <c r="F147" i="14"/>
  <c r="AE146" i="14"/>
  <c r="I146" i="14"/>
  <c r="F146" i="14"/>
  <c r="AE145" i="14"/>
  <c r="I145" i="14"/>
  <c r="F145" i="14"/>
  <c r="AE144" i="14"/>
  <c r="I144" i="14"/>
  <c r="F144" i="14"/>
  <c r="F156" i="14" s="1"/>
  <c r="AD141" i="14"/>
  <c r="AC141" i="14"/>
  <c r="AB141" i="14"/>
  <c r="AA141" i="14"/>
  <c r="Z141" i="14"/>
  <c r="Y141" i="14"/>
  <c r="X141" i="14"/>
  <c r="W141" i="14"/>
  <c r="V141" i="14"/>
  <c r="U141" i="14"/>
  <c r="T141" i="14"/>
  <c r="S141" i="14"/>
  <c r="R141" i="14"/>
  <c r="Q141" i="14"/>
  <c r="P141" i="14"/>
  <c r="J141" i="14"/>
  <c r="G141" i="14"/>
  <c r="AE140" i="14"/>
  <c r="I140" i="14"/>
  <c r="F140" i="14"/>
  <c r="AE139" i="14"/>
  <c r="I139" i="14"/>
  <c r="F139" i="14"/>
  <c r="AE138" i="14"/>
  <c r="I138" i="14"/>
  <c r="F138" i="14"/>
  <c r="AE137" i="14"/>
  <c r="I137" i="14"/>
  <c r="F137" i="14"/>
  <c r="AE136" i="14"/>
  <c r="I136" i="14"/>
  <c r="F136" i="14"/>
  <c r="AE135" i="14"/>
  <c r="I135" i="14"/>
  <c r="F135" i="14"/>
  <c r="AE134" i="14"/>
  <c r="I134" i="14"/>
  <c r="F134" i="14"/>
  <c r="AE133" i="14"/>
  <c r="I133" i="14"/>
  <c r="F133" i="14"/>
  <c r="AE132" i="14"/>
  <c r="I132" i="14"/>
  <c r="F132" i="14"/>
  <c r="AE131" i="14"/>
  <c r="I131" i="14"/>
  <c r="F131" i="14"/>
  <c r="AE130" i="14"/>
  <c r="AE141" i="14" s="1"/>
  <c r="I130" i="14"/>
  <c r="F130" i="14"/>
  <c r="AE129" i="14"/>
  <c r="I129" i="14"/>
  <c r="F129" i="14"/>
  <c r="AD126" i="14"/>
  <c r="AC126" i="14"/>
  <c r="AB126" i="14"/>
  <c r="AA126" i="14"/>
  <c r="Z126" i="14"/>
  <c r="Y126" i="14"/>
  <c r="X126" i="14"/>
  <c r="W126" i="14"/>
  <c r="V126" i="14"/>
  <c r="U126" i="14"/>
  <c r="T126" i="14"/>
  <c r="S126" i="14"/>
  <c r="R126" i="14"/>
  <c r="Q126" i="14"/>
  <c r="P126" i="14"/>
  <c r="J126" i="14"/>
  <c r="G126" i="14"/>
  <c r="AE125" i="14"/>
  <c r="I125" i="14"/>
  <c r="F125" i="14"/>
  <c r="AE124" i="14"/>
  <c r="I124" i="14"/>
  <c r="F124" i="14"/>
  <c r="AE123" i="14"/>
  <c r="I123" i="14"/>
  <c r="F123" i="14"/>
  <c r="AE122" i="14"/>
  <c r="I122" i="14"/>
  <c r="F122" i="14"/>
  <c r="AE121" i="14"/>
  <c r="I121" i="14"/>
  <c r="F121" i="14"/>
  <c r="AE120" i="14"/>
  <c r="I120" i="14"/>
  <c r="F120" i="14"/>
  <c r="AE119" i="14"/>
  <c r="I119" i="14"/>
  <c r="F119" i="14"/>
  <c r="AE118" i="14"/>
  <c r="I118" i="14"/>
  <c r="F118" i="14"/>
  <c r="AE117" i="14"/>
  <c r="I117" i="14"/>
  <c r="F117" i="14"/>
  <c r="AE116" i="14"/>
  <c r="I116" i="14"/>
  <c r="I126" i="14" s="1"/>
  <c r="F116" i="14"/>
  <c r="AE115" i="14"/>
  <c r="I115" i="14"/>
  <c r="F115" i="14"/>
  <c r="F126" i="14" s="1"/>
  <c r="AE114" i="14"/>
  <c r="I114" i="14"/>
  <c r="F114" i="14"/>
  <c r="AD111" i="14"/>
  <c r="AC111" i="14"/>
  <c r="AB111" i="14"/>
  <c r="AA111" i="14"/>
  <c r="Z111" i="14"/>
  <c r="Y111" i="14"/>
  <c r="X111" i="14"/>
  <c r="W111" i="14"/>
  <c r="V111" i="14"/>
  <c r="U111" i="14"/>
  <c r="T111" i="14"/>
  <c r="S111" i="14"/>
  <c r="R111" i="14"/>
  <c r="Q111" i="14"/>
  <c r="P111" i="14"/>
  <c r="J111" i="14"/>
  <c r="G111" i="14"/>
  <c r="AE110" i="14"/>
  <c r="I110" i="14"/>
  <c r="F110" i="14"/>
  <c r="AE109" i="14"/>
  <c r="I109" i="14"/>
  <c r="F109" i="14"/>
  <c r="AE108" i="14"/>
  <c r="I108" i="14"/>
  <c r="F108" i="14"/>
  <c r="AE107" i="14"/>
  <c r="I107" i="14"/>
  <c r="F107" i="14"/>
  <c r="AE106" i="14"/>
  <c r="I106" i="14"/>
  <c r="F106" i="14"/>
  <c r="AE105" i="14"/>
  <c r="I105" i="14"/>
  <c r="F105" i="14"/>
  <c r="AE104" i="14"/>
  <c r="I104" i="14"/>
  <c r="F104" i="14"/>
  <c r="AE103" i="14"/>
  <c r="I103" i="14"/>
  <c r="F103" i="14"/>
  <c r="AE102" i="14"/>
  <c r="I102" i="14"/>
  <c r="F102" i="14"/>
  <c r="AE101" i="14"/>
  <c r="AE111" i="14" s="1"/>
  <c r="I101" i="14"/>
  <c r="F101" i="14"/>
  <c r="AE100" i="14"/>
  <c r="I100" i="14"/>
  <c r="F100" i="14"/>
  <c r="AE99" i="14"/>
  <c r="I99" i="14"/>
  <c r="I111" i="14" s="1"/>
  <c r="F99" i="14"/>
  <c r="AD96" i="14"/>
  <c r="AC96" i="14"/>
  <c r="AB96" i="14"/>
  <c r="AA96" i="14"/>
  <c r="Z96" i="14"/>
  <c r="Y96" i="14"/>
  <c r="X96" i="14"/>
  <c r="W96" i="14"/>
  <c r="V96" i="14"/>
  <c r="U96" i="14"/>
  <c r="T96" i="14"/>
  <c r="S96" i="14"/>
  <c r="R96" i="14"/>
  <c r="Q96" i="14"/>
  <c r="P96" i="14"/>
  <c r="J96" i="14"/>
  <c r="G96" i="14"/>
  <c r="AE95" i="14"/>
  <c r="I95" i="14"/>
  <c r="F95" i="14"/>
  <c r="AE94" i="14"/>
  <c r="I94" i="14"/>
  <c r="F94" i="14"/>
  <c r="AE93" i="14"/>
  <c r="I93" i="14"/>
  <c r="F93" i="14"/>
  <c r="AE92" i="14"/>
  <c r="I92" i="14"/>
  <c r="F92" i="14"/>
  <c r="AE91" i="14"/>
  <c r="I91" i="14"/>
  <c r="F91" i="14"/>
  <c r="AE90" i="14"/>
  <c r="I90" i="14"/>
  <c r="F90" i="14"/>
  <c r="AE89" i="14"/>
  <c r="I89" i="14"/>
  <c r="F89" i="14"/>
  <c r="AE88" i="14"/>
  <c r="I88" i="14"/>
  <c r="F88" i="14"/>
  <c r="AE87" i="14"/>
  <c r="I87" i="14"/>
  <c r="F87" i="14"/>
  <c r="AE86" i="14"/>
  <c r="I86" i="14"/>
  <c r="F86" i="14"/>
  <c r="AE85" i="14"/>
  <c r="I85" i="14"/>
  <c r="F85" i="14"/>
  <c r="AE84" i="14"/>
  <c r="AE96" i="14" s="1"/>
  <c r="I84" i="14"/>
  <c r="F84" i="14"/>
  <c r="F96" i="14" s="1"/>
  <c r="AD81" i="14"/>
  <c r="AC81" i="14"/>
  <c r="AB81" i="14"/>
  <c r="AA81" i="14"/>
  <c r="Z81" i="14"/>
  <c r="Y81" i="14"/>
  <c r="X81" i="14"/>
  <c r="W81" i="14"/>
  <c r="V81" i="14"/>
  <c r="U81" i="14"/>
  <c r="T81" i="14"/>
  <c r="S81" i="14"/>
  <c r="R81" i="14"/>
  <c r="Q81" i="14"/>
  <c r="P81" i="14"/>
  <c r="J81" i="14"/>
  <c r="G81" i="14"/>
  <c r="AE80" i="14"/>
  <c r="I80" i="14"/>
  <c r="F80" i="14"/>
  <c r="AE79" i="14"/>
  <c r="I79" i="14"/>
  <c r="F79" i="14"/>
  <c r="AE78" i="14"/>
  <c r="I78" i="14"/>
  <c r="F78" i="14"/>
  <c r="AE77" i="14"/>
  <c r="I77" i="14"/>
  <c r="F77" i="14"/>
  <c r="AE76" i="14"/>
  <c r="I76" i="14"/>
  <c r="F76" i="14"/>
  <c r="AE75" i="14"/>
  <c r="I75" i="14"/>
  <c r="F75" i="14"/>
  <c r="AE74" i="14"/>
  <c r="I74" i="14"/>
  <c r="F74" i="14"/>
  <c r="AE73" i="14"/>
  <c r="I73" i="14"/>
  <c r="F73" i="14"/>
  <c r="AE72" i="14"/>
  <c r="I72" i="14"/>
  <c r="F72" i="14"/>
  <c r="AE71" i="14"/>
  <c r="I71" i="14"/>
  <c r="F71" i="14"/>
  <c r="AE70" i="14"/>
  <c r="I70" i="14"/>
  <c r="F70" i="14"/>
  <c r="AE81" i="14"/>
  <c r="I69" i="14"/>
  <c r="F69" i="14"/>
  <c r="AD66" i="14"/>
  <c r="AC66" i="14"/>
  <c r="AB66" i="14"/>
  <c r="AA66" i="14"/>
  <c r="Z66" i="14"/>
  <c r="Y66" i="14"/>
  <c r="X66" i="14"/>
  <c r="W66" i="14"/>
  <c r="V66" i="14"/>
  <c r="U66" i="14"/>
  <c r="T66" i="14"/>
  <c r="S66" i="14"/>
  <c r="R66" i="14"/>
  <c r="Q66" i="14"/>
  <c r="P66" i="14"/>
  <c r="J66" i="14"/>
  <c r="G66" i="14"/>
  <c r="AE65" i="14"/>
  <c r="I65" i="14"/>
  <c r="F65" i="14"/>
  <c r="AE64" i="14"/>
  <c r="I64" i="14"/>
  <c r="F64" i="14"/>
  <c r="AE63" i="14"/>
  <c r="I63" i="14"/>
  <c r="F63" i="14"/>
  <c r="AE62" i="14"/>
  <c r="I62" i="14"/>
  <c r="F62" i="14"/>
  <c r="AE61" i="14"/>
  <c r="I61" i="14"/>
  <c r="F61" i="14"/>
  <c r="AE60" i="14"/>
  <c r="I60" i="14"/>
  <c r="F60" i="14"/>
  <c r="AE59" i="14"/>
  <c r="I59" i="14"/>
  <c r="F59" i="14"/>
  <c r="AE58" i="14"/>
  <c r="I58" i="14"/>
  <c r="F58" i="14"/>
  <c r="AE57" i="14"/>
  <c r="I57" i="14"/>
  <c r="F57" i="14"/>
  <c r="AE56" i="14"/>
  <c r="I56" i="14"/>
  <c r="F56" i="14"/>
  <c r="AE55" i="14"/>
  <c r="I55" i="14"/>
  <c r="F55" i="14"/>
  <c r="F66" i="14" s="1"/>
  <c r="AE54" i="14"/>
  <c r="AE66" i="14" s="1"/>
  <c r="I54" i="14"/>
  <c r="F54" i="14"/>
  <c r="D54" i="14"/>
  <c r="O54" i="14" s="1"/>
  <c r="B35" i="14"/>
  <c r="B28" i="14"/>
  <c r="B26" i="14"/>
  <c r="B24" i="14"/>
  <c r="B22" i="14"/>
  <c r="B20" i="14"/>
  <c r="AE13" i="14"/>
  <c r="AE12" i="14"/>
  <c r="AE11" i="14"/>
  <c r="AE10" i="14"/>
  <c r="AE9" i="14"/>
  <c r="AE8" i="14"/>
  <c r="AE7" i="14"/>
  <c r="AE6" i="14"/>
  <c r="AE5" i="14"/>
  <c r="W157" i="13"/>
  <c r="Q157" i="13"/>
  <c r="AD156" i="13"/>
  <c r="AD157" i="13" s="1"/>
  <c r="AC156" i="13"/>
  <c r="AC157" i="13" s="1"/>
  <c r="AB156" i="13"/>
  <c r="AB157" i="13" s="1"/>
  <c r="AA156" i="13"/>
  <c r="AA157" i="13" s="1"/>
  <c r="Z156" i="13"/>
  <c r="Z157" i="13" s="1"/>
  <c r="Y156" i="13"/>
  <c r="Y157" i="13" s="1"/>
  <c r="X156" i="13"/>
  <c r="X157" i="13" s="1"/>
  <c r="W156" i="13"/>
  <c r="V156" i="13"/>
  <c r="V157" i="13" s="1"/>
  <c r="U156" i="13"/>
  <c r="U157" i="13" s="1"/>
  <c r="T156" i="13"/>
  <c r="T157" i="13" s="1"/>
  <c r="S156" i="13"/>
  <c r="S157" i="13" s="1"/>
  <c r="R156" i="13"/>
  <c r="R157" i="13" s="1"/>
  <c r="Q156" i="13"/>
  <c r="P156" i="13"/>
  <c r="P157" i="13" s="1"/>
  <c r="J156" i="13"/>
  <c r="G156" i="13"/>
  <c r="AE155" i="13"/>
  <c r="I155" i="13"/>
  <c r="F155" i="13"/>
  <c r="AE154" i="13"/>
  <c r="I154" i="13"/>
  <c r="F154" i="13"/>
  <c r="AE153" i="13"/>
  <c r="I153" i="13"/>
  <c r="F153" i="13"/>
  <c r="AE152" i="13"/>
  <c r="I152" i="13"/>
  <c r="F152" i="13"/>
  <c r="AE151" i="13"/>
  <c r="I151" i="13"/>
  <c r="F151" i="13"/>
  <c r="AE150" i="13"/>
  <c r="I150" i="13"/>
  <c r="F150" i="13"/>
  <c r="AE149" i="13"/>
  <c r="I149" i="13"/>
  <c r="F149" i="13"/>
  <c r="AE148" i="13"/>
  <c r="I148" i="13"/>
  <c r="F148" i="13"/>
  <c r="AE147" i="13"/>
  <c r="AE156" i="13" s="1"/>
  <c r="AE157" i="13" s="1"/>
  <c r="I147" i="13"/>
  <c r="F147" i="13"/>
  <c r="AE146" i="13"/>
  <c r="I146" i="13"/>
  <c r="F146" i="13"/>
  <c r="AE145" i="13"/>
  <c r="I145" i="13"/>
  <c r="F145" i="13"/>
  <c r="AE144" i="13"/>
  <c r="I144" i="13"/>
  <c r="I156" i="13" s="1"/>
  <c r="F144" i="13"/>
  <c r="AD141" i="13"/>
  <c r="AC141" i="13"/>
  <c r="AB141" i="13"/>
  <c r="AA141" i="13"/>
  <c r="Z141" i="13"/>
  <c r="Y141" i="13"/>
  <c r="X141" i="13"/>
  <c r="W141" i="13"/>
  <c r="V141" i="13"/>
  <c r="U141" i="13"/>
  <c r="T141" i="13"/>
  <c r="S141" i="13"/>
  <c r="R141" i="13"/>
  <c r="Q141" i="13"/>
  <c r="P141" i="13"/>
  <c r="J141" i="13"/>
  <c r="G141" i="13"/>
  <c r="AE140" i="13"/>
  <c r="I140" i="13"/>
  <c r="F140" i="13"/>
  <c r="AE139" i="13"/>
  <c r="I139" i="13"/>
  <c r="F139" i="13"/>
  <c r="AE138" i="13"/>
  <c r="I138" i="13"/>
  <c r="F138" i="13"/>
  <c r="AE137" i="13"/>
  <c r="I137" i="13"/>
  <c r="F137" i="13"/>
  <c r="AE136" i="13"/>
  <c r="I136" i="13"/>
  <c r="F136" i="13"/>
  <c r="AE135" i="13"/>
  <c r="I135" i="13"/>
  <c r="F135" i="13"/>
  <c r="AE134" i="13"/>
  <c r="I134" i="13"/>
  <c r="F134" i="13"/>
  <c r="AE133" i="13"/>
  <c r="I133" i="13"/>
  <c r="F133" i="13"/>
  <c r="AE132" i="13"/>
  <c r="I132" i="13"/>
  <c r="F132" i="13"/>
  <c r="AE131" i="13"/>
  <c r="I131" i="13"/>
  <c r="F131" i="13"/>
  <c r="AE130" i="13"/>
  <c r="I130" i="13"/>
  <c r="F130" i="13"/>
  <c r="AE129" i="13"/>
  <c r="I129" i="13"/>
  <c r="F129" i="13"/>
  <c r="AD126" i="13"/>
  <c r="AC126" i="13"/>
  <c r="AB126" i="13"/>
  <c r="AA126" i="13"/>
  <c r="Z126" i="13"/>
  <c r="Y126" i="13"/>
  <c r="X126" i="13"/>
  <c r="W126" i="13"/>
  <c r="V126" i="13"/>
  <c r="U126" i="13"/>
  <c r="T126" i="13"/>
  <c r="S126" i="13"/>
  <c r="R126" i="13"/>
  <c r="Q126" i="13"/>
  <c r="P126" i="13"/>
  <c r="J126" i="13"/>
  <c r="G126" i="13"/>
  <c r="AE125" i="13"/>
  <c r="I125" i="13"/>
  <c r="F125" i="13"/>
  <c r="AE124" i="13"/>
  <c r="I124" i="13"/>
  <c r="F124" i="13"/>
  <c r="AE123" i="13"/>
  <c r="I123" i="13"/>
  <c r="F123" i="13"/>
  <c r="AE122" i="13"/>
  <c r="I122" i="13"/>
  <c r="F122" i="13"/>
  <c r="AE121" i="13"/>
  <c r="I121" i="13"/>
  <c r="F121" i="13"/>
  <c r="AE120" i="13"/>
  <c r="I120" i="13"/>
  <c r="F120" i="13"/>
  <c r="AE119" i="13"/>
  <c r="I119" i="13"/>
  <c r="F119" i="13"/>
  <c r="AE118" i="13"/>
  <c r="I118" i="13"/>
  <c r="F118" i="13"/>
  <c r="AE117" i="13"/>
  <c r="I117" i="13"/>
  <c r="F117" i="13"/>
  <c r="AE116" i="13"/>
  <c r="I116" i="13"/>
  <c r="F116" i="13"/>
  <c r="AE115" i="13"/>
  <c r="I115" i="13"/>
  <c r="F115" i="13"/>
  <c r="AE114" i="13"/>
  <c r="I114" i="13"/>
  <c r="I126" i="13" s="1"/>
  <c r="F114" i="13"/>
  <c r="AD111" i="13"/>
  <c r="AC111" i="13"/>
  <c r="AB111" i="13"/>
  <c r="AA111" i="13"/>
  <c r="Z111" i="13"/>
  <c r="Y111" i="13"/>
  <c r="X111" i="13"/>
  <c r="W111" i="13"/>
  <c r="V111" i="13"/>
  <c r="U111" i="13"/>
  <c r="T111" i="13"/>
  <c r="S111" i="13"/>
  <c r="R111" i="13"/>
  <c r="Q111" i="13"/>
  <c r="P111" i="13"/>
  <c r="J111" i="13"/>
  <c r="G111" i="13"/>
  <c r="AE110" i="13"/>
  <c r="I110" i="13"/>
  <c r="F110" i="13"/>
  <c r="AE109" i="13"/>
  <c r="I109" i="13"/>
  <c r="F109" i="13"/>
  <c r="AE108" i="13"/>
  <c r="I108" i="13"/>
  <c r="F108" i="13"/>
  <c r="AE107" i="13"/>
  <c r="I107" i="13"/>
  <c r="F107" i="13"/>
  <c r="AE106" i="13"/>
  <c r="I106" i="13"/>
  <c r="F106" i="13"/>
  <c r="AE105" i="13"/>
  <c r="I105" i="13"/>
  <c r="F105" i="13"/>
  <c r="AE104" i="13"/>
  <c r="I104" i="13"/>
  <c r="F104" i="13"/>
  <c r="F111" i="13" s="1"/>
  <c r="AE103" i="13"/>
  <c r="I103" i="13"/>
  <c r="F103" i="13"/>
  <c r="AE102" i="13"/>
  <c r="I102" i="13"/>
  <c r="F102" i="13"/>
  <c r="AE101" i="13"/>
  <c r="I101" i="13"/>
  <c r="I111" i="13" s="1"/>
  <c r="F101" i="13"/>
  <c r="AE100" i="13"/>
  <c r="I100" i="13"/>
  <c r="F100" i="13"/>
  <c r="AE99" i="13"/>
  <c r="AE111" i="13" s="1"/>
  <c r="I99" i="13"/>
  <c r="F99" i="13"/>
  <c r="AD96" i="13"/>
  <c r="AC96" i="13"/>
  <c r="AB96" i="13"/>
  <c r="AA96" i="13"/>
  <c r="Z96" i="13"/>
  <c r="Y96" i="13"/>
  <c r="X96" i="13"/>
  <c r="W96" i="13"/>
  <c r="V96" i="13"/>
  <c r="U96" i="13"/>
  <c r="T96" i="13"/>
  <c r="S96" i="13"/>
  <c r="R96" i="13"/>
  <c r="Q96" i="13"/>
  <c r="P96" i="13"/>
  <c r="J96" i="13"/>
  <c r="G96" i="13"/>
  <c r="AE95" i="13"/>
  <c r="I95" i="13"/>
  <c r="F95" i="13"/>
  <c r="AE94" i="13"/>
  <c r="I94" i="13"/>
  <c r="F94" i="13"/>
  <c r="AE93" i="13"/>
  <c r="I93" i="13"/>
  <c r="F93" i="13"/>
  <c r="AE92" i="13"/>
  <c r="I92" i="13"/>
  <c r="F92" i="13"/>
  <c r="AE91" i="13"/>
  <c r="I91" i="13"/>
  <c r="F91" i="13"/>
  <c r="AE90" i="13"/>
  <c r="I90" i="13"/>
  <c r="F90" i="13"/>
  <c r="AE89" i="13"/>
  <c r="I89" i="13"/>
  <c r="F89" i="13"/>
  <c r="AE88" i="13"/>
  <c r="I88" i="13"/>
  <c r="I96" i="13" s="1"/>
  <c r="F88" i="13"/>
  <c r="AE87" i="13"/>
  <c r="I87" i="13"/>
  <c r="F87" i="13"/>
  <c r="AE86" i="13"/>
  <c r="AE96" i="13" s="1"/>
  <c r="I86" i="13"/>
  <c r="F86" i="13"/>
  <c r="AE85" i="13"/>
  <c r="I85" i="13"/>
  <c r="F85" i="13"/>
  <c r="AE84" i="13"/>
  <c r="I84" i="13"/>
  <c r="F84" i="13"/>
  <c r="F96" i="13" s="1"/>
  <c r="AE81" i="13"/>
  <c r="AD81" i="13"/>
  <c r="AC81" i="13"/>
  <c r="AB81" i="13"/>
  <c r="AA81" i="13"/>
  <c r="Z81" i="13"/>
  <c r="Y81" i="13"/>
  <c r="X81" i="13"/>
  <c r="W81" i="13"/>
  <c r="V81" i="13"/>
  <c r="U81" i="13"/>
  <c r="T81" i="13"/>
  <c r="S81" i="13"/>
  <c r="R81" i="13"/>
  <c r="Q81" i="13"/>
  <c r="P81" i="13"/>
  <c r="J81" i="13"/>
  <c r="G81" i="13"/>
  <c r="AE80" i="13"/>
  <c r="I80" i="13"/>
  <c r="F80" i="13"/>
  <c r="AE79" i="13"/>
  <c r="I79" i="13"/>
  <c r="F79" i="13"/>
  <c r="AE78" i="13"/>
  <c r="I78" i="13"/>
  <c r="F78" i="13"/>
  <c r="AE77" i="13"/>
  <c r="I77" i="13"/>
  <c r="F77" i="13"/>
  <c r="AE76" i="13"/>
  <c r="I76" i="13"/>
  <c r="F76" i="13"/>
  <c r="AE75" i="13"/>
  <c r="I75" i="13"/>
  <c r="F75" i="13"/>
  <c r="AE74" i="13"/>
  <c r="I74" i="13"/>
  <c r="F74" i="13"/>
  <c r="AE73" i="13"/>
  <c r="I73" i="13"/>
  <c r="F73" i="13"/>
  <c r="AE72" i="13"/>
  <c r="I72" i="13"/>
  <c r="F72" i="13"/>
  <c r="AE71" i="13"/>
  <c r="I71" i="13"/>
  <c r="F71" i="13"/>
  <c r="AE70" i="13"/>
  <c r="I70" i="13"/>
  <c r="F70" i="13"/>
  <c r="I69" i="13"/>
  <c r="F69" i="13"/>
  <c r="F81" i="13" s="1"/>
  <c r="AD66" i="13"/>
  <c r="AC66" i="13"/>
  <c r="AB66" i="13"/>
  <c r="AA66" i="13"/>
  <c r="Z66" i="13"/>
  <c r="Y66" i="13"/>
  <c r="X66" i="13"/>
  <c r="W66" i="13"/>
  <c r="V66" i="13"/>
  <c r="U66" i="13"/>
  <c r="T66" i="13"/>
  <c r="S66" i="13"/>
  <c r="R66" i="13"/>
  <c r="Q66" i="13"/>
  <c r="P66" i="13"/>
  <c r="J66" i="13"/>
  <c r="G66" i="13"/>
  <c r="AE65" i="13"/>
  <c r="I65" i="13"/>
  <c r="F65" i="13"/>
  <c r="AE64" i="13"/>
  <c r="I64" i="13"/>
  <c r="F64" i="13"/>
  <c r="AE63" i="13"/>
  <c r="I63" i="13"/>
  <c r="F63" i="13"/>
  <c r="AE62" i="13"/>
  <c r="I62" i="13"/>
  <c r="F62" i="13"/>
  <c r="AE61" i="13"/>
  <c r="I61" i="13"/>
  <c r="F61" i="13"/>
  <c r="AE60" i="13"/>
  <c r="I60" i="13"/>
  <c r="F60" i="13"/>
  <c r="AE59" i="13"/>
  <c r="I59" i="13"/>
  <c r="F59" i="13"/>
  <c r="AE58" i="13"/>
  <c r="I58" i="13"/>
  <c r="F58" i="13"/>
  <c r="AE57" i="13"/>
  <c r="I57" i="13"/>
  <c r="F57" i="13"/>
  <c r="AE56" i="13"/>
  <c r="I56" i="13"/>
  <c r="F56" i="13"/>
  <c r="AE55" i="13"/>
  <c r="I55" i="13"/>
  <c r="F55" i="13"/>
  <c r="AE54" i="13"/>
  <c r="AE66" i="13" s="1"/>
  <c r="I54" i="13"/>
  <c r="F54" i="13"/>
  <c r="D54" i="13"/>
  <c r="B35" i="13"/>
  <c r="B37" i="13" s="1"/>
  <c r="B39" i="13" s="1"/>
  <c r="B41" i="13" s="1"/>
  <c r="B43" i="13" s="1"/>
  <c r="B45" i="13" s="1"/>
  <c r="B28" i="13"/>
  <c r="B26" i="13"/>
  <c r="B24" i="13"/>
  <c r="B22" i="13"/>
  <c r="B20" i="13"/>
  <c r="AE13" i="13"/>
  <c r="AE12" i="13"/>
  <c r="AE11" i="13"/>
  <c r="AE10" i="13"/>
  <c r="AE9" i="13"/>
  <c r="AE8" i="13"/>
  <c r="AE7" i="13"/>
  <c r="AE6" i="13"/>
  <c r="AE5" i="13"/>
  <c r="Z157" i="12"/>
  <c r="R157" i="12"/>
  <c r="Q157" i="12"/>
  <c r="AD156" i="12"/>
  <c r="AD157" i="12" s="1"/>
  <c r="AC156" i="12"/>
  <c r="AC157" i="12" s="1"/>
  <c r="AB156" i="12"/>
  <c r="AB157" i="12" s="1"/>
  <c r="AA156" i="12"/>
  <c r="AA157" i="12" s="1"/>
  <c r="Z156" i="12"/>
  <c r="Y156" i="12"/>
  <c r="Y157" i="12" s="1"/>
  <c r="X156" i="12"/>
  <c r="X157" i="12" s="1"/>
  <c r="W156" i="12"/>
  <c r="W157" i="12" s="1"/>
  <c r="V156" i="12"/>
  <c r="V157" i="12" s="1"/>
  <c r="U156" i="12"/>
  <c r="U157" i="12" s="1"/>
  <c r="T156" i="12"/>
  <c r="T157" i="12" s="1"/>
  <c r="S156" i="12"/>
  <c r="S157" i="12" s="1"/>
  <c r="R156" i="12"/>
  <c r="Q156" i="12"/>
  <c r="P156" i="12"/>
  <c r="P157" i="12" s="1"/>
  <c r="J156" i="12"/>
  <c r="G156" i="12"/>
  <c r="AE155" i="12"/>
  <c r="I155" i="12"/>
  <c r="F155" i="12"/>
  <c r="AE154" i="12"/>
  <c r="I154" i="12"/>
  <c r="F154" i="12"/>
  <c r="AE153" i="12"/>
  <c r="I153" i="12"/>
  <c r="F153" i="12"/>
  <c r="AE152" i="12"/>
  <c r="I152" i="12"/>
  <c r="F152" i="12"/>
  <c r="AE151" i="12"/>
  <c r="I151" i="12"/>
  <c r="F151" i="12"/>
  <c r="AE150" i="12"/>
  <c r="I150" i="12"/>
  <c r="F150" i="12"/>
  <c r="AE149" i="12"/>
  <c r="I149" i="12"/>
  <c r="F149" i="12"/>
  <c r="AE148" i="12"/>
  <c r="I148" i="12"/>
  <c r="F148" i="12"/>
  <c r="AE147" i="12"/>
  <c r="I147" i="12"/>
  <c r="F147" i="12"/>
  <c r="AE146" i="12"/>
  <c r="I146" i="12"/>
  <c r="F146" i="12"/>
  <c r="AE145" i="12"/>
  <c r="I145" i="12"/>
  <c r="F145" i="12"/>
  <c r="AE144" i="12"/>
  <c r="I144" i="12"/>
  <c r="F144" i="12"/>
  <c r="AD141" i="12"/>
  <c r="AC141" i="12"/>
  <c r="AB141" i="12"/>
  <c r="AA141" i="12"/>
  <c r="Z141" i="12"/>
  <c r="Y141" i="12"/>
  <c r="X141" i="12"/>
  <c r="W141" i="12"/>
  <c r="V141" i="12"/>
  <c r="U141" i="12"/>
  <c r="T141" i="12"/>
  <c r="S141" i="12"/>
  <c r="R141" i="12"/>
  <c r="Q141" i="12"/>
  <c r="P141" i="12"/>
  <c r="J141" i="12"/>
  <c r="G141" i="12"/>
  <c r="AE140" i="12"/>
  <c r="I140" i="12"/>
  <c r="F140" i="12"/>
  <c r="AE139" i="12"/>
  <c r="I139" i="12"/>
  <c r="F139" i="12"/>
  <c r="AE138" i="12"/>
  <c r="I138" i="12"/>
  <c r="F138" i="12"/>
  <c r="AE137" i="12"/>
  <c r="I137" i="12"/>
  <c r="F137" i="12"/>
  <c r="AE136" i="12"/>
  <c r="I136" i="12"/>
  <c r="F136" i="12"/>
  <c r="AE135" i="12"/>
  <c r="I135" i="12"/>
  <c r="F135" i="12"/>
  <c r="AE134" i="12"/>
  <c r="I134" i="12"/>
  <c r="F134" i="12"/>
  <c r="F141" i="12" s="1"/>
  <c r="AE133" i="12"/>
  <c r="I133" i="12"/>
  <c r="F133" i="12"/>
  <c r="AE132" i="12"/>
  <c r="I132" i="12"/>
  <c r="F132" i="12"/>
  <c r="AE131" i="12"/>
  <c r="I131" i="12"/>
  <c r="F131" i="12"/>
  <c r="AE130" i="12"/>
  <c r="I130" i="12"/>
  <c r="F130" i="12"/>
  <c r="AE129" i="12"/>
  <c r="AE141" i="12" s="1"/>
  <c r="I129" i="12"/>
  <c r="F129" i="12"/>
  <c r="AD126" i="12"/>
  <c r="AC126" i="12"/>
  <c r="AB126" i="12"/>
  <c r="AA126" i="12"/>
  <c r="Z126" i="12"/>
  <c r="Y126" i="12"/>
  <c r="X126" i="12"/>
  <c r="W126" i="12"/>
  <c r="V126" i="12"/>
  <c r="U126" i="12"/>
  <c r="T126" i="12"/>
  <c r="S126" i="12"/>
  <c r="R126" i="12"/>
  <c r="Q126" i="12"/>
  <c r="P126" i="12"/>
  <c r="J126" i="12"/>
  <c r="I126" i="12"/>
  <c r="G126" i="12"/>
  <c r="AE125" i="12"/>
  <c r="I125" i="12"/>
  <c r="F125" i="12"/>
  <c r="AE124" i="12"/>
  <c r="I124" i="12"/>
  <c r="F124" i="12"/>
  <c r="AE123" i="12"/>
  <c r="I123" i="12"/>
  <c r="F123" i="12"/>
  <c r="AE122" i="12"/>
  <c r="I122" i="12"/>
  <c r="F122" i="12"/>
  <c r="AE121" i="12"/>
  <c r="I121" i="12"/>
  <c r="F121" i="12"/>
  <c r="AE120" i="12"/>
  <c r="I120" i="12"/>
  <c r="F120" i="12"/>
  <c r="AE119" i="12"/>
  <c r="I119" i="12"/>
  <c r="F119" i="12"/>
  <c r="AE118" i="12"/>
  <c r="I118" i="12"/>
  <c r="F118" i="12"/>
  <c r="AE117" i="12"/>
  <c r="I117" i="12"/>
  <c r="F117" i="12"/>
  <c r="AE116" i="12"/>
  <c r="I116" i="12"/>
  <c r="F116" i="12"/>
  <c r="AE115" i="12"/>
  <c r="I115" i="12"/>
  <c r="F115" i="12"/>
  <c r="AE114" i="12"/>
  <c r="I114" i="12"/>
  <c r="F114" i="12"/>
  <c r="AD111" i="12"/>
  <c r="AC111" i="12"/>
  <c r="AB111" i="12"/>
  <c r="AA111" i="12"/>
  <c r="Z111" i="12"/>
  <c r="Y111" i="12"/>
  <c r="X111" i="12"/>
  <c r="W111" i="12"/>
  <c r="V111" i="12"/>
  <c r="U111" i="12"/>
  <c r="T111" i="12"/>
  <c r="S111" i="12"/>
  <c r="R111" i="12"/>
  <c r="Q111" i="12"/>
  <c r="P111" i="12"/>
  <c r="J111" i="12"/>
  <c r="G111" i="12"/>
  <c r="AE110" i="12"/>
  <c r="I110" i="12"/>
  <c r="F110" i="12"/>
  <c r="AE109" i="12"/>
  <c r="I109" i="12"/>
  <c r="F109" i="12"/>
  <c r="AE108" i="12"/>
  <c r="I108" i="12"/>
  <c r="F108" i="12"/>
  <c r="AE107" i="12"/>
  <c r="I107" i="12"/>
  <c r="F107" i="12"/>
  <c r="AE106" i="12"/>
  <c r="I106" i="12"/>
  <c r="F106" i="12"/>
  <c r="AE105" i="12"/>
  <c r="I105" i="12"/>
  <c r="F105" i="12"/>
  <c r="AE104" i="12"/>
  <c r="AE111" i="12" s="1"/>
  <c r="I104" i="12"/>
  <c r="F104" i="12"/>
  <c r="AE103" i="12"/>
  <c r="I103" i="12"/>
  <c r="F103" i="12"/>
  <c r="AE102" i="12"/>
  <c r="I102" i="12"/>
  <c r="F102" i="12"/>
  <c r="AE101" i="12"/>
  <c r="I101" i="12"/>
  <c r="I111" i="12" s="1"/>
  <c r="F101" i="12"/>
  <c r="AE100" i="12"/>
  <c r="I100" i="12"/>
  <c r="F100" i="12"/>
  <c r="AE99" i="12"/>
  <c r="I99" i="12"/>
  <c r="F99" i="12"/>
  <c r="AD96" i="12"/>
  <c r="AC96" i="12"/>
  <c r="AB96" i="12"/>
  <c r="AA96" i="12"/>
  <c r="Z96" i="12"/>
  <c r="Y96" i="12"/>
  <c r="X96" i="12"/>
  <c r="W96" i="12"/>
  <c r="V96" i="12"/>
  <c r="U96" i="12"/>
  <c r="T96" i="12"/>
  <c r="S96" i="12"/>
  <c r="R96" i="12"/>
  <c r="Q96" i="12"/>
  <c r="P96" i="12"/>
  <c r="J96" i="12"/>
  <c r="G96" i="12"/>
  <c r="AE95" i="12"/>
  <c r="I95" i="12"/>
  <c r="F95" i="12"/>
  <c r="AE94" i="12"/>
  <c r="I94" i="12"/>
  <c r="F94" i="12"/>
  <c r="AE93" i="12"/>
  <c r="I93" i="12"/>
  <c r="F93" i="12"/>
  <c r="AE92" i="12"/>
  <c r="I92" i="12"/>
  <c r="F92" i="12"/>
  <c r="AE91" i="12"/>
  <c r="I91" i="12"/>
  <c r="F91" i="12"/>
  <c r="AE90" i="12"/>
  <c r="I90" i="12"/>
  <c r="F90" i="12"/>
  <c r="AE89" i="12"/>
  <c r="I89" i="12"/>
  <c r="F89" i="12"/>
  <c r="AE88" i="12"/>
  <c r="I88" i="12"/>
  <c r="F88" i="12"/>
  <c r="AE87" i="12"/>
  <c r="I87" i="12"/>
  <c r="F87" i="12"/>
  <c r="AE86" i="12"/>
  <c r="I86" i="12"/>
  <c r="F86" i="12"/>
  <c r="AE85" i="12"/>
  <c r="I85" i="12"/>
  <c r="F85" i="12"/>
  <c r="AE84" i="12"/>
  <c r="I84" i="12"/>
  <c r="I96" i="12" s="1"/>
  <c r="F84" i="12"/>
  <c r="AD81" i="12"/>
  <c r="AC81" i="12"/>
  <c r="AB81" i="12"/>
  <c r="AA81" i="12"/>
  <c r="Z81" i="12"/>
  <c r="Y81" i="12"/>
  <c r="X81" i="12"/>
  <c r="W81" i="12"/>
  <c r="V81" i="12"/>
  <c r="U81" i="12"/>
  <c r="T81" i="12"/>
  <c r="S81" i="12"/>
  <c r="R81" i="12"/>
  <c r="Q81" i="12"/>
  <c r="P81" i="12"/>
  <c r="J81" i="12"/>
  <c r="G81" i="12"/>
  <c r="AE80" i="12"/>
  <c r="I80" i="12"/>
  <c r="F80" i="12"/>
  <c r="AE79" i="12"/>
  <c r="I79" i="12"/>
  <c r="F79" i="12"/>
  <c r="AE78" i="12"/>
  <c r="I78" i="12"/>
  <c r="F78" i="12"/>
  <c r="AE77" i="12"/>
  <c r="I77" i="12"/>
  <c r="F77" i="12"/>
  <c r="AE76" i="12"/>
  <c r="I76" i="12"/>
  <c r="F76" i="12"/>
  <c r="AE75" i="12"/>
  <c r="I75" i="12"/>
  <c r="F75" i="12"/>
  <c r="F81" i="12" s="1"/>
  <c r="AE74" i="12"/>
  <c r="I74" i="12"/>
  <c r="F74" i="12"/>
  <c r="AE73" i="12"/>
  <c r="I73" i="12"/>
  <c r="F73" i="12"/>
  <c r="AE72" i="12"/>
  <c r="I72" i="12"/>
  <c r="F72" i="12"/>
  <c r="AE71" i="12"/>
  <c r="I71" i="12"/>
  <c r="F71" i="12"/>
  <c r="AE70" i="12"/>
  <c r="I70" i="12"/>
  <c r="F70" i="12"/>
  <c r="AE81" i="12"/>
  <c r="I69" i="12"/>
  <c r="I81" i="12" s="1"/>
  <c r="F69" i="12"/>
  <c r="AD66" i="12"/>
  <c r="AC66" i="12"/>
  <c r="AB66" i="12"/>
  <c r="AA66" i="12"/>
  <c r="Z66" i="12"/>
  <c r="Y66" i="12"/>
  <c r="X66" i="12"/>
  <c r="W66" i="12"/>
  <c r="V66" i="12"/>
  <c r="U66" i="12"/>
  <c r="T66" i="12"/>
  <c r="S66" i="12"/>
  <c r="R66" i="12"/>
  <c r="Q66" i="12"/>
  <c r="P66" i="12"/>
  <c r="J66" i="12"/>
  <c r="I66" i="12"/>
  <c r="G66" i="12"/>
  <c r="AE65" i="12"/>
  <c r="I65" i="12"/>
  <c r="F65" i="12"/>
  <c r="AE64" i="12"/>
  <c r="I64" i="12"/>
  <c r="F64" i="12"/>
  <c r="AE63" i="12"/>
  <c r="I63" i="12"/>
  <c r="F63" i="12"/>
  <c r="AE62" i="12"/>
  <c r="I62" i="12"/>
  <c r="F62" i="12"/>
  <c r="AE61" i="12"/>
  <c r="I61" i="12"/>
  <c r="F61" i="12"/>
  <c r="AE60" i="12"/>
  <c r="I60" i="12"/>
  <c r="F60" i="12"/>
  <c r="AE59" i="12"/>
  <c r="I59" i="12"/>
  <c r="F59" i="12"/>
  <c r="AE58" i="12"/>
  <c r="I58" i="12"/>
  <c r="F58" i="12"/>
  <c r="AE57" i="12"/>
  <c r="I57" i="12"/>
  <c r="F57" i="12"/>
  <c r="AE56" i="12"/>
  <c r="I56" i="12"/>
  <c r="F56" i="12"/>
  <c r="AE55" i="12"/>
  <c r="I55" i="12"/>
  <c r="F55" i="12"/>
  <c r="AE54" i="12"/>
  <c r="AE66" i="12" s="1"/>
  <c r="I54" i="12"/>
  <c r="F54" i="12"/>
  <c r="D54" i="12"/>
  <c r="O54" i="12" s="1"/>
  <c r="B35" i="12"/>
  <c r="B37" i="12" s="1"/>
  <c r="B39" i="12" s="1"/>
  <c r="B41" i="12" s="1"/>
  <c r="B43" i="12" s="1"/>
  <c r="B45" i="12" s="1"/>
  <c r="B28" i="12"/>
  <c r="B26" i="12"/>
  <c r="B24" i="12"/>
  <c r="B22" i="12"/>
  <c r="B20" i="12"/>
  <c r="AE13" i="12"/>
  <c r="AE12" i="12"/>
  <c r="AE11" i="12"/>
  <c r="AE10" i="12"/>
  <c r="AE9" i="12"/>
  <c r="AE8" i="12"/>
  <c r="AE7" i="12"/>
  <c r="AE6" i="12"/>
  <c r="AE5" i="12"/>
  <c r="AA157" i="11"/>
  <c r="T157" i="11"/>
  <c r="AD156" i="11"/>
  <c r="AD157" i="11" s="1"/>
  <c r="AC156" i="11"/>
  <c r="AC157" i="11" s="1"/>
  <c r="AB156" i="11"/>
  <c r="AB157" i="11" s="1"/>
  <c r="AA156" i="11"/>
  <c r="Z156" i="11"/>
  <c r="Z157" i="11" s="1"/>
  <c r="Y156" i="11"/>
  <c r="Y157" i="11" s="1"/>
  <c r="X156" i="11"/>
  <c r="X157" i="11" s="1"/>
  <c r="W156" i="11"/>
  <c r="W157" i="11" s="1"/>
  <c r="V156" i="11"/>
  <c r="V157" i="11" s="1"/>
  <c r="U156" i="11"/>
  <c r="U157" i="11" s="1"/>
  <c r="T156" i="11"/>
  <c r="S156" i="11"/>
  <c r="S157" i="11" s="1"/>
  <c r="R156" i="11"/>
  <c r="R157" i="11" s="1"/>
  <c r="Q156" i="11"/>
  <c r="Q157" i="11" s="1"/>
  <c r="P156" i="11"/>
  <c r="P157" i="11" s="1"/>
  <c r="J156" i="11"/>
  <c r="G156" i="11"/>
  <c r="AE155" i="11"/>
  <c r="I155" i="11"/>
  <c r="F155" i="11"/>
  <c r="AE154" i="11"/>
  <c r="I154" i="11"/>
  <c r="F154" i="11"/>
  <c r="AE153" i="11"/>
  <c r="I153" i="11"/>
  <c r="F153" i="11"/>
  <c r="AE152" i="11"/>
  <c r="I152" i="11"/>
  <c r="F152" i="11"/>
  <c r="AE151" i="11"/>
  <c r="I151" i="11"/>
  <c r="F151" i="11"/>
  <c r="AE150" i="11"/>
  <c r="I150" i="11"/>
  <c r="F150" i="11"/>
  <c r="AE149" i="11"/>
  <c r="I149" i="11"/>
  <c r="F149" i="11"/>
  <c r="F156" i="11" s="1"/>
  <c r="AE148" i="11"/>
  <c r="I148" i="11"/>
  <c r="F148" i="11"/>
  <c r="AE147" i="11"/>
  <c r="I147" i="11"/>
  <c r="F147" i="11"/>
  <c r="AE146" i="11"/>
  <c r="I146" i="11"/>
  <c r="F146" i="11"/>
  <c r="AE145" i="11"/>
  <c r="I145" i="11"/>
  <c r="F145" i="11"/>
  <c r="AE144" i="11"/>
  <c r="I144" i="11"/>
  <c r="I156" i="11" s="1"/>
  <c r="F144" i="11"/>
  <c r="AD141" i="11"/>
  <c r="AC141" i="11"/>
  <c r="AB141" i="11"/>
  <c r="AA141" i="11"/>
  <c r="Z141" i="11"/>
  <c r="Y141" i="11"/>
  <c r="X141" i="11"/>
  <c r="W141" i="11"/>
  <c r="V141" i="11"/>
  <c r="U141" i="11"/>
  <c r="T141" i="11"/>
  <c r="S141" i="11"/>
  <c r="R141" i="11"/>
  <c r="Q141" i="11"/>
  <c r="P141" i="11"/>
  <c r="J141" i="11"/>
  <c r="G141" i="11"/>
  <c r="AE140" i="11"/>
  <c r="I140" i="11"/>
  <c r="F140" i="11"/>
  <c r="AE139" i="11"/>
  <c r="I139" i="11"/>
  <c r="F139" i="11"/>
  <c r="AE138" i="11"/>
  <c r="I138" i="11"/>
  <c r="F138" i="11"/>
  <c r="AE137" i="11"/>
  <c r="I137" i="11"/>
  <c r="F137" i="11"/>
  <c r="AE136" i="11"/>
  <c r="I136" i="11"/>
  <c r="F136" i="11"/>
  <c r="AE135" i="11"/>
  <c r="I135" i="11"/>
  <c r="F135" i="11"/>
  <c r="AE134" i="11"/>
  <c r="I134" i="11"/>
  <c r="F134" i="11"/>
  <c r="AE133" i="11"/>
  <c r="I133" i="11"/>
  <c r="I141" i="11" s="1"/>
  <c r="F133" i="11"/>
  <c r="AE132" i="11"/>
  <c r="I132" i="11"/>
  <c r="F132" i="11"/>
  <c r="AE131" i="11"/>
  <c r="I131" i="11"/>
  <c r="F131" i="11"/>
  <c r="AE130" i="11"/>
  <c r="I130" i="11"/>
  <c r="F130" i="11"/>
  <c r="AE129" i="11"/>
  <c r="I129" i="11"/>
  <c r="F129" i="11"/>
  <c r="AD126" i="11"/>
  <c r="AC126" i="11"/>
  <c r="AB126" i="11"/>
  <c r="AA126" i="11"/>
  <c r="Z126" i="11"/>
  <c r="Y126" i="11"/>
  <c r="X126" i="11"/>
  <c r="W126" i="11"/>
  <c r="V126" i="11"/>
  <c r="U126" i="11"/>
  <c r="T126" i="11"/>
  <c r="S126" i="11"/>
  <c r="R126" i="11"/>
  <c r="Q126" i="11"/>
  <c r="P126" i="11"/>
  <c r="J126" i="11"/>
  <c r="G126" i="11"/>
  <c r="AE125" i="11"/>
  <c r="I125" i="11"/>
  <c r="F125" i="11"/>
  <c r="AE124" i="11"/>
  <c r="I124" i="11"/>
  <c r="F124" i="11"/>
  <c r="AE123" i="11"/>
  <c r="I123" i="11"/>
  <c r="F123" i="11"/>
  <c r="AE122" i="11"/>
  <c r="I122" i="11"/>
  <c r="F122" i="11"/>
  <c r="AE121" i="11"/>
  <c r="I121" i="11"/>
  <c r="F121" i="11"/>
  <c r="AE120" i="11"/>
  <c r="I120" i="11"/>
  <c r="F120" i="11"/>
  <c r="AE119" i="11"/>
  <c r="I119" i="11"/>
  <c r="F119" i="11"/>
  <c r="AE118" i="11"/>
  <c r="AE126" i="11" s="1"/>
  <c r="I118" i="11"/>
  <c r="F118" i="11"/>
  <c r="AE117" i="11"/>
  <c r="I117" i="11"/>
  <c r="F117" i="11"/>
  <c r="AE116" i="11"/>
  <c r="I116" i="11"/>
  <c r="F116" i="11"/>
  <c r="AE115" i="11"/>
  <c r="I115" i="11"/>
  <c r="F115" i="11"/>
  <c r="AE114" i="11"/>
  <c r="I114" i="11"/>
  <c r="I126" i="11" s="1"/>
  <c r="F114" i="11"/>
  <c r="F126" i="11" s="1"/>
  <c r="AD111" i="11"/>
  <c r="AC111" i="11"/>
  <c r="AB111" i="11"/>
  <c r="AA111" i="11"/>
  <c r="Z111" i="11"/>
  <c r="Y111" i="11"/>
  <c r="X111" i="11"/>
  <c r="W111" i="11"/>
  <c r="V111" i="11"/>
  <c r="U111" i="11"/>
  <c r="T111" i="11"/>
  <c r="S111" i="11"/>
  <c r="R111" i="11"/>
  <c r="Q111" i="11"/>
  <c r="P111" i="11"/>
  <c r="J111" i="11"/>
  <c r="G111" i="11"/>
  <c r="AE110" i="11"/>
  <c r="I110" i="11"/>
  <c r="F110" i="11"/>
  <c r="AE109" i="11"/>
  <c r="I109" i="11"/>
  <c r="F109" i="11"/>
  <c r="AE108" i="11"/>
  <c r="I108" i="11"/>
  <c r="F108" i="11"/>
  <c r="AE107" i="11"/>
  <c r="I107" i="11"/>
  <c r="F107" i="11"/>
  <c r="AE106" i="11"/>
  <c r="I106" i="11"/>
  <c r="F106" i="11"/>
  <c r="AE105" i="11"/>
  <c r="I105" i="11"/>
  <c r="F105" i="11"/>
  <c r="AE104" i="11"/>
  <c r="I104" i="11"/>
  <c r="F104" i="11"/>
  <c r="AE103" i="11"/>
  <c r="I103" i="11"/>
  <c r="F103" i="11"/>
  <c r="AE102" i="11"/>
  <c r="I102" i="11"/>
  <c r="F102" i="11"/>
  <c r="AE101" i="11"/>
  <c r="I101" i="11"/>
  <c r="F101" i="11"/>
  <c r="AE100" i="11"/>
  <c r="I100" i="11"/>
  <c r="F100" i="11"/>
  <c r="AE99" i="11"/>
  <c r="AE111" i="11" s="1"/>
  <c r="I99" i="11"/>
  <c r="I111" i="11" s="1"/>
  <c r="F99" i="11"/>
  <c r="AD96" i="11"/>
  <c r="AC96" i="11"/>
  <c r="AB96" i="11"/>
  <c r="AA96" i="11"/>
  <c r="Z96" i="11"/>
  <c r="Y96" i="11"/>
  <c r="X96" i="11"/>
  <c r="W96" i="11"/>
  <c r="V96" i="11"/>
  <c r="U96" i="11"/>
  <c r="T96" i="11"/>
  <c r="S96" i="11"/>
  <c r="R96" i="11"/>
  <c r="Q96" i="11"/>
  <c r="P96" i="11"/>
  <c r="J96" i="11"/>
  <c r="G96" i="11"/>
  <c r="F96" i="11"/>
  <c r="AE95" i="11"/>
  <c r="I95" i="11"/>
  <c r="F95" i="11"/>
  <c r="AE94" i="11"/>
  <c r="I94" i="11"/>
  <c r="F94" i="11"/>
  <c r="AE93" i="11"/>
  <c r="I93" i="11"/>
  <c r="F93" i="11"/>
  <c r="AE92" i="11"/>
  <c r="I92" i="11"/>
  <c r="F92" i="11"/>
  <c r="AE91" i="11"/>
  <c r="I91" i="11"/>
  <c r="F91" i="11"/>
  <c r="AE90" i="11"/>
  <c r="I90" i="11"/>
  <c r="F90" i="11"/>
  <c r="AE89" i="11"/>
  <c r="I89" i="11"/>
  <c r="F89" i="11"/>
  <c r="AE88" i="11"/>
  <c r="I88" i="11"/>
  <c r="F88" i="11"/>
  <c r="AE87" i="11"/>
  <c r="I87" i="11"/>
  <c r="F87" i="11"/>
  <c r="AE86" i="11"/>
  <c r="I86" i="11"/>
  <c r="F86" i="11"/>
  <c r="AE85" i="11"/>
  <c r="I85" i="11"/>
  <c r="F85" i="11"/>
  <c r="AE84" i="11"/>
  <c r="AE96" i="11" s="1"/>
  <c r="I84" i="11"/>
  <c r="F84" i="11"/>
  <c r="AD81" i="11"/>
  <c r="AC81" i="11"/>
  <c r="AB81" i="11"/>
  <c r="AA81" i="11"/>
  <c r="Z81" i="11"/>
  <c r="Y81" i="11"/>
  <c r="X81" i="11"/>
  <c r="W81" i="11"/>
  <c r="V81" i="11"/>
  <c r="U81" i="11"/>
  <c r="T81" i="11"/>
  <c r="S81" i="11"/>
  <c r="R81" i="11"/>
  <c r="Q81" i="11"/>
  <c r="P81" i="11"/>
  <c r="J81" i="11"/>
  <c r="G81" i="11"/>
  <c r="AE80" i="11"/>
  <c r="I80" i="11"/>
  <c r="F80" i="11"/>
  <c r="AE79" i="11"/>
  <c r="I79" i="11"/>
  <c r="F79" i="11"/>
  <c r="AE78" i="11"/>
  <c r="I78" i="11"/>
  <c r="F78" i="11"/>
  <c r="AE77" i="11"/>
  <c r="I77" i="11"/>
  <c r="F77" i="11"/>
  <c r="AE76" i="11"/>
  <c r="I76" i="11"/>
  <c r="F76" i="11"/>
  <c r="AE75" i="11"/>
  <c r="I75" i="11"/>
  <c r="F75" i="11"/>
  <c r="AE74" i="11"/>
  <c r="I74" i="11"/>
  <c r="F74" i="11"/>
  <c r="AE73" i="11"/>
  <c r="I73" i="11"/>
  <c r="I81" i="11" s="1"/>
  <c r="F73" i="11"/>
  <c r="AE72" i="11"/>
  <c r="I72" i="11"/>
  <c r="F72" i="11"/>
  <c r="AE71" i="11"/>
  <c r="I71" i="11"/>
  <c r="F71" i="11"/>
  <c r="AE70" i="11"/>
  <c r="I70" i="11"/>
  <c r="F70" i="11"/>
  <c r="I69" i="11"/>
  <c r="F69" i="11"/>
  <c r="AD66" i="11"/>
  <c r="AC66" i="11"/>
  <c r="AB66" i="11"/>
  <c r="AA66" i="11"/>
  <c r="Z66" i="11"/>
  <c r="Y66" i="11"/>
  <c r="X66" i="11"/>
  <c r="W66" i="11"/>
  <c r="V66" i="11"/>
  <c r="U66" i="11"/>
  <c r="T66" i="11"/>
  <c r="S66" i="11"/>
  <c r="R66" i="11"/>
  <c r="Q66" i="11"/>
  <c r="P66" i="11"/>
  <c r="J66" i="11"/>
  <c r="G66" i="11"/>
  <c r="AE65" i="11"/>
  <c r="I65" i="11"/>
  <c r="F65" i="11"/>
  <c r="AE64" i="11"/>
  <c r="I64" i="11"/>
  <c r="F64" i="11"/>
  <c r="AE63" i="11"/>
  <c r="I63" i="11"/>
  <c r="F63" i="11"/>
  <c r="AE62" i="11"/>
  <c r="I62" i="11"/>
  <c r="F62" i="11"/>
  <c r="AE61" i="11"/>
  <c r="I61" i="11"/>
  <c r="F61" i="11"/>
  <c r="AE60" i="11"/>
  <c r="I60" i="11"/>
  <c r="F60" i="11"/>
  <c r="AE59" i="11"/>
  <c r="I59" i="11"/>
  <c r="F59" i="11"/>
  <c r="AE58" i="11"/>
  <c r="AE66" i="11" s="1"/>
  <c r="I58" i="11"/>
  <c r="F58" i="11"/>
  <c r="AE57" i="11"/>
  <c r="I57" i="11"/>
  <c r="F57" i="11"/>
  <c r="AE56" i="11"/>
  <c r="I56" i="11"/>
  <c r="F56" i="11"/>
  <c r="AE55" i="11"/>
  <c r="I55" i="11"/>
  <c r="F55" i="11"/>
  <c r="AE54" i="11"/>
  <c r="I54" i="11"/>
  <c r="I66" i="11" s="1"/>
  <c r="F54" i="11"/>
  <c r="D54" i="11"/>
  <c r="O54" i="11" s="1"/>
  <c r="B35" i="11"/>
  <c r="B37" i="11" s="1"/>
  <c r="B39" i="11" s="1"/>
  <c r="B41" i="11" s="1"/>
  <c r="B43" i="11" s="1"/>
  <c r="B45" i="11" s="1"/>
  <c r="B28" i="11"/>
  <c r="B26" i="11"/>
  <c r="B24" i="11"/>
  <c r="B22" i="11"/>
  <c r="B20" i="11"/>
  <c r="AE13" i="11"/>
  <c r="AE12" i="11"/>
  <c r="AE11" i="11"/>
  <c r="AE10" i="11"/>
  <c r="AE9" i="11"/>
  <c r="AE8" i="11"/>
  <c r="AE7" i="11"/>
  <c r="AE6" i="11"/>
  <c r="AE5" i="11"/>
  <c r="P157" i="10"/>
  <c r="AD156" i="10"/>
  <c r="AD157" i="10" s="1"/>
  <c r="AC156" i="10"/>
  <c r="AC157" i="10" s="1"/>
  <c r="AB156" i="10"/>
  <c r="AB157" i="10" s="1"/>
  <c r="AA156" i="10"/>
  <c r="AA157" i="10" s="1"/>
  <c r="Z156" i="10"/>
  <c r="Z157" i="10" s="1"/>
  <c r="Y156" i="10"/>
  <c r="Y157" i="10" s="1"/>
  <c r="X156" i="10"/>
  <c r="X157" i="10" s="1"/>
  <c r="W156" i="10"/>
  <c r="W157" i="10" s="1"/>
  <c r="V156" i="10"/>
  <c r="V157" i="10" s="1"/>
  <c r="U156" i="10"/>
  <c r="U157" i="10" s="1"/>
  <c r="T156" i="10"/>
  <c r="T157" i="10" s="1"/>
  <c r="S156" i="10"/>
  <c r="S157" i="10" s="1"/>
  <c r="R156" i="10"/>
  <c r="R157" i="10" s="1"/>
  <c r="Q156" i="10"/>
  <c r="Q157" i="10" s="1"/>
  <c r="P156" i="10"/>
  <c r="J156" i="10"/>
  <c r="G156" i="10"/>
  <c r="AE155" i="10"/>
  <c r="I155" i="10"/>
  <c r="F155" i="10"/>
  <c r="AE154" i="10"/>
  <c r="I154" i="10"/>
  <c r="F154" i="10"/>
  <c r="AE153" i="10"/>
  <c r="I153" i="10"/>
  <c r="F153" i="10"/>
  <c r="AE152" i="10"/>
  <c r="I152" i="10"/>
  <c r="F152" i="10"/>
  <c r="AE151" i="10"/>
  <c r="I151" i="10"/>
  <c r="F151" i="10"/>
  <c r="AE150" i="10"/>
  <c r="I150" i="10"/>
  <c r="F150" i="10"/>
  <c r="AE149" i="10"/>
  <c r="I149" i="10"/>
  <c r="F149" i="10"/>
  <c r="AE148" i="10"/>
  <c r="I148" i="10"/>
  <c r="F148" i="10"/>
  <c r="AE147" i="10"/>
  <c r="I147" i="10"/>
  <c r="F147" i="10"/>
  <c r="AE146" i="10"/>
  <c r="I146" i="10"/>
  <c r="F146" i="10"/>
  <c r="AE145" i="10"/>
  <c r="I145" i="10"/>
  <c r="F145" i="10"/>
  <c r="AE144" i="10"/>
  <c r="I144" i="10"/>
  <c r="I156" i="10" s="1"/>
  <c r="F144" i="10"/>
  <c r="F156" i="10" s="1"/>
  <c r="AD141" i="10"/>
  <c r="AC141" i="10"/>
  <c r="AB141" i="10"/>
  <c r="AA141" i="10"/>
  <c r="Z141" i="10"/>
  <c r="Y141" i="10"/>
  <c r="X141" i="10"/>
  <c r="W141" i="10"/>
  <c r="V141" i="10"/>
  <c r="U141" i="10"/>
  <c r="T141" i="10"/>
  <c r="S141" i="10"/>
  <c r="R141" i="10"/>
  <c r="Q141" i="10"/>
  <c r="P141" i="10"/>
  <c r="J141" i="10"/>
  <c r="G141" i="10"/>
  <c r="AE140" i="10"/>
  <c r="I140" i="10"/>
  <c r="F140" i="10"/>
  <c r="AE139" i="10"/>
  <c r="I139" i="10"/>
  <c r="F139" i="10"/>
  <c r="AE138" i="10"/>
  <c r="I138" i="10"/>
  <c r="F138" i="10"/>
  <c r="AE137" i="10"/>
  <c r="I137" i="10"/>
  <c r="F137" i="10"/>
  <c r="AE136" i="10"/>
  <c r="I136" i="10"/>
  <c r="F136" i="10"/>
  <c r="AE135" i="10"/>
  <c r="I135" i="10"/>
  <c r="F135" i="10"/>
  <c r="AE134" i="10"/>
  <c r="I134" i="10"/>
  <c r="F134" i="10"/>
  <c r="AE133" i="10"/>
  <c r="I133" i="10"/>
  <c r="F133" i="10"/>
  <c r="AE132" i="10"/>
  <c r="I132" i="10"/>
  <c r="F132" i="10"/>
  <c r="AE131" i="10"/>
  <c r="I131" i="10"/>
  <c r="F131" i="10"/>
  <c r="AE130" i="10"/>
  <c r="I130" i="10"/>
  <c r="F130" i="10"/>
  <c r="AE129" i="10"/>
  <c r="I129" i="10"/>
  <c r="F129" i="10"/>
  <c r="F141" i="10" s="1"/>
  <c r="AD126" i="10"/>
  <c r="AC126" i="10"/>
  <c r="AB126" i="10"/>
  <c r="AA126" i="10"/>
  <c r="Z126" i="10"/>
  <c r="Y126" i="10"/>
  <c r="X126" i="10"/>
  <c r="W126" i="10"/>
  <c r="V126" i="10"/>
  <c r="U126" i="10"/>
  <c r="T126" i="10"/>
  <c r="S126" i="10"/>
  <c r="R126" i="10"/>
  <c r="Q126" i="10"/>
  <c r="P126" i="10"/>
  <c r="J126" i="10"/>
  <c r="G126" i="10"/>
  <c r="AE125" i="10"/>
  <c r="I125" i="10"/>
  <c r="F125" i="10"/>
  <c r="AE124" i="10"/>
  <c r="I124" i="10"/>
  <c r="F124" i="10"/>
  <c r="AE123" i="10"/>
  <c r="I123" i="10"/>
  <c r="F123" i="10"/>
  <c r="AE122" i="10"/>
  <c r="I122" i="10"/>
  <c r="F122" i="10"/>
  <c r="AE121" i="10"/>
  <c r="I121" i="10"/>
  <c r="F121" i="10"/>
  <c r="AE120" i="10"/>
  <c r="I120" i="10"/>
  <c r="F120" i="10"/>
  <c r="AE119" i="10"/>
  <c r="I119" i="10"/>
  <c r="F119" i="10"/>
  <c r="AE118" i="10"/>
  <c r="I118" i="10"/>
  <c r="F118" i="10"/>
  <c r="AE117" i="10"/>
  <c r="I117" i="10"/>
  <c r="F117" i="10"/>
  <c r="AE116" i="10"/>
  <c r="I116" i="10"/>
  <c r="F116" i="10"/>
  <c r="AE115" i="10"/>
  <c r="I115" i="10"/>
  <c r="F115" i="10"/>
  <c r="AE114" i="10"/>
  <c r="AE126" i="10" s="1"/>
  <c r="I114" i="10"/>
  <c r="I126" i="10" s="1"/>
  <c r="F114" i="10"/>
  <c r="AD111" i="10"/>
  <c r="AC111" i="10"/>
  <c r="AB111" i="10"/>
  <c r="AA111" i="10"/>
  <c r="Z111" i="10"/>
  <c r="Y111" i="10"/>
  <c r="X111" i="10"/>
  <c r="W111" i="10"/>
  <c r="V111" i="10"/>
  <c r="U111" i="10"/>
  <c r="T111" i="10"/>
  <c r="S111" i="10"/>
  <c r="R111" i="10"/>
  <c r="Q111" i="10"/>
  <c r="P111" i="10"/>
  <c r="J111" i="10"/>
  <c r="G111" i="10"/>
  <c r="F111" i="10"/>
  <c r="AE110" i="10"/>
  <c r="I110" i="10"/>
  <c r="F110" i="10"/>
  <c r="AE109" i="10"/>
  <c r="I109" i="10"/>
  <c r="F109" i="10"/>
  <c r="AE108" i="10"/>
  <c r="I108" i="10"/>
  <c r="F108" i="10"/>
  <c r="AE107" i="10"/>
  <c r="I107" i="10"/>
  <c r="F107" i="10"/>
  <c r="AE106" i="10"/>
  <c r="I106" i="10"/>
  <c r="F106" i="10"/>
  <c r="AE105" i="10"/>
  <c r="I105" i="10"/>
  <c r="F105" i="10"/>
  <c r="AE104" i="10"/>
  <c r="I104" i="10"/>
  <c r="F104" i="10"/>
  <c r="AE103" i="10"/>
  <c r="I103" i="10"/>
  <c r="F103" i="10"/>
  <c r="AE102" i="10"/>
  <c r="I102" i="10"/>
  <c r="F102" i="10"/>
  <c r="AE101" i="10"/>
  <c r="I101" i="10"/>
  <c r="F101" i="10"/>
  <c r="AE100" i="10"/>
  <c r="I100" i="10"/>
  <c r="F100" i="10"/>
  <c r="AE99" i="10"/>
  <c r="I99" i="10"/>
  <c r="F99" i="10"/>
  <c r="AD96" i="10"/>
  <c r="AC96" i="10"/>
  <c r="AB96" i="10"/>
  <c r="AA96" i="10"/>
  <c r="Z96" i="10"/>
  <c r="Y96" i="10"/>
  <c r="X96" i="10"/>
  <c r="W96" i="10"/>
  <c r="V96" i="10"/>
  <c r="U96" i="10"/>
  <c r="T96" i="10"/>
  <c r="S96" i="10"/>
  <c r="R96" i="10"/>
  <c r="Q96" i="10"/>
  <c r="P96" i="10"/>
  <c r="J96" i="10"/>
  <c r="I96" i="10"/>
  <c r="G96" i="10"/>
  <c r="AE95" i="10"/>
  <c r="I95" i="10"/>
  <c r="F95" i="10"/>
  <c r="AE94" i="10"/>
  <c r="I94" i="10"/>
  <c r="F94" i="10"/>
  <c r="AE93" i="10"/>
  <c r="I93" i="10"/>
  <c r="F93" i="10"/>
  <c r="AE92" i="10"/>
  <c r="I92" i="10"/>
  <c r="F92" i="10"/>
  <c r="AE91" i="10"/>
  <c r="I91" i="10"/>
  <c r="F91" i="10"/>
  <c r="AE90" i="10"/>
  <c r="I90" i="10"/>
  <c r="F90" i="10"/>
  <c r="AE89" i="10"/>
  <c r="I89" i="10"/>
  <c r="F89" i="10"/>
  <c r="AE88" i="10"/>
  <c r="I88" i="10"/>
  <c r="F88" i="10"/>
  <c r="F96" i="10" s="1"/>
  <c r="AE87" i="10"/>
  <c r="I87" i="10"/>
  <c r="F87" i="10"/>
  <c r="AE86" i="10"/>
  <c r="I86" i="10"/>
  <c r="F86" i="10"/>
  <c r="AE85" i="10"/>
  <c r="I85" i="10"/>
  <c r="F85" i="10"/>
  <c r="AE84" i="10"/>
  <c r="I84" i="10"/>
  <c r="F84" i="10"/>
  <c r="AD81" i="10"/>
  <c r="AC81" i="10"/>
  <c r="AB81" i="10"/>
  <c r="AA81" i="10"/>
  <c r="Z81" i="10"/>
  <c r="Y81" i="10"/>
  <c r="X81" i="10"/>
  <c r="W81" i="10"/>
  <c r="V81" i="10"/>
  <c r="U81" i="10"/>
  <c r="T81" i="10"/>
  <c r="S81" i="10"/>
  <c r="R81" i="10"/>
  <c r="Q81" i="10"/>
  <c r="P81" i="10"/>
  <c r="J81" i="10"/>
  <c r="G81" i="10"/>
  <c r="AE80" i="10"/>
  <c r="I80" i="10"/>
  <c r="F80" i="10"/>
  <c r="AE79" i="10"/>
  <c r="I79" i="10"/>
  <c r="F79" i="10"/>
  <c r="AE78" i="10"/>
  <c r="I78" i="10"/>
  <c r="F78" i="10"/>
  <c r="AE77" i="10"/>
  <c r="I77" i="10"/>
  <c r="F77" i="10"/>
  <c r="AE76" i="10"/>
  <c r="I76" i="10"/>
  <c r="F76" i="10"/>
  <c r="AE75" i="10"/>
  <c r="I75" i="10"/>
  <c r="F75" i="10"/>
  <c r="AE74" i="10"/>
  <c r="AE81" i="10" s="1"/>
  <c r="I74" i="10"/>
  <c r="F74" i="10"/>
  <c r="AE73" i="10"/>
  <c r="I73" i="10"/>
  <c r="F73" i="10"/>
  <c r="AE72" i="10"/>
  <c r="I72" i="10"/>
  <c r="F72" i="10"/>
  <c r="AE71" i="10"/>
  <c r="I71" i="10"/>
  <c r="F71" i="10"/>
  <c r="AE70" i="10"/>
  <c r="I70" i="10"/>
  <c r="F70" i="10"/>
  <c r="I69" i="10"/>
  <c r="F69" i="10"/>
  <c r="AD66" i="10"/>
  <c r="AC66" i="10"/>
  <c r="AB66" i="10"/>
  <c r="AA66" i="10"/>
  <c r="Z66" i="10"/>
  <c r="Y66" i="10"/>
  <c r="X66" i="10"/>
  <c r="W66" i="10"/>
  <c r="V66" i="10"/>
  <c r="U66" i="10"/>
  <c r="T66" i="10"/>
  <c r="S66" i="10"/>
  <c r="R66" i="10"/>
  <c r="Q66" i="10"/>
  <c r="P66" i="10"/>
  <c r="J66" i="10"/>
  <c r="G66" i="10"/>
  <c r="AE65" i="10"/>
  <c r="I65" i="10"/>
  <c r="F65" i="10"/>
  <c r="AE64" i="10"/>
  <c r="I64" i="10"/>
  <c r="F64" i="10"/>
  <c r="AE63" i="10"/>
  <c r="I63" i="10"/>
  <c r="F63" i="10"/>
  <c r="AE62" i="10"/>
  <c r="I62" i="10"/>
  <c r="F62" i="10"/>
  <c r="AE61" i="10"/>
  <c r="I61" i="10"/>
  <c r="F61" i="10"/>
  <c r="AE60" i="10"/>
  <c r="I60" i="10"/>
  <c r="F60" i="10"/>
  <c r="AE59" i="10"/>
  <c r="I59" i="10"/>
  <c r="F59" i="10"/>
  <c r="AE58" i="10"/>
  <c r="I58" i="10"/>
  <c r="F58" i="10"/>
  <c r="AE57" i="10"/>
  <c r="AE66" i="10" s="1"/>
  <c r="I57" i="10"/>
  <c r="F57" i="10"/>
  <c r="AE56" i="10"/>
  <c r="I56" i="10"/>
  <c r="F56" i="10"/>
  <c r="AE55" i="10"/>
  <c r="I55" i="10"/>
  <c r="F55" i="10"/>
  <c r="AE54" i="10"/>
  <c r="I54" i="10"/>
  <c r="F54" i="10"/>
  <c r="D54" i="10"/>
  <c r="D55" i="10" s="1"/>
  <c r="D56" i="10" s="1"/>
  <c r="D57" i="10" s="1"/>
  <c r="B37" i="10"/>
  <c r="B39" i="10" s="1"/>
  <c r="B41" i="10" s="1"/>
  <c r="B43" i="10" s="1"/>
  <c r="B45" i="10" s="1"/>
  <c r="B35" i="10"/>
  <c r="B28" i="10"/>
  <c r="B26" i="10"/>
  <c r="B24" i="10"/>
  <c r="B22" i="10"/>
  <c r="B20" i="10"/>
  <c r="AE13" i="10"/>
  <c r="AE12" i="10"/>
  <c r="AE11" i="10"/>
  <c r="AE10" i="10"/>
  <c r="AE9" i="10"/>
  <c r="AE8" i="10"/>
  <c r="AE7" i="10"/>
  <c r="AE6" i="10"/>
  <c r="AE5" i="10"/>
  <c r="AD157" i="9"/>
  <c r="V157" i="9"/>
  <c r="AD156" i="9"/>
  <c r="AC156" i="9"/>
  <c r="AC157" i="9" s="1"/>
  <c r="AB156" i="9"/>
  <c r="AB157" i="9" s="1"/>
  <c r="AA156" i="9"/>
  <c r="AA157" i="9" s="1"/>
  <c r="Z156" i="9"/>
  <c r="Z157" i="9" s="1"/>
  <c r="Y156" i="9"/>
  <c r="Y157" i="9" s="1"/>
  <c r="X156" i="9"/>
  <c r="X157" i="9" s="1"/>
  <c r="W156" i="9"/>
  <c r="W157" i="9" s="1"/>
  <c r="V156" i="9"/>
  <c r="U156" i="9"/>
  <c r="U157" i="9" s="1"/>
  <c r="T156" i="9"/>
  <c r="T157" i="9" s="1"/>
  <c r="S156" i="9"/>
  <c r="S157" i="9" s="1"/>
  <c r="R156" i="9"/>
  <c r="R157" i="9" s="1"/>
  <c r="Q156" i="9"/>
  <c r="Q157" i="9" s="1"/>
  <c r="P156" i="9"/>
  <c r="P157" i="9" s="1"/>
  <c r="J156" i="9"/>
  <c r="G156" i="9"/>
  <c r="AE155" i="9"/>
  <c r="I155" i="9"/>
  <c r="F155" i="9"/>
  <c r="AE154" i="9"/>
  <c r="I154" i="9"/>
  <c r="F154" i="9"/>
  <c r="AE153" i="9"/>
  <c r="I153" i="9"/>
  <c r="F153" i="9"/>
  <c r="AE152" i="9"/>
  <c r="I152" i="9"/>
  <c r="F152" i="9"/>
  <c r="AE151" i="9"/>
  <c r="I151" i="9"/>
  <c r="F151" i="9"/>
  <c r="AE150" i="9"/>
  <c r="I150" i="9"/>
  <c r="F150" i="9"/>
  <c r="AE149" i="9"/>
  <c r="I149" i="9"/>
  <c r="F149" i="9"/>
  <c r="AE148" i="9"/>
  <c r="I148" i="9"/>
  <c r="F148" i="9"/>
  <c r="AE147" i="9"/>
  <c r="I147" i="9"/>
  <c r="F147" i="9"/>
  <c r="AE146" i="9"/>
  <c r="I146" i="9"/>
  <c r="F146" i="9"/>
  <c r="AE145" i="9"/>
  <c r="I145" i="9"/>
  <c r="F145" i="9"/>
  <c r="AE144" i="9"/>
  <c r="I144" i="9"/>
  <c r="I156" i="9" s="1"/>
  <c r="F144" i="9"/>
  <c r="AD141" i="9"/>
  <c r="AC141" i="9"/>
  <c r="AB141" i="9"/>
  <c r="AA141" i="9"/>
  <c r="Z141" i="9"/>
  <c r="Y141" i="9"/>
  <c r="X141" i="9"/>
  <c r="W141" i="9"/>
  <c r="V141" i="9"/>
  <c r="U141" i="9"/>
  <c r="T141" i="9"/>
  <c r="S141" i="9"/>
  <c r="R141" i="9"/>
  <c r="Q141" i="9"/>
  <c r="P141" i="9"/>
  <c r="J141" i="9"/>
  <c r="G141" i="9"/>
  <c r="AE140" i="9"/>
  <c r="I140" i="9"/>
  <c r="F140" i="9"/>
  <c r="AE139" i="9"/>
  <c r="I139" i="9"/>
  <c r="F139" i="9"/>
  <c r="AE138" i="9"/>
  <c r="I138" i="9"/>
  <c r="F138" i="9"/>
  <c r="AE137" i="9"/>
  <c r="I137" i="9"/>
  <c r="F137" i="9"/>
  <c r="AE136" i="9"/>
  <c r="I136" i="9"/>
  <c r="F136" i="9"/>
  <c r="AE135" i="9"/>
  <c r="I135" i="9"/>
  <c r="F135" i="9"/>
  <c r="AE134" i="9"/>
  <c r="I134" i="9"/>
  <c r="F134" i="9"/>
  <c r="AE133" i="9"/>
  <c r="I133" i="9"/>
  <c r="F133" i="9"/>
  <c r="AE132" i="9"/>
  <c r="I132" i="9"/>
  <c r="F132" i="9"/>
  <c r="AE131" i="9"/>
  <c r="I131" i="9"/>
  <c r="F131" i="9"/>
  <c r="AE130" i="9"/>
  <c r="I130" i="9"/>
  <c r="F130" i="9"/>
  <c r="F141" i="9" s="1"/>
  <c r="AE129" i="9"/>
  <c r="AE141" i="9" s="1"/>
  <c r="I129" i="9"/>
  <c r="I141" i="9" s="1"/>
  <c r="F129" i="9"/>
  <c r="AD126" i="9"/>
  <c r="AC126" i="9"/>
  <c r="AB126" i="9"/>
  <c r="AA126" i="9"/>
  <c r="Z126" i="9"/>
  <c r="Y126" i="9"/>
  <c r="X126" i="9"/>
  <c r="W126" i="9"/>
  <c r="V126" i="9"/>
  <c r="U126" i="9"/>
  <c r="T126" i="9"/>
  <c r="S126" i="9"/>
  <c r="R126" i="9"/>
  <c r="Q126" i="9"/>
  <c r="P126" i="9"/>
  <c r="J126" i="9"/>
  <c r="G126" i="9"/>
  <c r="AE125" i="9"/>
  <c r="I125" i="9"/>
  <c r="F125" i="9"/>
  <c r="AE124" i="9"/>
  <c r="I124" i="9"/>
  <c r="F124" i="9"/>
  <c r="AE123" i="9"/>
  <c r="I123" i="9"/>
  <c r="F123" i="9"/>
  <c r="AE122" i="9"/>
  <c r="I122" i="9"/>
  <c r="F122" i="9"/>
  <c r="AE121" i="9"/>
  <c r="I121" i="9"/>
  <c r="F121" i="9"/>
  <c r="AE120" i="9"/>
  <c r="I120" i="9"/>
  <c r="F120" i="9"/>
  <c r="AE119" i="9"/>
  <c r="I119" i="9"/>
  <c r="F119" i="9"/>
  <c r="AE118" i="9"/>
  <c r="I118" i="9"/>
  <c r="F118" i="9"/>
  <c r="AE117" i="9"/>
  <c r="I117" i="9"/>
  <c r="F117" i="9"/>
  <c r="AE116" i="9"/>
  <c r="I116" i="9"/>
  <c r="F116" i="9"/>
  <c r="AE115" i="9"/>
  <c r="I115" i="9"/>
  <c r="F115" i="9"/>
  <c r="AE114" i="9"/>
  <c r="AE126" i="9" s="1"/>
  <c r="I114" i="9"/>
  <c r="I126" i="9" s="1"/>
  <c r="F114" i="9"/>
  <c r="F126" i="9" s="1"/>
  <c r="AD111" i="9"/>
  <c r="AC111" i="9"/>
  <c r="AB111" i="9"/>
  <c r="AA111" i="9"/>
  <c r="Z111" i="9"/>
  <c r="Y111" i="9"/>
  <c r="X111" i="9"/>
  <c r="W111" i="9"/>
  <c r="V111" i="9"/>
  <c r="U111" i="9"/>
  <c r="T111" i="9"/>
  <c r="S111" i="9"/>
  <c r="R111" i="9"/>
  <c r="Q111" i="9"/>
  <c r="P111" i="9"/>
  <c r="J111" i="9"/>
  <c r="G111" i="9"/>
  <c r="AE110" i="9"/>
  <c r="I110" i="9"/>
  <c r="F110" i="9"/>
  <c r="AE109" i="9"/>
  <c r="I109" i="9"/>
  <c r="F109" i="9"/>
  <c r="AE108" i="9"/>
  <c r="I108" i="9"/>
  <c r="F108" i="9"/>
  <c r="AE107" i="9"/>
  <c r="I107" i="9"/>
  <c r="F107" i="9"/>
  <c r="AE106" i="9"/>
  <c r="I106" i="9"/>
  <c r="F106" i="9"/>
  <c r="AE105" i="9"/>
  <c r="I105" i="9"/>
  <c r="F105" i="9"/>
  <c r="AE104" i="9"/>
  <c r="I104" i="9"/>
  <c r="F104" i="9"/>
  <c r="AE103" i="9"/>
  <c r="I103" i="9"/>
  <c r="F103" i="9"/>
  <c r="AE102" i="9"/>
  <c r="I102" i="9"/>
  <c r="F102" i="9"/>
  <c r="AE101" i="9"/>
  <c r="I101" i="9"/>
  <c r="F101" i="9"/>
  <c r="AE100" i="9"/>
  <c r="I100" i="9"/>
  <c r="F100" i="9"/>
  <c r="AE99" i="9"/>
  <c r="AE111" i="9" s="1"/>
  <c r="I99" i="9"/>
  <c r="F99" i="9"/>
  <c r="AD96" i="9"/>
  <c r="AC96" i="9"/>
  <c r="AB96" i="9"/>
  <c r="AA96" i="9"/>
  <c r="Z96" i="9"/>
  <c r="Y96" i="9"/>
  <c r="X96" i="9"/>
  <c r="W96" i="9"/>
  <c r="V96" i="9"/>
  <c r="U96" i="9"/>
  <c r="T96" i="9"/>
  <c r="S96" i="9"/>
  <c r="R96" i="9"/>
  <c r="Q96" i="9"/>
  <c r="P96" i="9"/>
  <c r="J96" i="9"/>
  <c r="G96" i="9"/>
  <c r="AE95" i="9"/>
  <c r="I95" i="9"/>
  <c r="F95" i="9"/>
  <c r="AE94" i="9"/>
  <c r="I94" i="9"/>
  <c r="F94" i="9"/>
  <c r="AE93" i="9"/>
  <c r="I93" i="9"/>
  <c r="F93" i="9"/>
  <c r="AE92" i="9"/>
  <c r="I92" i="9"/>
  <c r="F92" i="9"/>
  <c r="AE91" i="9"/>
  <c r="I91" i="9"/>
  <c r="F91" i="9"/>
  <c r="AE90" i="9"/>
  <c r="I90" i="9"/>
  <c r="F90" i="9"/>
  <c r="AE89" i="9"/>
  <c r="I89" i="9"/>
  <c r="F89" i="9"/>
  <c r="AE88" i="9"/>
  <c r="I88" i="9"/>
  <c r="F88" i="9"/>
  <c r="AE87" i="9"/>
  <c r="I87" i="9"/>
  <c r="F87" i="9"/>
  <c r="AE86" i="9"/>
  <c r="I86" i="9"/>
  <c r="F86" i="9"/>
  <c r="AE85" i="9"/>
  <c r="I85" i="9"/>
  <c r="F85" i="9"/>
  <c r="AE84" i="9"/>
  <c r="AE96" i="9" s="1"/>
  <c r="I84" i="9"/>
  <c r="I96" i="9" s="1"/>
  <c r="F84" i="9"/>
  <c r="AD81" i="9"/>
  <c r="AC81" i="9"/>
  <c r="AB81" i="9"/>
  <c r="AA81" i="9"/>
  <c r="Z81" i="9"/>
  <c r="Y81" i="9"/>
  <c r="X81" i="9"/>
  <c r="W81" i="9"/>
  <c r="V81" i="9"/>
  <c r="U81" i="9"/>
  <c r="T81" i="9"/>
  <c r="S81" i="9"/>
  <c r="R81" i="9"/>
  <c r="Q81" i="9"/>
  <c r="P81" i="9"/>
  <c r="J81" i="9"/>
  <c r="G81" i="9"/>
  <c r="AE80" i="9"/>
  <c r="I80" i="9"/>
  <c r="F80" i="9"/>
  <c r="AE79" i="9"/>
  <c r="I79" i="9"/>
  <c r="F79" i="9"/>
  <c r="AE78" i="9"/>
  <c r="I78" i="9"/>
  <c r="F78" i="9"/>
  <c r="AE77" i="9"/>
  <c r="I77" i="9"/>
  <c r="F77" i="9"/>
  <c r="AE76" i="9"/>
  <c r="I76" i="9"/>
  <c r="F76" i="9"/>
  <c r="AE75" i="9"/>
  <c r="I75" i="9"/>
  <c r="F75" i="9"/>
  <c r="AE74" i="9"/>
  <c r="I74" i="9"/>
  <c r="F74" i="9"/>
  <c r="AE73" i="9"/>
  <c r="I73" i="9"/>
  <c r="F73" i="9"/>
  <c r="AE72" i="9"/>
  <c r="I72" i="9"/>
  <c r="F72" i="9"/>
  <c r="AE71" i="9"/>
  <c r="I71" i="9"/>
  <c r="F71" i="9"/>
  <c r="AE70" i="9"/>
  <c r="I70" i="9"/>
  <c r="F70" i="9"/>
  <c r="I69" i="9"/>
  <c r="F69" i="9"/>
  <c r="F81" i="9" s="1"/>
  <c r="AD66" i="9"/>
  <c r="AC66" i="9"/>
  <c r="AB66" i="9"/>
  <c r="AA66" i="9"/>
  <c r="Z66" i="9"/>
  <c r="Y66" i="9"/>
  <c r="X66" i="9"/>
  <c r="W66" i="9"/>
  <c r="V66" i="9"/>
  <c r="U66" i="9"/>
  <c r="T66" i="9"/>
  <c r="S66" i="9"/>
  <c r="R66" i="9"/>
  <c r="Q66" i="9"/>
  <c r="P66" i="9"/>
  <c r="J66" i="9"/>
  <c r="G66" i="9"/>
  <c r="AE65" i="9"/>
  <c r="I65" i="9"/>
  <c r="F65" i="9"/>
  <c r="AE64" i="9"/>
  <c r="I64" i="9"/>
  <c r="F64" i="9"/>
  <c r="AE63" i="9"/>
  <c r="I63" i="9"/>
  <c r="F63" i="9"/>
  <c r="AE62" i="9"/>
  <c r="I62" i="9"/>
  <c r="F62" i="9"/>
  <c r="AE61" i="9"/>
  <c r="I61" i="9"/>
  <c r="F61" i="9"/>
  <c r="AE60" i="9"/>
  <c r="I60" i="9"/>
  <c r="F60" i="9"/>
  <c r="AE59" i="9"/>
  <c r="I59" i="9"/>
  <c r="F59" i="9"/>
  <c r="AE58" i="9"/>
  <c r="I58" i="9"/>
  <c r="F58" i="9"/>
  <c r="AE57" i="9"/>
  <c r="I57" i="9"/>
  <c r="F57" i="9"/>
  <c r="AE56" i="9"/>
  <c r="I56" i="9"/>
  <c r="F56" i="9"/>
  <c r="AE55" i="9"/>
  <c r="I55" i="9"/>
  <c r="F55" i="9"/>
  <c r="AE54" i="9"/>
  <c r="AE66" i="9" s="1"/>
  <c r="I54" i="9"/>
  <c r="F54" i="9"/>
  <c r="D54" i="9"/>
  <c r="D55" i="9" s="1"/>
  <c r="D56" i="9" s="1"/>
  <c r="C54" i="9"/>
  <c r="B35" i="9"/>
  <c r="B28" i="9"/>
  <c r="B26" i="9"/>
  <c r="B24" i="9"/>
  <c r="B22" i="9"/>
  <c r="B20" i="9"/>
  <c r="AE13" i="9"/>
  <c r="AE12" i="9"/>
  <c r="AE11" i="9"/>
  <c r="AE10" i="9"/>
  <c r="AE9" i="9"/>
  <c r="AE8" i="9"/>
  <c r="AE7" i="9"/>
  <c r="AE6" i="9"/>
  <c r="AE5" i="9"/>
  <c r="U157" i="8"/>
  <c r="AD156" i="8"/>
  <c r="AD157" i="8" s="1"/>
  <c r="AC156" i="8"/>
  <c r="AC157" i="8" s="1"/>
  <c r="AB156" i="8"/>
  <c r="AB157" i="8" s="1"/>
  <c r="AA156" i="8"/>
  <c r="AA157" i="8" s="1"/>
  <c r="Z156" i="8"/>
  <c r="Z157" i="8" s="1"/>
  <c r="Y156" i="8"/>
  <c r="Y157" i="8" s="1"/>
  <c r="X156" i="8"/>
  <c r="X157" i="8" s="1"/>
  <c r="W156" i="8"/>
  <c r="W157" i="8" s="1"/>
  <c r="V156" i="8"/>
  <c r="V157" i="8" s="1"/>
  <c r="U156" i="8"/>
  <c r="T156" i="8"/>
  <c r="T157" i="8" s="1"/>
  <c r="S156" i="8"/>
  <c r="S157" i="8" s="1"/>
  <c r="R156" i="8"/>
  <c r="R157" i="8" s="1"/>
  <c r="Q156" i="8"/>
  <c r="Q157" i="8" s="1"/>
  <c r="P156" i="8"/>
  <c r="P157" i="8" s="1"/>
  <c r="J156" i="8"/>
  <c r="I156" i="8"/>
  <c r="G156" i="8"/>
  <c r="AE155" i="8"/>
  <c r="I155" i="8"/>
  <c r="F155" i="8"/>
  <c r="AE154" i="8"/>
  <c r="I154" i="8"/>
  <c r="F154" i="8"/>
  <c r="AE153" i="8"/>
  <c r="I153" i="8"/>
  <c r="F153" i="8"/>
  <c r="AE152" i="8"/>
  <c r="I152" i="8"/>
  <c r="F152" i="8"/>
  <c r="AE151" i="8"/>
  <c r="I151" i="8"/>
  <c r="F151" i="8"/>
  <c r="AE150" i="8"/>
  <c r="I150" i="8"/>
  <c r="F150" i="8"/>
  <c r="AE149" i="8"/>
  <c r="I149" i="8"/>
  <c r="F149" i="8"/>
  <c r="AE148" i="8"/>
  <c r="I148" i="8"/>
  <c r="F148" i="8"/>
  <c r="AE147" i="8"/>
  <c r="I147" i="8"/>
  <c r="F147" i="8"/>
  <c r="AE146" i="8"/>
  <c r="I146" i="8"/>
  <c r="F146" i="8"/>
  <c r="AE145" i="8"/>
  <c r="I145" i="8"/>
  <c r="F145" i="8"/>
  <c r="AE144" i="8"/>
  <c r="I144" i="8"/>
  <c r="F144" i="8"/>
  <c r="F156" i="8" s="1"/>
  <c r="AD141" i="8"/>
  <c r="AC141" i="8"/>
  <c r="AB141" i="8"/>
  <c r="AA141" i="8"/>
  <c r="Z141" i="8"/>
  <c r="Y141" i="8"/>
  <c r="X141" i="8"/>
  <c r="W141" i="8"/>
  <c r="V141" i="8"/>
  <c r="U141" i="8"/>
  <c r="T141" i="8"/>
  <c r="S141" i="8"/>
  <c r="R141" i="8"/>
  <c r="Q141" i="8"/>
  <c r="P141" i="8"/>
  <c r="J141" i="8"/>
  <c r="G141" i="8"/>
  <c r="AE140" i="8"/>
  <c r="I140" i="8"/>
  <c r="F140" i="8"/>
  <c r="AE139" i="8"/>
  <c r="I139" i="8"/>
  <c r="F139" i="8"/>
  <c r="AE138" i="8"/>
  <c r="I138" i="8"/>
  <c r="F138" i="8"/>
  <c r="AE137" i="8"/>
  <c r="I137" i="8"/>
  <c r="F137" i="8"/>
  <c r="AE136" i="8"/>
  <c r="I136" i="8"/>
  <c r="F136" i="8"/>
  <c r="AE135" i="8"/>
  <c r="I135" i="8"/>
  <c r="F135" i="8"/>
  <c r="AE134" i="8"/>
  <c r="AE141" i="8" s="1"/>
  <c r="I134" i="8"/>
  <c r="F134" i="8"/>
  <c r="AE133" i="8"/>
  <c r="I133" i="8"/>
  <c r="F133" i="8"/>
  <c r="AE132" i="8"/>
  <c r="I132" i="8"/>
  <c r="F132" i="8"/>
  <c r="AE131" i="8"/>
  <c r="I131" i="8"/>
  <c r="F131" i="8"/>
  <c r="AE130" i="8"/>
  <c r="I130" i="8"/>
  <c r="F130" i="8"/>
  <c r="AE129" i="8"/>
  <c r="I129" i="8"/>
  <c r="F129" i="8"/>
  <c r="AD126" i="8"/>
  <c r="AC126" i="8"/>
  <c r="AB126" i="8"/>
  <c r="AA126" i="8"/>
  <c r="Z126" i="8"/>
  <c r="Y126" i="8"/>
  <c r="X126" i="8"/>
  <c r="W126" i="8"/>
  <c r="V126" i="8"/>
  <c r="U126" i="8"/>
  <c r="T126" i="8"/>
  <c r="S126" i="8"/>
  <c r="R126" i="8"/>
  <c r="Q126" i="8"/>
  <c r="P126" i="8"/>
  <c r="J126" i="8"/>
  <c r="G126" i="8"/>
  <c r="AE125" i="8"/>
  <c r="I125" i="8"/>
  <c r="F125" i="8"/>
  <c r="AE124" i="8"/>
  <c r="I124" i="8"/>
  <c r="F124" i="8"/>
  <c r="AE123" i="8"/>
  <c r="I123" i="8"/>
  <c r="F123" i="8"/>
  <c r="AE122" i="8"/>
  <c r="I122" i="8"/>
  <c r="F122" i="8"/>
  <c r="AE121" i="8"/>
  <c r="I121" i="8"/>
  <c r="F121" i="8"/>
  <c r="AE120" i="8"/>
  <c r="I120" i="8"/>
  <c r="F120" i="8"/>
  <c r="AE119" i="8"/>
  <c r="I119" i="8"/>
  <c r="F119" i="8"/>
  <c r="AE118" i="8"/>
  <c r="I118" i="8"/>
  <c r="F118" i="8"/>
  <c r="AE117" i="8"/>
  <c r="I117" i="8"/>
  <c r="F117" i="8"/>
  <c r="AE116" i="8"/>
  <c r="I116" i="8"/>
  <c r="F116" i="8"/>
  <c r="AE115" i="8"/>
  <c r="I115" i="8"/>
  <c r="F115" i="8"/>
  <c r="AE114" i="8"/>
  <c r="I114" i="8"/>
  <c r="F114" i="8"/>
  <c r="F126" i="8" s="1"/>
  <c r="AD111" i="8"/>
  <c r="AC111" i="8"/>
  <c r="AB111" i="8"/>
  <c r="AA111" i="8"/>
  <c r="Z111" i="8"/>
  <c r="Y111" i="8"/>
  <c r="X111" i="8"/>
  <c r="W111" i="8"/>
  <c r="V111" i="8"/>
  <c r="U111" i="8"/>
  <c r="T111" i="8"/>
  <c r="S111" i="8"/>
  <c r="R111" i="8"/>
  <c r="Q111" i="8"/>
  <c r="P111" i="8"/>
  <c r="J111" i="8"/>
  <c r="G111" i="8"/>
  <c r="AE110" i="8"/>
  <c r="I110" i="8"/>
  <c r="F110" i="8"/>
  <c r="AE109" i="8"/>
  <c r="I109" i="8"/>
  <c r="F109" i="8"/>
  <c r="AE108" i="8"/>
  <c r="I108" i="8"/>
  <c r="F108" i="8"/>
  <c r="AE107" i="8"/>
  <c r="I107" i="8"/>
  <c r="F107" i="8"/>
  <c r="AE106" i="8"/>
  <c r="I106" i="8"/>
  <c r="F106" i="8"/>
  <c r="AE105" i="8"/>
  <c r="I105" i="8"/>
  <c r="F105" i="8"/>
  <c r="F111" i="8" s="1"/>
  <c r="AE104" i="8"/>
  <c r="I104" i="8"/>
  <c r="F104" i="8"/>
  <c r="AE103" i="8"/>
  <c r="I103" i="8"/>
  <c r="F103" i="8"/>
  <c r="AE102" i="8"/>
  <c r="I102" i="8"/>
  <c r="F102" i="8"/>
  <c r="AE101" i="8"/>
  <c r="I101" i="8"/>
  <c r="F101" i="8"/>
  <c r="AE100" i="8"/>
  <c r="I100" i="8"/>
  <c r="F100" i="8"/>
  <c r="AE99" i="8"/>
  <c r="I99" i="8"/>
  <c r="F99" i="8"/>
  <c r="AD96" i="8"/>
  <c r="AC96" i="8"/>
  <c r="AB96" i="8"/>
  <c r="AA96" i="8"/>
  <c r="Z96" i="8"/>
  <c r="Y96" i="8"/>
  <c r="X96" i="8"/>
  <c r="W96" i="8"/>
  <c r="V96" i="8"/>
  <c r="U96" i="8"/>
  <c r="T96" i="8"/>
  <c r="S96" i="8"/>
  <c r="R96" i="8"/>
  <c r="Q96" i="8"/>
  <c r="P96" i="8"/>
  <c r="J96" i="8"/>
  <c r="I96" i="8"/>
  <c r="G96" i="8"/>
  <c r="AE95" i="8"/>
  <c r="I95" i="8"/>
  <c r="F95" i="8"/>
  <c r="AE94" i="8"/>
  <c r="I94" i="8"/>
  <c r="F94" i="8"/>
  <c r="AE93" i="8"/>
  <c r="I93" i="8"/>
  <c r="F93" i="8"/>
  <c r="AE92" i="8"/>
  <c r="I92" i="8"/>
  <c r="F92" i="8"/>
  <c r="AE91" i="8"/>
  <c r="I91" i="8"/>
  <c r="F91" i="8"/>
  <c r="AE90" i="8"/>
  <c r="I90" i="8"/>
  <c r="F90" i="8"/>
  <c r="AE89" i="8"/>
  <c r="I89" i="8"/>
  <c r="F89" i="8"/>
  <c r="AE88" i="8"/>
  <c r="I88" i="8"/>
  <c r="F88" i="8"/>
  <c r="AE87" i="8"/>
  <c r="I87" i="8"/>
  <c r="F87" i="8"/>
  <c r="AE86" i="8"/>
  <c r="I86" i="8"/>
  <c r="F86" i="8"/>
  <c r="AE85" i="8"/>
  <c r="I85" i="8"/>
  <c r="F85" i="8"/>
  <c r="AE84" i="8"/>
  <c r="I84" i="8"/>
  <c r="F84" i="8"/>
  <c r="F96" i="8" s="1"/>
  <c r="AD81" i="8"/>
  <c r="AC81" i="8"/>
  <c r="AB81" i="8"/>
  <c r="AA81" i="8"/>
  <c r="Z81" i="8"/>
  <c r="Y81" i="8"/>
  <c r="X81" i="8"/>
  <c r="W81" i="8"/>
  <c r="V81" i="8"/>
  <c r="U81" i="8"/>
  <c r="T81" i="8"/>
  <c r="S81" i="8"/>
  <c r="R81" i="8"/>
  <c r="Q81" i="8"/>
  <c r="P81" i="8"/>
  <c r="J81" i="8"/>
  <c r="G81" i="8"/>
  <c r="AE80" i="8"/>
  <c r="I80" i="8"/>
  <c r="F80" i="8"/>
  <c r="AE79" i="8"/>
  <c r="I79" i="8"/>
  <c r="F79" i="8"/>
  <c r="AE78" i="8"/>
  <c r="I78" i="8"/>
  <c r="F78" i="8"/>
  <c r="AE77" i="8"/>
  <c r="I77" i="8"/>
  <c r="F77" i="8"/>
  <c r="AE76" i="8"/>
  <c r="I76" i="8"/>
  <c r="F76" i="8"/>
  <c r="AE75" i="8"/>
  <c r="I75" i="8"/>
  <c r="F75" i="8"/>
  <c r="AE74" i="8"/>
  <c r="AE81" i="8" s="1"/>
  <c r="I74" i="8"/>
  <c r="F74" i="8"/>
  <c r="AE73" i="8"/>
  <c r="I73" i="8"/>
  <c r="F73" i="8"/>
  <c r="AE72" i="8"/>
  <c r="I72" i="8"/>
  <c r="F72" i="8"/>
  <c r="AE71" i="8"/>
  <c r="I71" i="8"/>
  <c r="F71" i="8"/>
  <c r="AE70" i="8"/>
  <c r="I70" i="8"/>
  <c r="F70" i="8"/>
  <c r="I69" i="8"/>
  <c r="F69" i="8"/>
  <c r="AD66" i="8"/>
  <c r="AC66" i="8"/>
  <c r="AB66" i="8"/>
  <c r="AA66" i="8"/>
  <c r="Z66" i="8"/>
  <c r="Y66" i="8"/>
  <c r="X66" i="8"/>
  <c r="W66" i="8"/>
  <c r="V66" i="8"/>
  <c r="U66" i="8"/>
  <c r="T66" i="8"/>
  <c r="S66" i="8"/>
  <c r="R66" i="8"/>
  <c r="Q66" i="8"/>
  <c r="P66" i="8"/>
  <c r="J66" i="8"/>
  <c r="G66" i="8"/>
  <c r="AE65" i="8"/>
  <c r="I65" i="8"/>
  <c r="F65" i="8"/>
  <c r="AE64" i="8"/>
  <c r="I64" i="8"/>
  <c r="F64" i="8"/>
  <c r="AE63" i="8"/>
  <c r="I63" i="8"/>
  <c r="F63" i="8"/>
  <c r="AE62" i="8"/>
  <c r="I62" i="8"/>
  <c r="F62" i="8"/>
  <c r="AE61" i="8"/>
  <c r="I61" i="8"/>
  <c r="F61" i="8"/>
  <c r="AE60" i="8"/>
  <c r="I60" i="8"/>
  <c r="F60" i="8"/>
  <c r="AE59" i="8"/>
  <c r="I59" i="8"/>
  <c r="F59" i="8"/>
  <c r="AE58" i="8"/>
  <c r="I58" i="8"/>
  <c r="F58" i="8"/>
  <c r="AE57" i="8"/>
  <c r="I57" i="8"/>
  <c r="F57" i="8"/>
  <c r="AE56" i="8"/>
  <c r="I56" i="8"/>
  <c r="F56" i="8"/>
  <c r="AE55" i="8"/>
  <c r="I55" i="8"/>
  <c r="F55" i="8"/>
  <c r="AE54" i="8"/>
  <c r="I54" i="8"/>
  <c r="F54" i="8"/>
  <c r="F66" i="8" s="1"/>
  <c r="D54" i="8"/>
  <c r="D55" i="8" s="1"/>
  <c r="B35" i="8"/>
  <c r="B37" i="8" s="1"/>
  <c r="B39" i="8" s="1"/>
  <c r="B41" i="8" s="1"/>
  <c r="B43" i="8" s="1"/>
  <c r="B45" i="8" s="1"/>
  <c r="B28" i="8"/>
  <c r="B26" i="8"/>
  <c r="B24" i="8"/>
  <c r="B22" i="8"/>
  <c r="B20" i="8"/>
  <c r="AE13" i="8"/>
  <c r="AE12" i="8"/>
  <c r="AE11" i="8"/>
  <c r="AE10" i="8"/>
  <c r="AE9" i="8"/>
  <c r="AE8" i="8"/>
  <c r="AE7" i="8"/>
  <c r="AE6" i="8"/>
  <c r="AE5" i="8"/>
  <c r="AD156" i="7"/>
  <c r="AD157" i="7" s="1"/>
  <c r="AC156" i="7"/>
  <c r="AC157" i="7" s="1"/>
  <c r="AB156" i="7"/>
  <c r="AB157" i="7" s="1"/>
  <c r="AA156" i="7"/>
  <c r="AA157" i="7" s="1"/>
  <c r="Z156" i="7"/>
  <c r="Z157" i="7" s="1"/>
  <c r="Y156" i="7"/>
  <c r="Y157" i="7" s="1"/>
  <c r="X156" i="7"/>
  <c r="X157" i="7" s="1"/>
  <c r="W156" i="7"/>
  <c r="W157" i="7" s="1"/>
  <c r="V156" i="7"/>
  <c r="V157" i="7" s="1"/>
  <c r="U156" i="7"/>
  <c r="U157" i="7" s="1"/>
  <c r="T156" i="7"/>
  <c r="T157" i="7" s="1"/>
  <c r="S156" i="7"/>
  <c r="S157" i="7" s="1"/>
  <c r="R156" i="7"/>
  <c r="R157" i="7" s="1"/>
  <c r="Q156" i="7"/>
  <c r="Q157" i="7" s="1"/>
  <c r="P156" i="7"/>
  <c r="P157" i="7" s="1"/>
  <c r="J156" i="7"/>
  <c r="G156" i="7"/>
  <c r="AE155" i="7"/>
  <c r="I155" i="7"/>
  <c r="F155" i="7"/>
  <c r="AE154" i="7"/>
  <c r="I154" i="7"/>
  <c r="F154" i="7"/>
  <c r="AE153" i="7"/>
  <c r="I153" i="7"/>
  <c r="F153" i="7"/>
  <c r="AE152" i="7"/>
  <c r="I152" i="7"/>
  <c r="F152" i="7"/>
  <c r="AE151" i="7"/>
  <c r="I151" i="7"/>
  <c r="F151" i="7"/>
  <c r="AE150" i="7"/>
  <c r="I150" i="7"/>
  <c r="F150" i="7"/>
  <c r="AE149" i="7"/>
  <c r="I149" i="7"/>
  <c r="F149" i="7"/>
  <c r="AE148" i="7"/>
  <c r="I148" i="7"/>
  <c r="F148" i="7"/>
  <c r="AE147" i="7"/>
  <c r="I147" i="7"/>
  <c r="F147" i="7"/>
  <c r="AE146" i="7"/>
  <c r="I146" i="7"/>
  <c r="F146" i="7"/>
  <c r="AE145" i="7"/>
  <c r="I145" i="7"/>
  <c r="F145" i="7"/>
  <c r="AE144" i="7"/>
  <c r="I144" i="7"/>
  <c r="F144" i="7"/>
  <c r="AD141" i="7"/>
  <c r="AC141" i="7"/>
  <c r="AB141" i="7"/>
  <c r="AA141" i="7"/>
  <c r="Z141" i="7"/>
  <c r="Y141" i="7"/>
  <c r="X141" i="7"/>
  <c r="W141" i="7"/>
  <c r="V141" i="7"/>
  <c r="U141" i="7"/>
  <c r="T141" i="7"/>
  <c r="S141" i="7"/>
  <c r="R141" i="7"/>
  <c r="Q141" i="7"/>
  <c r="P141" i="7"/>
  <c r="J141" i="7"/>
  <c r="G141" i="7"/>
  <c r="AE140" i="7"/>
  <c r="I140" i="7"/>
  <c r="F140" i="7"/>
  <c r="AE139" i="7"/>
  <c r="I139" i="7"/>
  <c r="F139" i="7"/>
  <c r="AE138" i="7"/>
  <c r="I138" i="7"/>
  <c r="F138" i="7"/>
  <c r="AE137" i="7"/>
  <c r="I137" i="7"/>
  <c r="F137" i="7"/>
  <c r="AE136" i="7"/>
  <c r="I136" i="7"/>
  <c r="F136" i="7"/>
  <c r="AE135" i="7"/>
  <c r="I135" i="7"/>
  <c r="F135" i="7"/>
  <c r="AE134" i="7"/>
  <c r="I134" i="7"/>
  <c r="F134" i="7"/>
  <c r="AE133" i="7"/>
  <c r="I133" i="7"/>
  <c r="F133" i="7"/>
  <c r="AE132" i="7"/>
  <c r="I132" i="7"/>
  <c r="F132" i="7"/>
  <c r="AE131" i="7"/>
  <c r="I131" i="7"/>
  <c r="F131" i="7"/>
  <c r="AE130" i="7"/>
  <c r="I130" i="7"/>
  <c r="F130" i="7"/>
  <c r="AE129" i="7"/>
  <c r="I129" i="7"/>
  <c r="F129" i="7"/>
  <c r="AD126" i="7"/>
  <c r="AC126" i="7"/>
  <c r="AB126" i="7"/>
  <c r="AA126" i="7"/>
  <c r="Z126" i="7"/>
  <c r="Y126" i="7"/>
  <c r="X126" i="7"/>
  <c r="W126" i="7"/>
  <c r="V126" i="7"/>
  <c r="U126" i="7"/>
  <c r="T126" i="7"/>
  <c r="S126" i="7"/>
  <c r="R126" i="7"/>
  <c r="Q126" i="7"/>
  <c r="P126" i="7"/>
  <c r="J126" i="7"/>
  <c r="G126" i="7"/>
  <c r="AE125" i="7"/>
  <c r="I125" i="7"/>
  <c r="F125" i="7"/>
  <c r="AE124" i="7"/>
  <c r="I124" i="7"/>
  <c r="F124" i="7"/>
  <c r="AE123" i="7"/>
  <c r="I123" i="7"/>
  <c r="F123" i="7"/>
  <c r="AE122" i="7"/>
  <c r="I122" i="7"/>
  <c r="F122" i="7"/>
  <c r="AE121" i="7"/>
  <c r="I121" i="7"/>
  <c r="F121" i="7"/>
  <c r="AE120" i="7"/>
  <c r="I120" i="7"/>
  <c r="F120" i="7"/>
  <c r="AE119" i="7"/>
  <c r="I119" i="7"/>
  <c r="F119" i="7"/>
  <c r="AE118" i="7"/>
  <c r="I118" i="7"/>
  <c r="F118" i="7"/>
  <c r="AE117" i="7"/>
  <c r="I117" i="7"/>
  <c r="F117" i="7"/>
  <c r="AE116" i="7"/>
  <c r="I116" i="7"/>
  <c r="F116" i="7"/>
  <c r="AE115" i="7"/>
  <c r="I115" i="7"/>
  <c r="F115" i="7"/>
  <c r="AE114" i="7"/>
  <c r="I114" i="7"/>
  <c r="I126" i="7" s="1"/>
  <c r="F114" i="7"/>
  <c r="AD111" i="7"/>
  <c r="AC111" i="7"/>
  <c r="AB111" i="7"/>
  <c r="AA111" i="7"/>
  <c r="Z111" i="7"/>
  <c r="Y111" i="7"/>
  <c r="X111" i="7"/>
  <c r="W111" i="7"/>
  <c r="V111" i="7"/>
  <c r="U111" i="7"/>
  <c r="T111" i="7"/>
  <c r="S111" i="7"/>
  <c r="R111" i="7"/>
  <c r="Q111" i="7"/>
  <c r="P111" i="7"/>
  <c r="J111" i="7"/>
  <c r="G111" i="7"/>
  <c r="AE110" i="7"/>
  <c r="I110" i="7"/>
  <c r="F110" i="7"/>
  <c r="AE109" i="7"/>
  <c r="I109" i="7"/>
  <c r="F109" i="7"/>
  <c r="AE108" i="7"/>
  <c r="I108" i="7"/>
  <c r="F108" i="7"/>
  <c r="AE107" i="7"/>
  <c r="I107" i="7"/>
  <c r="F107" i="7"/>
  <c r="AE106" i="7"/>
  <c r="I106" i="7"/>
  <c r="F106" i="7"/>
  <c r="AE105" i="7"/>
  <c r="I105" i="7"/>
  <c r="F105" i="7"/>
  <c r="AE104" i="7"/>
  <c r="I104" i="7"/>
  <c r="F104" i="7"/>
  <c r="AE103" i="7"/>
  <c r="I103" i="7"/>
  <c r="F103" i="7"/>
  <c r="AE102" i="7"/>
  <c r="I102" i="7"/>
  <c r="F102" i="7"/>
  <c r="AE101" i="7"/>
  <c r="I101" i="7"/>
  <c r="F101" i="7"/>
  <c r="AE100" i="7"/>
  <c r="I100" i="7"/>
  <c r="F100" i="7"/>
  <c r="AE99" i="7"/>
  <c r="I99" i="7"/>
  <c r="F99" i="7"/>
  <c r="AD96" i="7"/>
  <c r="AC96" i="7"/>
  <c r="AB96" i="7"/>
  <c r="AA96" i="7"/>
  <c r="Z96" i="7"/>
  <c r="Y96" i="7"/>
  <c r="X96" i="7"/>
  <c r="W96" i="7"/>
  <c r="V96" i="7"/>
  <c r="U96" i="7"/>
  <c r="T96" i="7"/>
  <c r="S96" i="7"/>
  <c r="R96" i="7"/>
  <c r="Q96" i="7"/>
  <c r="P96" i="7"/>
  <c r="J96" i="7"/>
  <c r="G96" i="7"/>
  <c r="AE95" i="7"/>
  <c r="I95" i="7"/>
  <c r="F95" i="7"/>
  <c r="AE94" i="7"/>
  <c r="I94" i="7"/>
  <c r="F94" i="7"/>
  <c r="AE93" i="7"/>
  <c r="I93" i="7"/>
  <c r="F93" i="7"/>
  <c r="AE92" i="7"/>
  <c r="I92" i="7"/>
  <c r="F92" i="7"/>
  <c r="AE91" i="7"/>
  <c r="I91" i="7"/>
  <c r="F91" i="7"/>
  <c r="AE90" i="7"/>
  <c r="I90" i="7"/>
  <c r="F90" i="7"/>
  <c r="AE89" i="7"/>
  <c r="I89" i="7"/>
  <c r="F89" i="7"/>
  <c r="AE88" i="7"/>
  <c r="I88" i="7"/>
  <c r="F88" i="7"/>
  <c r="AE87" i="7"/>
  <c r="I87" i="7"/>
  <c r="F87" i="7"/>
  <c r="AE86" i="7"/>
  <c r="I86" i="7"/>
  <c r="F86" i="7"/>
  <c r="AE85" i="7"/>
  <c r="I85" i="7"/>
  <c r="F85" i="7"/>
  <c r="AE84" i="7"/>
  <c r="I84" i="7"/>
  <c r="F84" i="7"/>
  <c r="F96" i="7" s="1"/>
  <c r="AD81" i="7"/>
  <c r="AC81" i="7"/>
  <c r="AB81" i="7"/>
  <c r="AA81" i="7"/>
  <c r="Z81" i="7"/>
  <c r="Y81" i="7"/>
  <c r="X81" i="7"/>
  <c r="W81" i="7"/>
  <c r="V81" i="7"/>
  <c r="U81" i="7"/>
  <c r="T81" i="7"/>
  <c r="S81" i="7"/>
  <c r="R81" i="7"/>
  <c r="Q81" i="7"/>
  <c r="P81" i="7"/>
  <c r="J81" i="7"/>
  <c r="G81" i="7"/>
  <c r="AE80" i="7"/>
  <c r="I80" i="7"/>
  <c r="F80" i="7"/>
  <c r="AE79" i="7"/>
  <c r="I79" i="7"/>
  <c r="F79" i="7"/>
  <c r="AE78" i="7"/>
  <c r="I78" i="7"/>
  <c r="F78" i="7"/>
  <c r="AE77" i="7"/>
  <c r="I77" i="7"/>
  <c r="F77" i="7"/>
  <c r="AE76" i="7"/>
  <c r="I76" i="7"/>
  <c r="F76" i="7"/>
  <c r="AE75" i="7"/>
  <c r="I75" i="7"/>
  <c r="F75" i="7"/>
  <c r="F81" i="7" s="1"/>
  <c r="AE74" i="7"/>
  <c r="I74" i="7"/>
  <c r="F74" i="7"/>
  <c r="AE73" i="7"/>
  <c r="I73" i="7"/>
  <c r="F73" i="7"/>
  <c r="AE72" i="7"/>
  <c r="I72" i="7"/>
  <c r="F72" i="7"/>
  <c r="AE71" i="7"/>
  <c r="I71" i="7"/>
  <c r="F71" i="7"/>
  <c r="AE70" i="7"/>
  <c r="I70" i="7"/>
  <c r="F70" i="7"/>
  <c r="I69" i="7"/>
  <c r="I81" i="7" s="1"/>
  <c r="F69" i="7"/>
  <c r="AD66" i="7"/>
  <c r="AC66" i="7"/>
  <c r="AB66" i="7"/>
  <c r="AA66" i="7"/>
  <c r="Z66" i="7"/>
  <c r="Y66" i="7"/>
  <c r="X66" i="7"/>
  <c r="W66" i="7"/>
  <c r="V66" i="7"/>
  <c r="U66" i="7"/>
  <c r="T66" i="7"/>
  <c r="S66" i="7"/>
  <c r="R66" i="7"/>
  <c r="Q66" i="7"/>
  <c r="P66" i="7"/>
  <c r="J66" i="7"/>
  <c r="I66" i="7"/>
  <c r="G66" i="7"/>
  <c r="AE65" i="7"/>
  <c r="I65" i="7"/>
  <c r="F65" i="7"/>
  <c r="AE64" i="7"/>
  <c r="I64" i="7"/>
  <c r="F64" i="7"/>
  <c r="AE63" i="7"/>
  <c r="I63" i="7"/>
  <c r="F63" i="7"/>
  <c r="AE62" i="7"/>
  <c r="I62" i="7"/>
  <c r="F62" i="7"/>
  <c r="AE61" i="7"/>
  <c r="I61" i="7"/>
  <c r="F61" i="7"/>
  <c r="AE60" i="7"/>
  <c r="I60" i="7"/>
  <c r="F60" i="7"/>
  <c r="AE59" i="7"/>
  <c r="I59" i="7"/>
  <c r="F59" i="7"/>
  <c r="AE58" i="7"/>
  <c r="I58" i="7"/>
  <c r="F58" i="7"/>
  <c r="AE57" i="7"/>
  <c r="I57" i="7"/>
  <c r="F57" i="7"/>
  <c r="AE56" i="7"/>
  <c r="I56" i="7"/>
  <c r="F56" i="7"/>
  <c r="AE55" i="7"/>
  <c r="I55" i="7"/>
  <c r="F55" i="7"/>
  <c r="AE54" i="7"/>
  <c r="AE66" i="7" s="1"/>
  <c r="I54" i="7"/>
  <c r="F54" i="7"/>
  <c r="F66" i="7" s="1"/>
  <c r="D54" i="7"/>
  <c r="O54" i="7" s="1"/>
  <c r="B37" i="7"/>
  <c r="B39" i="7" s="1"/>
  <c r="B41" i="7" s="1"/>
  <c r="B43" i="7" s="1"/>
  <c r="B45" i="7" s="1"/>
  <c r="B35" i="7"/>
  <c r="B28" i="7"/>
  <c r="B26" i="7"/>
  <c r="B24" i="7"/>
  <c r="B22" i="7"/>
  <c r="B20" i="7"/>
  <c r="AE13" i="7"/>
  <c r="AE12" i="7"/>
  <c r="AE11" i="7"/>
  <c r="AE10" i="7"/>
  <c r="AE9" i="7"/>
  <c r="AE8" i="7"/>
  <c r="AE7" i="7"/>
  <c r="AE6" i="7"/>
  <c r="AE5" i="7"/>
  <c r="S52" i="5"/>
  <c r="R52" i="5"/>
  <c r="Q52" i="5"/>
  <c r="P52" i="5"/>
  <c r="O52" i="5"/>
  <c r="N52" i="5"/>
  <c r="M52" i="5"/>
  <c r="L52" i="5"/>
  <c r="K52" i="5"/>
  <c r="J52" i="5"/>
  <c r="I52" i="5"/>
  <c r="H52" i="5"/>
  <c r="G52" i="5"/>
  <c r="F52" i="5"/>
  <c r="E52" i="5"/>
  <c r="C52" i="5"/>
  <c r="S51" i="5"/>
  <c r="R51" i="5"/>
  <c r="Q51" i="5"/>
  <c r="P51" i="5"/>
  <c r="O51" i="5"/>
  <c r="N51" i="5"/>
  <c r="M51" i="5"/>
  <c r="L51" i="5"/>
  <c r="K51" i="5"/>
  <c r="J51" i="5"/>
  <c r="I51" i="5"/>
  <c r="H51" i="5"/>
  <c r="G51" i="5"/>
  <c r="F51" i="5"/>
  <c r="E51" i="5"/>
  <c r="C51" i="5"/>
  <c r="S50" i="5"/>
  <c r="R50" i="5"/>
  <c r="Q50" i="5"/>
  <c r="P50" i="5"/>
  <c r="O50" i="5"/>
  <c r="N50" i="5"/>
  <c r="M50" i="5"/>
  <c r="L50" i="5"/>
  <c r="K50" i="5"/>
  <c r="J50" i="5"/>
  <c r="I50" i="5"/>
  <c r="H50" i="5"/>
  <c r="G50" i="5"/>
  <c r="F50" i="5"/>
  <c r="E50" i="5"/>
  <c r="C50" i="5"/>
  <c r="S49" i="5"/>
  <c r="R49" i="5"/>
  <c r="Q49" i="5"/>
  <c r="P49" i="5"/>
  <c r="O49" i="5"/>
  <c r="N49" i="5"/>
  <c r="M49" i="5"/>
  <c r="L49" i="5"/>
  <c r="K49" i="5"/>
  <c r="J49" i="5"/>
  <c r="I49" i="5"/>
  <c r="H49" i="5"/>
  <c r="G49" i="5"/>
  <c r="F49" i="5"/>
  <c r="E49" i="5"/>
  <c r="C49" i="5"/>
  <c r="S48" i="5"/>
  <c r="R48" i="5"/>
  <c r="Q48" i="5"/>
  <c r="P48" i="5"/>
  <c r="O48" i="5"/>
  <c r="N48" i="5"/>
  <c r="M48" i="5"/>
  <c r="L48" i="5"/>
  <c r="K48" i="5"/>
  <c r="J48" i="5"/>
  <c r="I48" i="5"/>
  <c r="H48" i="5"/>
  <c r="G48" i="5"/>
  <c r="F48" i="5"/>
  <c r="E48" i="5"/>
  <c r="C48" i="5"/>
  <c r="S2" i="5"/>
  <c r="T2" i="4" s="1"/>
  <c r="R2" i="5"/>
  <c r="Q2" i="5"/>
  <c r="R2" i="4" s="1"/>
  <c r="P2" i="5"/>
  <c r="Q2" i="4" s="1"/>
  <c r="O2" i="5"/>
  <c r="P2" i="4" s="1"/>
  <c r="N2" i="5"/>
  <c r="O2" i="4" s="1"/>
  <c r="M2" i="5"/>
  <c r="L2" i="5"/>
  <c r="M2" i="4" s="1"/>
  <c r="K2" i="5"/>
  <c r="L2" i="4" s="1"/>
  <c r="J2" i="5"/>
  <c r="I2" i="5"/>
  <c r="J2" i="4" s="1"/>
  <c r="H2" i="5"/>
  <c r="I2" i="4" s="1"/>
  <c r="G2" i="5"/>
  <c r="H2" i="4" s="1"/>
  <c r="F2" i="5"/>
  <c r="E2" i="5"/>
  <c r="F2" i="4" s="1"/>
  <c r="V107" i="4"/>
  <c r="V106" i="4"/>
  <c r="V95" i="4"/>
  <c r="V84" i="4"/>
  <c r="V73" i="4"/>
  <c r="V74" i="4" s="1"/>
  <c r="V62" i="4"/>
  <c r="V51" i="4"/>
  <c r="V52" i="4" s="1"/>
  <c r="V40" i="4"/>
  <c r="V41" i="4" s="1"/>
  <c r="V29" i="4"/>
  <c r="V18" i="4"/>
  <c r="V7" i="4"/>
  <c r="V8" i="4" s="1"/>
  <c r="S2" i="4"/>
  <c r="N2" i="4"/>
  <c r="K2" i="4"/>
  <c r="G2" i="4"/>
  <c r="E34" i="3"/>
  <c r="D34" i="3"/>
  <c r="E33" i="3"/>
  <c r="D33" i="3"/>
  <c r="E32" i="3"/>
  <c r="D32" i="3"/>
  <c r="E31" i="3"/>
  <c r="D31" i="3"/>
  <c r="E30" i="3"/>
  <c r="D30" i="3"/>
  <c r="E29" i="3"/>
  <c r="D29" i="3"/>
  <c r="E28" i="3"/>
  <c r="D28" i="3"/>
  <c r="E27" i="3"/>
  <c r="D27" i="3"/>
  <c r="E26" i="3"/>
  <c r="D26" i="3"/>
  <c r="E25" i="3"/>
  <c r="D25" i="3"/>
  <c r="E24" i="3"/>
  <c r="D24" i="3"/>
  <c r="E23" i="3"/>
  <c r="D23" i="3"/>
  <c r="E22" i="3"/>
  <c r="D22" i="3"/>
  <c r="E21" i="3"/>
  <c r="D21" i="3"/>
  <c r="E20" i="3"/>
  <c r="D20" i="3"/>
  <c r="E16" i="3"/>
  <c r="J9" i="23" s="1"/>
  <c r="D16" i="3"/>
  <c r="I9" i="23" s="1"/>
  <c r="E15" i="3"/>
  <c r="J8" i="23" s="1"/>
  <c r="D15" i="3"/>
  <c r="E14" i="3"/>
  <c r="J7" i="23" s="1"/>
  <c r="D14" i="3"/>
  <c r="E13" i="3"/>
  <c r="J6" i="23" s="1"/>
  <c r="D13" i="3"/>
  <c r="I6" i="23" s="1"/>
  <c r="E12" i="3"/>
  <c r="J5" i="23" s="1"/>
  <c r="D12" i="3"/>
  <c r="I5" i="23" s="1"/>
  <c r="C7" i="3"/>
  <c r="C54" i="10" l="1"/>
  <c r="K9" i="23"/>
  <c r="I20" i="23"/>
  <c r="N20" i="23" s="1"/>
  <c r="I21" i="23"/>
  <c r="N21" i="23" s="1"/>
  <c r="I25" i="23"/>
  <c r="N25" i="23" s="1"/>
  <c r="I24" i="23"/>
  <c r="N24" i="23" s="1"/>
  <c r="I23" i="23"/>
  <c r="N23" i="23" s="1"/>
  <c r="I22" i="23"/>
  <c r="N22" i="23" s="1"/>
  <c r="K5" i="23"/>
  <c r="J20" i="23"/>
  <c r="P20" i="23" s="1"/>
  <c r="J22" i="23"/>
  <c r="P22" i="23" s="1"/>
  <c r="J25" i="23"/>
  <c r="P25" i="23" s="1"/>
  <c r="J24" i="23"/>
  <c r="P24" i="23" s="1"/>
  <c r="J23" i="23"/>
  <c r="P23" i="23" s="1"/>
  <c r="J21" i="23"/>
  <c r="P21" i="23" s="1"/>
  <c r="K6" i="23"/>
  <c r="C31" i="24"/>
  <c r="B21" i="21"/>
  <c r="C22" i="22"/>
  <c r="C23" i="22"/>
  <c r="B24" i="25"/>
  <c r="C24" i="22"/>
  <c r="B22" i="21"/>
  <c r="B23" i="21"/>
  <c r="C32" i="24"/>
  <c r="B21" i="25"/>
  <c r="B24" i="21"/>
  <c r="C33" i="24"/>
  <c r="B23" i="25"/>
  <c r="C34" i="24"/>
  <c r="B22" i="25"/>
  <c r="I7" i="23"/>
  <c r="C36" i="24"/>
  <c r="C21" i="22"/>
  <c r="M22" i="23"/>
  <c r="V22" i="23" s="1"/>
  <c r="M25" i="23"/>
  <c r="V25" i="23" s="1"/>
  <c r="M24" i="23"/>
  <c r="V24" i="23" s="1"/>
  <c r="M21" i="23"/>
  <c r="V21" i="23" s="1"/>
  <c r="M23" i="23"/>
  <c r="V23" i="23" s="1"/>
  <c r="M20" i="23"/>
  <c r="V20" i="23" s="1"/>
  <c r="AE111" i="7"/>
  <c r="F126" i="7"/>
  <c r="AE126" i="7"/>
  <c r="AE141" i="7"/>
  <c r="F141" i="7"/>
  <c r="I141" i="7"/>
  <c r="F156" i="7"/>
  <c r="AE156" i="7"/>
  <c r="AE157" i="7" s="1"/>
  <c r="G15" i="3"/>
  <c r="C25" i="22"/>
  <c r="C35" i="24"/>
  <c r="I8" i="23"/>
  <c r="B26" i="25"/>
  <c r="B25" i="25"/>
  <c r="B25" i="21"/>
  <c r="C26" i="22"/>
  <c r="D55" i="13"/>
  <c r="C54" i="13"/>
  <c r="B54" i="13" s="1"/>
  <c r="O54" i="13"/>
  <c r="G16" i="3"/>
  <c r="F15" i="3"/>
  <c r="G14" i="3"/>
  <c r="G13" i="3"/>
  <c r="G12" i="3"/>
  <c r="E2" i="4"/>
  <c r="O55" i="9"/>
  <c r="C55" i="10"/>
  <c r="O54" i="10"/>
  <c r="C55" i="9"/>
  <c r="D55" i="16"/>
  <c r="O55" i="16" s="1"/>
  <c r="O53" i="5"/>
  <c r="N53" i="5"/>
  <c r="C53" i="5"/>
  <c r="J4" i="20" s="1"/>
  <c r="R53" i="5"/>
  <c r="G53" i="5"/>
  <c r="P53" i="5"/>
  <c r="F53" i="5"/>
  <c r="E53" i="5"/>
  <c r="J53" i="5"/>
  <c r="K53" i="5"/>
  <c r="Q53" i="5"/>
  <c r="S53" i="5"/>
  <c r="L53" i="5"/>
  <c r="M53" i="5"/>
  <c r="H53" i="5"/>
  <c r="I53" i="5"/>
  <c r="D51" i="5"/>
  <c r="C22" i="15"/>
  <c r="C22" i="16"/>
  <c r="C22" i="14"/>
  <c r="C22" i="13"/>
  <c r="C22" i="12"/>
  <c r="C22" i="11"/>
  <c r="C22" i="10"/>
  <c r="C22" i="9"/>
  <c r="C22" i="8"/>
  <c r="C22" i="7"/>
  <c r="D22" i="16"/>
  <c r="D22" i="15"/>
  <c r="D22" i="14"/>
  <c r="D22" i="13"/>
  <c r="D22" i="12"/>
  <c r="D22" i="11"/>
  <c r="D22" i="10"/>
  <c r="D22" i="9"/>
  <c r="D22" i="8"/>
  <c r="D22" i="7"/>
  <c r="D26" i="16"/>
  <c r="D26" i="15"/>
  <c r="D26" i="14"/>
  <c r="D26" i="13"/>
  <c r="D26" i="12"/>
  <c r="D26" i="11"/>
  <c r="D26" i="10"/>
  <c r="D26" i="9"/>
  <c r="D26" i="8"/>
  <c r="D26" i="7"/>
  <c r="F13" i="3"/>
  <c r="V19" i="4"/>
  <c r="C20" i="16"/>
  <c r="C20" i="15"/>
  <c r="C20" i="14"/>
  <c r="C20" i="13"/>
  <c r="C20" i="11"/>
  <c r="C20" i="12"/>
  <c r="C20" i="10"/>
  <c r="C20" i="9"/>
  <c r="C20" i="8"/>
  <c r="C20" i="7"/>
  <c r="C24" i="16"/>
  <c r="C24" i="15"/>
  <c r="C24" i="14"/>
  <c r="C24" i="12"/>
  <c r="C24" i="13"/>
  <c r="C24" i="11"/>
  <c r="C24" i="9"/>
  <c r="C24" i="8"/>
  <c r="C24" i="7"/>
  <c r="C24" i="10"/>
  <c r="C28" i="16"/>
  <c r="C28" i="15"/>
  <c r="C28" i="14"/>
  <c r="C28" i="13"/>
  <c r="C28" i="11"/>
  <c r="C28" i="12"/>
  <c r="C28" i="10"/>
  <c r="C28" i="8"/>
  <c r="C28" i="9"/>
  <c r="C28" i="7"/>
  <c r="C26" i="16"/>
  <c r="C26" i="15"/>
  <c r="C26" i="14"/>
  <c r="C26" i="12"/>
  <c r="C26" i="11"/>
  <c r="C26" i="13"/>
  <c r="C26" i="10"/>
  <c r="C26" i="9"/>
  <c r="C26" i="8"/>
  <c r="C26" i="7"/>
  <c r="D20" i="16"/>
  <c r="D20" i="15"/>
  <c r="D20" i="14"/>
  <c r="D20" i="13"/>
  <c r="D20" i="12"/>
  <c r="D20" i="11"/>
  <c r="D20" i="10"/>
  <c r="D20" i="8"/>
  <c r="D20" i="9"/>
  <c r="D20" i="7"/>
  <c r="D24" i="16"/>
  <c r="D24" i="15"/>
  <c r="D24" i="14"/>
  <c r="D24" i="12"/>
  <c r="D24" i="13"/>
  <c r="D24" i="11"/>
  <c r="D24" i="10"/>
  <c r="D24" i="9"/>
  <c r="D24" i="8"/>
  <c r="D24" i="7"/>
  <c r="D28" i="16"/>
  <c r="D28" i="15"/>
  <c r="D28" i="14"/>
  <c r="D28" i="13"/>
  <c r="D28" i="12"/>
  <c r="D28" i="11"/>
  <c r="D28" i="10"/>
  <c r="D28" i="8"/>
  <c r="D28" i="9"/>
  <c r="D28" i="7"/>
  <c r="V63" i="4"/>
  <c r="F12" i="3"/>
  <c r="F14" i="3"/>
  <c r="F16" i="3"/>
  <c r="V9" i="4"/>
  <c r="V53" i="4"/>
  <c r="V42" i="4"/>
  <c r="V85" i="4"/>
  <c r="V108" i="4"/>
  <c r="V30" i="4"/>
  <c r="V75" i="4"/>
  <c r="V96" i="4"/>
  <c r="D2" i="5"/>
  <c r="B48" i="7"/>
  <c r="B47" i="7"/>
  <c r="D50" i="5"/>
  <c r="D52" i="5"/>
  <c r="I96" i="7"/>
  <c r="F111" i="7"/>
  <c r="I156" i="7"/>
  <c r="D49" i="5"/>
  <c r="AE81" i="7"/>
  <c r="I111" i="7"/>
  <c r="AE96" i="7"/>
  <c r="D56" i="8"/>
  <c r="O55" i="8"/>
  <c r="D48" i="5"/>
  <c r="I66" i="8"/>
  <c r="I126" i="8"/>
  <c r="C54" i="7"/>
  <c r="D55" i="7"/>
  <c r="AE66" i="8"/>
  <c r="AE126" i="8"/>
  <c r="B47" i="8"/>
  <c r="B48" i="8"/>
  <c r="I111" i="8"/>
  <c r="F81" i="8"/>
  <c r="AE96" i="8"/>
  <c r="AE111" i="8"/>
  <c r="F141" i="8"/>
  <c r="AE156" i="8"/>
  <c r="AE157" i="8" s="1"/>
  <c r="I81" i="8"/>
  <c r="I141" i="8"/>
  <c r="D58" i="10"/>
  <c r="O57" i="10"/>
  <c r="F126" i="10"/>
  <c r="O56" i="9"/>
  <c r="D57" i="9"/>
  <c r="I81" i="9"/>
  <c r="C56" i="10"/>
  <c r="B55" i="10"/>
  <c r="O54" i="8"/>
  <c r="F66" i="9"/>
  <c r="AE81" i="9"/>
  <c r="F81" i="10"/>
  <c r="AE111" i="10"/>
  <c r="B37" i="9"/>
  <c r="B39" i="9" s="1"/>
  <c r="B41" i="9" s="1"/>
  <c r="B43" i="9" s="1"/>
  <c r="B45" i="9" s="1"/>
  <c r="I66" i="9"/>
  <c r="F111" i="9"/>
  <c r="F66" i="10"/>
  <c r="I111" i="9"/>
  <c r="F156" i="9"/>
  <c r="I66" i="10"/>
  <c r="I111" i="10"/>
  <c r="B47" i="10"/>
  <c r="B48" i="10"/>
  <c r="O56" i="10"/>
  <c r="I81" i="10"/>
  <c r="B48" i="12"/>
  <c r="B47" i="12"/>
  <c r="C54" i="8"/>
  <c r="F96" i="9"/>
  <c r="AE156" i="9"/>
  <c r="AE157" i="9" s="1"/>
  <c r="AE96" i="10"/>
  <c r="O54" i="9"/>
  <c r="O55" i="10"/>
  <c r="B47" i="11"/>
  <c r="B48" i="11"/>
  <c r="B54" i="9"/>
  <c r="AE156" i="10"/>
  <c r="AE157" i="10" s="1"/>
  <c r="I141" i="10"/>
  <c r="B54" i="10"/>
  <c r="AE141" i="10"/>
  <c r="AE141" i="11"/>
  <c r="AE156" i="11"/>
  <c r="AE157" i="11" s="1"/>
  <c r="D55" i="11"/>
  <c r="F111" i="11"/>
  <c r="C54" i="11"/>
  <c r="F81" i="11"/>
  <c r="I96" i="11"/>
  <c r="F141" i="11"/>
  <c r="F111" i="12"/>
  <c r="F126" i="12"/>
  <c r="F66" i="11"/>
  <c r="AE81" i="11"/>
  <c r="F66" i="12"/>
  <c r="AE96" i="12"/>
  <c r="F96" i="12"/>
  <c r="C54" i="12"/>
  <c r="D55" i="12"/>
  <c r="I141" i="12"/>
  <c r="F156" i="12"/>
  <c r="I156" i="12"/>
  <c r="AE156" i="12"/>
  <c r="AE157" i="12" s="1"/>
  <c r="D56" i="13"/>
  <c r="C55" i="13"/>
  <c r="O55" i="13"/>
  <c r="AE126" i="12"/>
  <c r="F66" i="13"/>
  <c r="I81" i="13"/>
  <c r="F141" i="13"/>
  <c r="I66" i="13"/>
  <c r="F126" i="13"/>
  <c r="B48" i="13"/>
  <c r="B47" i="13"/>
  <c r="AE126" i="13"/>
  <c r="I81" i="14"/>
  <c r="F111" i="14"/>
  <c r="I141" i="13"/>
  <c r="F156" i="13"/>
  <c r="AE141" i="13"/>
  <c r="I66" i="14"/>
  <c r="B37" i="14"/>
  <c r="B39" i="14" s="1"/>
  <c r="B41" i="14" s="1"/>
  <c r="B43" i="14" s="1"/>
  <c r="B45" i="14" s="1"/>
  <c r="AE126" i="14"/>
  <c r="AE156" i="14"/>
  <c r="AE157" i="14" s="1"/>
  <c r="I66" i="15"/>
  <c r="F141" i="14"/>
  <c r="D55" i="14"/>
  <c r="C54" i="14"/>
  <c r="I96" i="14"/>
  <c r="I141" i="14"/>
  <c r="F81" i="14"/>
  <c r="AE66" i="15"/>
  <c r="I126" i="15"/>
  <c r="F81" i="15"/>
  <c r="D55" i="15"/>
  <c r="C54" i="15"/>
  <c r="I81" i="15"/>
  <c r="I156" i="14"/>
  <c r="B48" i="15"/>
  <c r="AE141" i="15"/>
  <c r="F156" i="15"/>
  <c r="F96" i="15"/>
  <c r="AE156" i="15"/>
  <c r="AE157" i="15" s="1"/>
  <c r="I156" i="15"/>
  <c r="AE81" i="15"/>
  <c r="I141" i="15"/>
  <c r="F111" i="15"/>
  <c r="AE126" i="15"/>
  <c r="B54" i="16"/>
  <c r="F126" i="16"/>
  <c r="I126" i="16"/>
  <c r="I66" i="16"/>
  <c r="F111" i="16"/>
  <c r="AE66" i="16"/>
  <c r="I111" i="16"/>
  <c r="I156" i="16"/>
  <c r="AE111" i="16"/>
  <c r="F141" i="16"/>
  <c r="AE156" i="16"/>
  <c r="AE157" i="16" s="1"/>
  <c r="I141" i="16"/>
  <c r="F156" i="16"/>
  <c r="B37" i="16"/>
  <c r="B39" i="16" s="1"/>
  <c r="B41" i="16" s="1"/>
  <c r="B43" i="16" s="1"/>
  <c r="B45" i="16" s="1"/>
  <c r="K73" i="4"/>
  <c r="M8" i="4"/>
  <c r="L14" i="4"/>
  <c r="S37" i="4"/>
  <c r="L91" i="4"/>
  <c r="F113" i="4"/>
  <c r="R68" i="4"/>
  <c r="L18" i="4"/>
  <c r="N53" i="4"/>
  <c r="T35" i="4"/>
  <c r="R57" i="4"/>
  <c r="K111" i="4"/>
  <c r="F19" i="4"/>
  <c r="F53" i="4"/>
  <c r="T24" i="4"/>
  <c r="L112" i="4"/>
  <c r="P22" i="4"/>
  <c r="I22" i="4"/>
  <c r="G70" i="4"/>
  <c r="O12" i="4"/>
  <c r="H76" i="4"/>
  <c r="J75" i="4"/>
  <c r="N77" i="4"/>
  <c r="R84" i="4"/>
  <c r="J58" i="4"/>
  <c r="J106" i="4"/>
  <c r="J62" i="4"/>
  <c r="H85" i="4"/>
  <c r="R100" i="4"/>
  <c r="H63" i="4"/>
  <c r="H101" i="4"/>
  <c r="O29" i="4"/>
  <c r="J96" i="4"/>
  <c r="G108" i="4"/>
  <c r="N13" i="4"/>
  <c r="S84" i="4"/>
  <c r="Q35" i="4"/>
  <c r="P35" i="4"/>
  <c r="P81" i="4"/>
  <c r="K21" i="4"/>
  <c r="F100" i="4"/>
  <c r="O112" i="4"/>
  <c r="L97" i="4"/>
  <c r="K29" i="4"/>
  <c r="F64" i="4"/>
  <c r="D41" i="4"/>
  <c r="I74" i="4"/>
  <c r="O37" i="4"/>
  <c r="P107" i="4"/>
  <c r="Q114" i="4"/>
  <c r="R24" i="4"/>
  <c r="G101" i="4"/>
  <c r="H47" i="4"/>
  <c r="K63" i="4"/>
  <c r="I13" i="4"/>
  <c r="R40" i="4"/>
  <c r="N98" i="4"/>
  <c r="N114" i="4"/>
  <c r="G74" i="4"/>
  <c r="L62" i="4"/>
  <c r="K75" i="4"/>
  <c r="P100" i="4"/>
  <c r="I15" i="4"/>
  <c r="O10" i="4"/>
  <c r="J102" i="4"/>
  <c r="O31" i="4"/>
  <c r="P108" i="4"/>
  <c r="S58" i="4"/>
  <c r="J109" i="4"/>
  <c r="N33" i="4"/>
  <c r="J97" i="4"/>
  <c r="T96" i="4"/>
  <c r="H11" i="4"/>
  <c r="H103" i="4"/>
  <c r="D106" i="4"/>
  <c r="T62" i="4"/>
  <c r="A41" i="4"/>
  <c r="G19" i="4"/>
  <c r="I112" i="4"/>
  <c r="Q111" i="4"/>
  <c r="J95" i="4"/>
  <c r="M65" i="4"/>
  <c r="L24" i="4"/>
  <c r="L34" i="4"/>
  <c r="G12" i="4"/>
  <c r="T98" i="4"/>
  <c r="P42" i="4"/>
  <c r="F25" i="4"/>
  <c r="M89" i="4"/>
  <c r="K114" i="4"/>
  <c r="M76" i="4"/>
  <c r="M111" i="4"/>
  <c r="J24" i="4"/>
  <c r="T112" i="4"/>
  <c r="G92" i="4"/>
  <c r="G51" i="4"/>
  <c r="G9" i="4"/>
  <c r="O89" i="4"/>
  <c r="S113" i="4"/>
  <c r="P46" i="4"/>
  <c r="O113" i="4"/>
  <c r="D84" i="4"/>
  <c r="O54" i="4"/>
  <c r="T101" i="4"/>
  <c r="O101" i="4"/>
  <c r="I62" i="4"/>
  <c r="G30" i="4"/>
  <c r="I23" i="4"/>
  <c r="J22" i="4"/>
  <c r="G111" i="4"/>
  <c r="L76" i="4"/>
  <c r="H23" i="4"/>
  <c r="F74" i="4"/>
  <c r="I68" i="4"/>
  <c r="K70" i="4"/>
  <c r="H102" i="4"/>
  <c r="N51" i="4"/>
  <c r="R21" i="4"/>
  <c r="Q108" i="4"/>
  <c r="N75" i="4"/>
  <c r="F54" i="4"/>
  <c r="J14" i="4"/>
  <c r="A106" i="4"/>
  <c r="G86" i="4"/>
  <c r="T34" i="4"/>
  <c r="J46" i="4"/>
  <c r="J79" i="4"/>
  <c r="M92" i="4"/>
  <c r="G58" i="4"/>
  <c r="S15" i="4"/>
  <c r="M32" i="4"/>
  <c r="J18" i="4"/>
  <c r="Q15" i="4"/>
  <c r="L81" i="4"/>
  <c r="K12" i="4"/>
  <c r="G46" i="4"/>
  <c r="I30" i="4"/>
  <c r="K11" i="4"/>
  <c r="P63" i="4"/>
  <c r="N45" i="4"/>
  <c r="H68" i="4"/>
  <c r="G59" i="4"/>
  <c r="L13" i="4"/>
  <c r="M26" i="4"/>
  <c r="M52" i="4"/>
  <c r="H79" i="4"/>
  <c r="T76" i="4"/>
  <c r="N35" i="4"/>
  <c r="N64" i="4"/>
  <c r="H7" i="4"/>
  <c r="M75" i="4"/>
  <c r="N37" i="4"/>
  <c r="O99" i="4"/>
  <c r="T79" i="4"/>
  <c r="N22" i="4"/>
  <c r="P110" i="4"/>
  <c r="G29" i="4"/>
  <c r="G33" i="4"/>
  <c r="N18" i="4"/>
  <c r="T14" i="4"/>
  <c r="R109" i="4"/>
  <c r="O15" i="4"/>
  <c r="O58" i="4"/>
  <c r="L48" i="4"/>
  <c r="S52" i="4"/>
  <c r="G109" i="4"/>
  <c r="J13" i="4"/>
  <c r="H10" i="4"/>
  <c r="L20" i="4"/>
  <c r="F102" i="4"/>
  <c r="O79" i="4"/>
  <c r="M21" i="4"/>
  <c r="K55" i="4"/>
  <c r="A73" i="4"/>
  <c r="K42" i="4"/>
  <c r="K26" i="4"/>
  <c r="Q86" i="4"/>
  <c r="H40" i="4"/>
  <c r="F95" i="4"/>
  <c r="I53" i="4"/>
  <c r="M98" i="4"/>
  <c r="H112" i="4"/>
  <c r="H37" i="4"/>
  <c r="R111" i="4"/>
  <c r="P86" i="4"/>
  <c r="M73" i="4"/>
  <c r="N59" i="4"/>
  <c r="P56" i="4"/>
  <c r="M45" i="4"/>
  <c r="M87" i="4"/>
  <c r="H111" i="4"/>
  <c r="K40" i="4"/>
  <c r="K109" i="4"/>
  <c r="H88" i="4"/>
  <c r="R114" i="4"/>
  <c r="I35" i="4"/>
  <c r="I89" i="4"/>
  <c r="H75" i="4"/>
  <c r="H12" i="4"/>
  <c r="K90" i="4"/>
  <c r="L58" i="4"/>
  <c r="S98" i="4"/>
  <c r="H8" i="4"/>
  <c r="F112" i="4"/>
  <c r="G65" i="4"/>
  <c r="G40" i="4"/>
  <c r="F109" i="4"/>
  <c r="H57" i="4"/>
  <c r="R108" i="4"/>
  <c r="K10" i="4"/>
  <c r="H70" i="4"/>
  <c r="F11" i="4"/>
  <c r="F42" i="4"/>
  <c r="Q37" i="4"/>
  <c r="L101" i="4"/>
  <c r="P31" i="4"/>
  <c r="K92" i="4"/>
  <c r="H69" i="4"/>
  <c r="P7" i="4"/>
  <c r="J34" i="4"/>
  <c r="T47" i="4"/>
  <c r="M43" i="4"/>
  <c r="T58" i="4"/>
  <c r="G98" i="4"/>
  <c r="G99" i="4"/>
  <c r="L47" i="4"/>
  <c r="O55" i="4"/>
  <c r="R75" i="4"/>
  <c r="T87" i="4"/>
  <c r="K9" i="4"/>
  <c r="Q42" i="4"/>
  <c r="F90" i="4"/>
  <c r="S8" i="4"/>
  <c r="S75" i="4"/>
  <c r="O78" i="4"/>
  <c r="R99" i="4"/>
  <c r="S112" i="4"/>
  <c r="O46" i="4"/>
  <c r="S44" i="4"/>
  <c r="G57" i="4"/>
  <c r="R86" i="4"/>
  <c r="Q62" i="4"/>
  <c r="T114" i="4"/>
  <c r="F84" i="4"/>
  <c r="M91" i="4"/>
  <c r="L99" i="4"/>
  <c r="H78" i="4"/>
  <c r="L29" i="4"/>
  <c r="Q8" i="4"/>
  <c r="T107" i="4"/>
  <c r="K15" i="4"/>
  <c r="M64" i="4"/>
  <c r="O85" i="4"/>
  <c r="S25" i="4"/>
  <c r="K54" i="4"/>
  <c r="O102" i="4"/>
  <c r="L7" i="4"/>
  <c r="L98" i="4"/>
  <c r="I44" i="4"/>
  <c r="I67" i="4"/>
  <c r="N111" i="4"/>
  <c r="R41" i="4"/>
  <c r="T70" i="4"/>
  <c r="L35" i="4"/>
  <c r="T68" i="4"/>
  <c r="O9" i="4"/>
  <c r="F29" i="4"/>
  <c r="J35" i="4"/>
  <c r="T86" i="4"/>
  <c r="N56" i="4"/>
  <c r="K100" i="4"/>
  <c r="F77" i="4"/>
  <c r="H30" i="4"/>
  <c r="N47" i="4"/>
  <c r="S81" i="4"/>
  <c r="P97" i="4"/>
  <c r="Q52" i="4"/>
  <c r="F37" i="4"/>
  <c r="I70" i="4"/>
  <c r="R51" i="4"/>
  <c r="M100" i="4"/>
  <c r="J88" i="4"/>
  <c r="J100" i="4"/>
  <c r="I32" i="4"/>
  <c r="F106" i="4"/>
  <c r="T30" i="4"/>
  <c r="I103" i="4"/>
  <c r="J87" i="4"/>
  <c r="O42" i="4"/>
  <c r="L63" i="4"/>
  <c r="H87" i="4"/>
  <c r="O23" i="4"/>
  <c r="Q22" i="4"/>
  <c r="T26" i="4"/>
  <c r="K48" i="4"/>
  <c r="R113" i="4"/>
  <c r="G80" i="4"/>
  <c r="T99" i="4"/>
  <c r="R15" i="4"/>
  <c r="S67" i="4"/>
  <c r="H113" i="4"/>
  <c r="N24" i="4"/>
  <c r="N65" i="4"/>
  <c r="J92" i="4"/>
  <c r="L66" i="4"/>
  <c r="Q43" i="4"/>
  <c r="O14" i="4"/>
  <c r="O100" i="4"/>
  <c r="I96" i="4"/>
  <c r="J98" i="4"/>
  <c r="I77" i="4"/>
  <c r="N90" i="4"/>
  <c r="F73" i="4"/>
  <c r="Q24" i="4"/>
  <c r="N67" i="4"/>
  <c r="L114" i="4"/>
  <c r="R44" i="4"/>
  <c r="K25" i="4"/>
  <c r="G11" i="4"/>
  <c r="F79" i="4"/>
  <c r="L68" i="4"/>
  <c r="J20" i="4"/>
  <c r="O62" i="4"/>
  <c r="S95" i="4"/>
  <c r="H114" i="4"/>
  <c r="P70" i="4"/>
  <c r="S62" i="4"/>
  <c r="J48" i="4"/>
  <c r="T84" i="4"/>
  <c r="P29" i="4"/>
  <c r="Q80" i="4"/>
  <c r="J90" i="4"/>
  <c r="M41" i="4"/>
  <c r="P74" i="4"/>
  <c r="O53" i="4"/>
  <c r="G22" i="4"/>
  <c r="M14" i="4"/>
  <c r="M11" i="4"/>
  <c r="M18" i="4"/>
  <c r="S55" i="4"/>
  <c r="T89" i="4"/>
  <c r="K46" i="4"/>
  <c r="T109" i="4"/>
  <c r="P113" i="4"/>
  <c r="S97" i="4"/>
  <c r="N97" i="4"/>
  <c r="S20" i="4"/>
  <c r="S87" i="4"/>
  <c r="G7" i="4"/>
  <c r="K30" i="4"/>
  <c r="R88" i="4"/>
  <c r="I55" i="4"/>
  <c r="F110" i="4"/>
  <c r="N43" i="4"/>
  <c r="T74" i="4"/>
  <c r="O51" i="4"/>
  <c r="I107" i="4"/>
  <c r="G76" i="4"/>
  <c r="M59" i="4"/>
  <c r="O41" i="4"/>
  <c r="O63" i="4"/>
  <c r="O56" i="4"/>
  <c r="S33" i="4"/>
  <c r="N29" i="4"/>
  <c r="M84" i="4"/>
  <c r="R14" i="4"/>
  <c r="P13" i="4"/>
  <c r="I110" i="4"/>
  <c r="M88" i="4"/>
  <c r="T59" i="4"/>
  <c r="K34" i="4"/>
  <c r="H52" i="4"/>
  <c r="P88" i="4"/>
  <c r="T66" i="4"/>
  <c r="P90" i="4"/>
  <c r="I73" i="4"/>
  <c r="M86" i="4"/>
  <c r="F7" i="4"/>
  <c r="M57" i="4"/>
  <c r="P89" i="4"/>
  <c r="J114" i="4"/>
  <c r="K52" i="4"/>
  <c r="M40" i="4"/>
  <c r="K112" i="4"/>
  <c r="H41" i="4"/>
  <c r="F55" i="4"/>
  <c r="A29" i="4"/>
  <c r="T42" i="4"/>
  <c r="G14" i="4"/>
  <c r="G32" i="4"/>
  <c r="L32" i="4"/>
  <c r="S56" i="4"/>
  <c r="G55" i="4"/>
  <c r="O92" i="4"/>
  <c r="M25" i="4"/>
  <c r="D95" i="4"/>
  <c r="S106" i="4"/>
  <c r="R13" i="4"/>
  <c r="F75" i="4"/>
  <c r="Q99" i="4"/>
  <c r="K56" i="4"/>
  <c r="F111" i="4"/>
  <c r="H18" i="4"/>
  <c r="K41" i="4"/>
  <c r="R62" i="4"/>
  <c r="R42" i="4"/>
  <c r="F58" i="4"/>
  <c r="G69" i="4"/>
  <c r="K68" i="4"/>
  <c r="L25" i="4"/>
  <c r="M66" i="4"/>
  <c r="Q81" i="4"/>
  <c r="T64" i="4"/>
  <c r="J15" i="4"/>
  <c r="P109" i="4"/>
  <c r="I76" i="4"/>
  <c r="M97" i="4"/>
  <c r="N30" i="4"/>
  <c r="R48" i="4"/>
  <c r="M113" i="4"/>
  <c r="P51" i="4"/>
  <c r="F52" i="4"/>
  <c r="G90" i="4"/>
  <c r="R11" i="4"/>
  <c r="H54" i="4"/>
  <c r="P112" i="4"/>
  <c r="O97" i="4"/>
  <c r="H96" i="4"/>
  <c r="M74" i="4"/>
  <c r="Q89" i="4"/>
  <c r="S42" i="4"/>
  <c r="J51" i="4"/>
  <c r="F69" i="4"/>
  <c r="L45" i="4"/>
  <c r="F101" i="4"/>
  <c r="K110" i="4"/>
  <c r="G25" i="4"/>
  <c r="R26" i="4"/>
  <c r="J101" i="4"/>
  <c r="N85" i="4"/>
  <c r="K33" i="4"/>
  <c r="T85" i="4"/>
  <c r="Q34" i="4"/>
  <c r="L74" i="4"/>
  <c r="H42" i="4"/>
  <c r="S35" i="4"/>
  <c r="G110" i="4"/>
  <c r="N21" i="4"/>
  <c r="H43" i="4"/>
  <c r="N84" i="4"/>
  <c r="M37" i="4"/>
  <c r="R25" i="4"/>
  <c r="J56" i="4"/>
  <c r="S7" i="4"/>
  <c r="I79" i="4"/>
  <c r="N68" i="4"/>
  <c r="O34" i="4"/>
  <c r="F80" i="4"/>
  <c r="Q63" i="4"/>
  <c r="R77" i="4"/>
  <c r="T22" i="4"/>
  <c r="O106" i="4"/>
  <c r="T18" i="4"/>
  <c r="T20" i="4"/>
  <c r="N76" i="4"/>
  <c r="N7" i="4"/>
  <c r="T65" i="4"/>
  <c r="H59" i="4"/>
  <c r="N89" i="4"/>
  <c r="N12" i="4"/>
  <c r="I14" i="4"/>
  <c r="R97" i="4"/>
  <c r="D51" i="4"/>
  <c r="G102" i="4"/>
  <c r="G112" i="4"/>
  <c r="K57" i="4"/>
  <c r="O95" i="4"/>
  <c r="Q46" i="4"/>
  <c r="G66" i="4"/>
  <c r="R30" i="4"/>
  <c r="I65" i="4"/>
  <c r="F67" i="4"/>
  <c r="R19" i="4"/>
  <c r="T9" i="4"/>
  <c r="L77" i="4"/>
  <c r="I78" i="4"/>
  <c r="M30" i="4"/>
  <c r="J43" i="4"/>
  <c r="J12" i="4"/>
  <c r="T55" i="4"/>
  <c r="H32" i="4"/>
  <c r="J59" i="4"/>
  <c r="P53" i="4"/>
  <c r="J84" i="4"/>
  <c r="P30" i="4"/>
  <c r="J30" i="4"/>
  <c r="N86" i="4"/>
  <c r="I97" i="4"/>
  <c r="O109" i="4"/>
  <c r="F32" i="4"/>
  <c r="K37" i="4"/>
  <c r="L9" i="4"/>
  <c r="Q23" i="4"/>
  <c r="F59" i="4"/>
  <c r="F97" i="4"/>
  <c r="J8" i="4"/>
  <c r="M22" i="4"/>
  <c r="H98" i="4"/>
  <c r="R85" i="4"/>
  <c r="L11" i="4"/>
  <c r="H33" i="4"/>
  <c r="L51" i="4"/>
  <c r="L15" i="4"/>
  <c r="S92" i="4"/>
  <c r="H44" i="4"/>
  <c r="G31" i="4"/>
  <c r="P14" i="4"/>
  <c r="N102" i="4"/>
  <c r="R80" i="4"/>
  <c r="K35" i="4"/>
  <c r="F12" i="4"/>
  <c r="I75" i="4"/>
  <c r="I66" i="4"/>
  <c r="F96" i="4"/>
  <c r="T100" i="4"/>
  <c r="K65" i="4"/>
  <c r="O108" i="4"/>
  <c r="O18" i="4"/>
  <c r="G88" i="4"/>
  <c r="F89" i="4"/>
  <c r="P18" i="4"/>
  <c r="S78" i="4"/>
  <c r="O67" i="4"/>
  <c r="J52" i="4"/>
  <c r="S34" i="4"/>
  <c r="R92" i="4"/>
  <c r="Q7" i="4"/>
  <c r="R7" i="4"/>
  <c r="H53" i="4"/>
  <c r="H55" i="4"/>
  <c r="L53" i="4"/>
  <c r="M69" i="4"/>
  <c r="A108" i="4"/>
  <c r="L69" i="4"/>
  <c r="T80" i="4"/>
  <c r="K86" i="4"/>
  <c r="R9" i="4"/>
  <c r="L85" i="4"/>
  <c r="O32" i="4"/>
  <c r="M114" i="4"/>
  <c r="S85" i="4"/>
  <c r="N112" i="4"/>
  <c r="S102" i="4"/>
  <c r="H46" i="4"/>
  <c r="S31" i="4"/>
  <c r="J45" i="4"/>
  <c r="O24" i="4"/>
  <c r="I8" i="4"/>
  <c r="P24" i="4"/>
  <c r="S47" i="4"/>
  <c r="Q68" i="4"/>
  <c r="M101" i="4"/>
  <c r="N69" i="4"/>
  <c r="F107" i="4"/>
  <c r="R63" i="4"/>
  <c r="S23" i="4"/>
  <c r="L36" i="4"/>
  <c r="J33" i="4"/>
  <c r="J44" i="4"/>
  <c r="J32" i="4"/>
  <c r="I19" i="4"/>
  <c r="I58" i="4"/>
  <c r="J57" i="4"/>
  <c r="G91" i="4"/>
  <c r="R35" i="4"/>
  <c r="L43" i="4"/>
  <c r="O59" i="4"/>
  <c r="F24" i="4"/>
  <c r="I102" i="4"/>
  <c r="R18" i="4"/>
  <c r="S40" i="4"/>
  <c r="Q14" i="4"/>
  <c r="P57" i="4"/>
  <c r="N96" i="4"/>
  <c r="M110" i="4"/>
  <c r="S74" i="4"/>
  <c r="P76" i="4"/>
  <c r="F62" i="4"/>
  <c r="N92" i="4"/>
  <c r="P47" i="4"/>
  <c r="H51" i="4"/>
  <c r="M70" i="4"/>
  <c r="R59" i="4"/>
  <c r="R58" i="4"/>
  <c r="P36" i="4"/>
  <c r="I84" i="4"/>
  <c r="T8" i="4"/>
  <c r="K88" i="4"/>
  <c r="R67" i="4"/>
  <c r="P96" i="4"/>
  <c r="D107" i="4"/>
  <c r="H86" i="4"/>
  <c r="S54" i="4"/>
  <c r="N101" i="4"/>
  <c r="R12" i="4"/>
  <c r="H24" i="4"/>
  <c r="O70" i="4"/>
  <c r="P62" i="4"/>
  <c r="T32" i="4"/>
  <c r="H14" i="4"/>
  <c r="T103" i="4"/>
  <c r="N113" i="4"/>
  <c r="L30" i="4"/>
  <c r="F36" i="4"/>
  <c r="F85" i="4"/>
  <c r="T33" i="4"/>
  <c r="L52" i="4"/>
  <c r="K97" i="4"/>
  <c r="P106" i="4"/>
  <c r="L80" i="4"/>
  <c r="Q78" i="4"/>
  <c r="Q30" i="4"/>
  <c r="I86" i="4"/>
  <c r="J40" i="4"/>
  <c r="K74" i="4"/>
  <c r="T106" i="4"/>
  <c r="T45" i="4"/>
  <c r="S66" i="4"/>
  <c r="J112" i="4"/>
  <c r="I20" i="4"/>
  <c r="I80" i="4"/>
  <c r="M85" i="4"/>
  <c r="T75" i="4"/>
  <c r="M80" i="4"/>
  <c r="Q10" i="4"/>
  <c r="K20" i="4"/>
  <c r="L21" i="4"/>
  <c r="G103" i="4"/>
  <c r="M34" i="4"/>
  <c r="R56" i="4"/>
  <c r="F30" i="4"/>
  <c r="P68" i="4"/>
  <c r="R74" i="4"/>
  <c r="F65" i="4"/>
  <c r="F78" i="4"/>
  <c r="M103" i="4"/>
  <c r="S88" i="4"/>
  <c r="R70" i="4"/>
  <c r="T77" i="4"/>
  <c r="G54" i="4"/>
  <c r="P78" i="4"/>
  <c r="K77" i="4"/>
  <c r="T31" i="4"/>
  <c r="M77" i="4"/>
  <c r="Q107" i="4"/>
  <c r="G113" i="4"/>
  <c r="G21" i="4"/>
  <c r="I42" i="4"/>
  <c r="P45" i="4"/>
  <c r="K43" i="4"/>
  <c r="O80" i="4"/>
  <c r="H99" i="4"/>
  <c r="G64" i="4"/>
  <c r="T67" i="4"/>
  <c r="Q95" i="4"/>
  <c r="I100" i="4"/>
  <c r="N99" i="4"/>
  <c r="G47" i="4"/>
  <c r="F40" i="4"/>
  <c r="I90" i="4"/>
  <c r="F114" i="4"/>
  <c r="N107" i="4"/>
  <c r="I106" i="4"/>
  <c r="I113" i="4"/>
  <c r="M81" i="4"/>
  <c r="K95" i="4"/>
  <c r="O98" i="4"/>
  <c r="K24" i="4"/>
  <c r="M19" i="4"/>
  <c r="L31" i="4"/>
  <c r="N9" i="4"/>
  <c r="F92" i="4"/>
  <c r="K108" i="4"/>
  <c r="T25" i="4"/>
  <c r="J53" i="4"/>
  <c r="M20" i="4"/>
  <c r="H67" i="4"/>
  <c r="L73" i="4"/>
  <c r="R23" i="4"/>
  <c r="P9" i="4"/>
  <c r="P67" i="4"/>
  <c r="O81" i="4"/>
  <c r="M15" i="4"/>
  <c r="M62" i="4"/>
  <c r="D74" i="4"/>
  <c r="Q20" i="4"/>
  <c r="J69" i="4"/>
  <c r="K98" i="4"/>
  <c r="M99" i="4"/>
  <c r="R43" i="4"/>
  <c r="K84" i="4"/>
  <c r="S99" i="4"/>
  <c r="S68" i="4"/>
  <c r="R8" i="4"/>
  <c r="F48" i="4"/>
  <c r="M36" i="4"/>
  <c r="I99" i="4"/>
  <c r="G87" i="4"/>
  <c r="I56" i="4"/>
  <c r="J64" i="4"/>
  <c r="H84" i="4"/>
  <c r="G44" i="4"/>
  <c r="J19" i="4"/>
  <c r="L89" i="4"/>
  <c r="N8" i="4"/>
  <c r="J47" i="4"/>
  <c r="G63" i="4"/>
  <c r="Q69" i="4"/>
  <c r="K51" i="4"/>
  <c r="L111" i="4"/>
  <c r="Q110" i="4"/>
  <c r="K101" i="4"/>
  <c r="S26" i="4"/>
  <c r="P58" i="4"/>
  <c r="T44" i="4"/>
  <c r="L55" i="4"/>
  <c r="K31" i="4"/>
  <c r="R37" i="4"/>
  <c r="S96" i="4"/>
  <c r="R78" i="4"/>
  <c r="P114" i="4"/>
  <c r="N62" i="4"/>
  <c r="M51" i="4"/>
  <c r="G75" i="4"/>
  <c r="I98" i="4"/>
  <c r="M102" i="4"/>
  <c r="R36" i="4"/>
  <c r="I109" i="4"/>
  <c r="Q88" i="4"/>
  <c r="O68" i="4"/>
  <c r="M95" i="4"/>
  <c r="M47" i="4"/>
  <c r="N70" i="4"/>
  <c r="R31" i="4"/>
  <c r="F70" i="4"/>
  <c r="P111" i="4"/>
  <c r="S22" i="4"/>
  <c r="G100" i="4"/>
  <c r="J63" i="4"/>
  <c r="S64" i="4"/>
  <c r="M48" i="4"/>
  <c r="Q41" i="4"/>
  <c r="F13" i="4"/>
  <c r="Q29" i="4"/>
  <c r="N95" i="4"/>
  <c r="R45" i="4"/>
  <c r="K7" i="4"/>
  <c r="N46" i="4"/>
  <c r="P23" i="4"/>
  <c r="R53" i="4"/>
  <c r="Q64" i="4"/>
  <c r="S86" i="4"/>
  <c r="N34" i="4"/>
  <c r="N109" i="4"/>
  <c r="O43" i="4"/>
  <c r="K67" i="4"/>
  <c r="L96" i="4"/>
  <c r="R98" i="4"/>
  <c r="S41" i="4"/>
  <c r="A7" i="4"/>
  <c r="T12" i="4"/>
  <c r="I81" i="4"/>
  <c r="N14" i="4"/>
  <c r="G85" i="4"/>
  <c r="Q73" i="4"/>
  <c r="G24" i="4"/>
  <c r="Q90" i="4"/>
  <c r="P92" i="4"/>
  <c r="N54" i="4"/>
  <c r="S36" i="4"/>
  <c r="G96" i="4"/>
  <c r="P32" i="4"/>
  <c r="P91" i="4"/>
  <c r="T19" i="4"/>
  <c r="R102" i="4"/>
  <c r="Q9" i="4"/>
  <c r="G84" i="4"/>
  <c r="L10" i="4"/>
  <c r="I54" i="4"/>
  <c r="F20" i="4"/>
  <c r="F43" i="4"/>
  <c r="O75" i="4"/>
  <c r="T23" i="4"/>
  <c r="K89" i="4"/>
  <c r="D7" i="4"/>
  <c r="T110" i="4"/>
  <c r="P25" i="4"/>
  <c r="T48" i="4"/>
  <c r="P26" i="4"/>
  <c r="L95" i="4"/>
  <c r="O13" i="4"/>
  <c r="S91" i="4"/>
  <c r="R64" i="4"/>
  <c r="M63" i="4"/>
  <c r="P73" i="4"/>
  <c r="S114" i="4"/>
  <c r="K23" i="4"/>
  <c r="H25" i="4"/>
  <c r="L41" i="4"/>
  <c r="L19" i="4"/>
  <c r="G114" i="4"/>
  <c r="F21" i="4"/>
  <c r="I111" i="4"/>
  <c r="O114" i="4"/>
  <c r="N81" i="4"/>
  <c r="T88" i="4"/>
  <c r="I69" i="4"/>
  <c r="T69" i="4"/>
  <c r="M107" i="4"/>
  <c r="P85" i="4"/>
  <c r="I85" i="4"/>
  <c r="J86" i="4"/>
  <c r="I59" i="4"/>
  <c r="N15" i="4"/>
  <c r="N52" i="4"/>
  <c r="L113" i="4"/>
  <c r="I24" i="4"/>
  <c r="Q47" i="4"/>
  <c r="D29" i="4"/>
  <c r="K18" i="4"/>
  <c r="S32" i="4"/>
  <c r="I64" i="4"/>
  <c r="R79" i="4"/>
  <c r="O8" i="4"/>
  <c r="L92" i="4"/>
  <c r="L33" i="4"/>
  <c r="I46" i="4"/>
  <c r="T111" i="4"/>
  <c r="S57" i="4"/>
  <c r="I34" i="4"/>
  <c r="M13" i="4"/>
  <c r="O25" i="4"/>
  <c r="F57" i="4"/>
  <c r="A96" i="4"/>
  <c r="R47" i="4"/>
  <c r="J36" i="4"/>
  <c r="H35" i="4"/>
  <c r="M112" i="4"/>
  <c r="R96" i="4"/>
  <c r="N23" i="4"/>
  <c r="S10" i="4"/>
  <c r="N87" i="4"/>
  <c r="F14" i="4"/>
  <c r="T90" i="4"/>
  <c r="M29" i="4"/>
  <c r="O111" i="4"/>
  <c r="M46" i="4"/>
  <c r="O7" i="4"/>
  <c r="Q76" i="4"/>
  <c r="K36" i="4"/>
  <c r="I95" i="4"/>
  <c r="F66" i="4"/>
  <c r="J31" i="4"/>
  <c r="S111" i="4"/>
  <c r="I43" i="4"/>
  <c r="H21" i="4"/>
  <c r="T81" i="4"/>
  <c r="K13" i="4"/>
  <c r="H109" i="4"/>
  <c r="I48" i="4"/>
  <c r="F23" i="4"/>
  <c r="O35" i="4"/>
  <c r="M109" i="4"/>
  <c r="K62" i="4"/>
  <c r="N10" i="4"/>
  <c r="L23" i="4"/>
  <c r="T63" i="4"/>
  <c r="H48" i="4"/>
  <c r="K91" i="4"/>
  <c r="Q40" i="4"/>
  <c r="J67" i="4"/>
  <c r="I26" i="4"/>
  <c r="T51" i="4"/>
  <c r="N66" i="4"/>
  <c r="O77" i="4"/>
  <c r="M12" i="4"/>
  <c r="A74" i="4"/>
  <c r="P55" i="4"/>
  <c r="K85" i="4"/>
  <c r="J11" i="4"/>
  <c r="G89" i="4"/>
  <c r="I52" i="4"/>
  <c r="M10" i="4"/>
  <c r="T10" i="4"/>
  <c r="K106" i="4"/>
  <c r="J23" i="4"/>
  <c r="R95" i="4"/>
  <c r="R65" i="4"/>
  <c r="H66" i="4"/>
  <c r="L56" i="4"/>
  <c r="I88" i="4"/>
  <c r="F103" i="4"/>
  <c r="M106" i="4"/>
  <c r="R112" i="4"/>
  <c r="J80" i="4"/>
  <c r="L22" i="4"/>
  <c r="G10" i="4"/>
  <c r="F98" i="4"/>
  <c r="J55" i="4"/>
  <c r="J78" i="4"/>
  <c r="O110" i="4"/>
  <c r="H97" i="4"/>
  <c r="O90" i="4"/>
  <c r="L40" i="4"/>
  <c r="G20" i="4"/>
  <c r="K59" i="4"/>
  <c r="Q33" i="4"/>
  <c r="I11" i="4"/>
  <c r="S109" i="4"/>
  <c r="K47" i="4"/>
  <c r="H45" i="4"/>
  <c r="S45" i="4"/>
  <c r="P40" i="4"/>
  <c r="F8" i="4"/>
  <c r="O86" i="4"/>
  <c r="K58" i="4"/>
  <c r="T95" i="4"/>
  <c r="M67" i="4"/>
  <c r="L79" i="4"/>
  <c r="Q45" i="4"/>
  <c r="L100" i="4"/>
  <c r="K45" i="4"/>
  <c r="J113" i="4"/>
  <c r="Q59" i="4"/>
  <c r="S110" i="4"/>
  <c r="N100" i="4"/>
  <c r="F41" i="4"/>
  <c r="O65" i="4"/>
  <c r="S107" i="4"/>
  <c r="S63" i="4"/>
  <c r="O57" i="4"/>
  <c r="R103" i="4"/>
  <c r="N79" i="4"/>
  <c r="Q87" i="4"/>
  <c r="I7" i="4"/>
  <c r="H92" i="4"/>
  <c r="S100" i="4"/>
  <c r="F99" i="4"/>
  <c r="P20" i="4"/>
  <c r="O19" i="4"/>
  <c r="K76" i="4"/>
  <c r="L86" i="4"/>
  <c r="F45" i="4"/>
  <c r="L70" i="4"/>
  <c r="L110" i="4"/>
  <c r="H13" i="4"/>
  <c r="S53" i="4"/>
  <c r="M31" i="4"/>
  <c r="J54" i="4"/>
  <c r="J9" i="4"/>
  <c r="K44" i="4"/>
  <c r="S51" i="4"/>
  <c r="J111" i="4"/>
  <c r="S79" i="4"/>
  <c r="T21" i="4"/>
  <c r="S21" i="4"/>
  <c r="K8" i="4"/>
  <c r="R32" i="4"/>
  <c r="T54" i="4"/>
  <c r="P99" i="4"/>
  <c r="R29" i="4"/>
  <c r="M68" i="4"/>
  <c r="G36" i="4"/>
  <c r="N78" i="4"/>
  <c r="M7" i="4"/>
  <c r="R89" i="4"/>
  <c r="H95" i="4"/>
  <c r="L109" i="4"/>
  <c r="F47" i="4"/>
  <c r="G34" i="4"/>
  <c r="T46" i="4"/>
  <c r="M33" i="4"/>
  <c r="S103" i="4"/>
  <c r="K19" i="4"/>
  <c r="I29" i="4"/>
  <c r="G62" i="4"/>
  <c r="Q92" i="4"/>
  <c r="D40" i="4"/>
  <c r="F63" i="4"/>
  <c r="I91" i="4"/>
  <c r="N63" i="4"/>
  <c r="H74" i="4"/>
  <c r="Q26" i="4"/>
  <c r="R110" i="4"/>
  <c r="P19" i="4"/>
  <c r="L54" i="4"/>
  <c r="J73" i="4"/>
  <c r="Q36" i="4"/>
  <c r="Q55" i="4"/>
  <c r="Q70" i="4"/>
  <c r="Q65" i="4"/>
  <c r="M96" i="4"/>
  <c r="O84" i="4"/>
  <c r="O45" i="4"/>
  <c r="T40" i="4"/>
  <c r="M44" i="4"/>
  <c r="T53" i="4"/>
  <c r="R90" i="4"/>
  <c r="N42" i="4"/>
  <c r="G42" i="4"/>
  <c r="T29" i="4"/>
  <c r="H58" i="4"/>
  <c r="N25" i="4"/>
  <c r="I31" i="4"/>
  <c r="S29" i="4"/>
  <c r="J66" i="4"/>
  <c r="Q21" i="4"/>
  <c r="R101" i="4"/>
  <c r="R73" i="4"/>
  <c r="O96" i="4"/>
  <c r="P98" i="4"/>
  <c r="K14" i="4"/>
  <c r="L78" i="4"/>
  <c r="O87" i="4"/>
  <c r="M54" i="4"/>
  <c r="I47" i="4"/>
  <c r="H31" i="4"/>
  <c r="M108" i="4"/>
  <c r="G81" i="4"/>
  <c r="O33" i="4"/>
  <c r="F15" i="4"/>
  <c r="S13" i="4"/>
  <c r="Q84" i="4"/>
  <c r="R107" i="4"/>
  <c r="H73" i="4"/>
  <c r="T57" i="4"/>
  <c r="P59" i="4"/>
  <c r="Q57" i="4"/>
  <c r="O91" i="4"/>
  <c r="Q51" i="4"/>
  <c r="H56" i="4"/>
  <c r="K69" i="4"/>
  <c r="G52" i="4"/>
  <c r="Q44" i="4"/>
  <c r="Q11" i="4"/>
  <c r="S9" i="4"/>
  <c r="K103" i="4"/>
  <c r="I57" i="4"/>
  <c r="O107" i="4"/>
  <c r="L42" i="4"/>
  <c r="M24" i="4"/>
  <c r="N88" i="4"/>
  <c r="H29" i="4"/>
  <c r="N19" i="4"/>
  <c r="A107" i="4"/>
  <c r="S12" i="4"/>
  <c r="F56" i="4"/>
  <c r="H100" i="4"/>
  <c r="N91" i="4"/>
  <c r="M9" i="4"/>
  <c r="K81" i="4"/>
  <c r="T15" i="4"/>
  <c r="L37" i="4"/>
  <c r="N41" i="4"/>
  <c r="Q74" i="4"/>
  <c r="Q112" i="4"/>
  <c r="L84" i="4"/>
  <c r="G23" i="4"/>
  <c r="G56" i="4"/>
  <c r="K107" i="4"/>
  <c r="R54" i="4"/>
  <c r="N106" i="4"/>
  <c r="M23" i="4"/>
  <c r="J29" i="4"/>
  <c r="O11" i="4"/>
  <c r="O76" i="4"/>
  <c r="G78" i="4"/>
  <c r="Q25" i="4"/>
  <c r="S90" i="4"/>
  <c r="T91" i="4"/>
  <c r="F81" i="4"/>
  <c r="L8" i="4"/>
  <c r="T36" i="4"/>
  <c r="J68" i="4"/>
  <c r="R87" i="4"/>
  <c r="P15" i="4"/>
  <c r="O36" i="4"/>
  <c r="J70" i="4"/>
  <c r="N44" i="4"/>
  <c r="N32" i="4"/>
  <c r="L59" i="4"/>
  <c r="Q113" i="4"/>
  <c r="M58" i="4"/>
  <c r="K102" i="4"/>
  <c r="J37" i="4"/>
  <c r="S80" i="4"/>
  <c r="P48" i="4"/>
  <c r="N26" i="4"/>
  <c r="K80" i="4"/>
  <c r="S48" i="4"/>
  <c r="N73" i="4"/>
  <c r="F46" i="4"/>
  <c r="N108" i="4"/>
  <c r="J76" i="4"/>
  <c r="H91" i="4"/>
  <c r="S59" i="4"/>
  <c r="R55" i="4"/>
  <c r="N11" i="4"/>
  <c r="T13" i="4"/>
  <c r="S89" i="4"/>
  <c r="Q53" i="4"/>
  <c r="F9" i="4"/>
  <c r="I10" i="4"/>
  <c r="S77" i="4"/>
  <c r="F88" i="4"/>
  <c r="S11" i="4"/>
  <c r="O103" i="4"/>
  <c r="R10" i="4"/>
  <c r="H20" i="4"/>
  <c r="A85" i="4"/>
  <c r="L107" i="4"/>
  <c r="S14" i="4"/>
  <c r="S46" i="4"/>
  <c r="P69" i="4"/>
  <c r="J107" i="4"/>
  <c r="O47" i="4"/>
  <c r="I18" i="4"/>
  <c r="Q101" i="4"/>
  <c r="H110" i="4"/>
  <c r="R22" i="4"/>
  <c r="G97" i="4"/>
  <c r="H26" i="4"/>
  <c r="R52" i="4"/>
  <c r="M35" i="4"/>
  <c r="F18" i="4"/>
  <c r="R76" i="4"/>
  <c r="I87" i="4"/>
  <c r="Q91" i="4"/>
  <c r="O73" i="4"/>
  <c r="N31" i="4"/>
  <c r="O44" i="4"/>
  <c r="G107" i="4"/>
  <c r="O52" i="4"/>
  <c r="P21" i="4"/>
  <c r="I114" i="4"/>
  <c r="J42" i="4"/>
  <c r="H106" i="4"/>
  <c r="L46" i="4"/>
  <c r="L12" i="4"/>
  <c r="K53" i="4"/>
  <c r="O88" i="4"/>
  <c r="Q32" i="4"/>
  <c r="G8" i="4"/>
  <c r="P75" i="4"/>
  <c r="I92" i="4"/>
  <c r="I108" i="4"/>
  <c r="S76" i="4"/>
  <c r="H9" i="4"/>
  <c r="G18" i="4"/>
  <c r="N80" i="4"/>
  <c r="Q48" i="4"/>
  <c r="T52" i="4"/>
  <c r="M55" i="4"/>
  <c r="J89" i="4"/>
  <c r="O48" i="4"/>
  <c r="G67" i="4"/>
  <c r="F35" i="4"/>
  <c r="I25" i="4"/>
  <c r="O21" i="4"/>
  <c r="H77" i="4"/>
  <c r="J99" i="4"/>
  <c r="P80" i="4"/>
  <c r="K32" i="4"/>
  <c r="P12" i="4"/>
  <c r="S70" i="4"/>
  <c r="L90" i="4"/>
  <c r="R20" i="4"/>
  <c r="T78" i="4"/>
  <c r="Q77" i="4"/>
  <c r="S101" i="4"/>
  <c r="R34" i="4"/>
  <c r="Q66" i="4"/>
  <c r="N40" i="4"/>
  <c r="F87" i="4"/>
  <c r="P34" i="4"/>
  <c r="I21" i="4"/>
  <c r="T73" i="4"/>
  <c r="Q58" i="4"/>
  <c r="R33" i="4"/>
  <c r="J21" i="4"/>
  <c r="N20" i="4"/>
  <c r="G13" i="4"/>
  <c r="I63" i="4"/>
  <c r="L75" i="4"/>
  <c r="Q79" i="4"/>
  <c r="F51" i="4"/>
  <c r="I51" i="4"/>
  <c r="Q97" i="4"/>
  <c r="K96" i="4"/>
  <c r="H89" i="4"/>
  <c r="Q75" i="4"/>
  <c r="Q98" i="4"/>
  <c r="P102" i="4"/>
  <c r="L64" i="4"/>
  <c r="R69" i="4"/>
  <c r="J10" i="4"/>
  <c r="J91" i="4"/>
  <c r="T37" i="4"/>
  <c r="G43" i="4"/>
  <c r="M42" i="4"/>
  <c r="Q19" i="4"/>
  <c r="J65" i="4"/>
  <c r="L57" i="4"/>
  <c r="P43" i="4"/>
  <c r="M56" i="4"/>
  <c r="T102" i="4"/>
  <c r="G53" i="4"/>
  <c r="Q54" i="4"/>
  <c r="O30" i="4"/>
  <c r="K66" i="4"/>
  <c r="T11" i="4"/>
  <c r="N103" i="4"/>
  <c r="J77" i="4"/>
  <c r="A40" i="4"/>
  <c r="J41" i="4"/>
  <c r="I45" i="4"/>
  <c r="N58" i="4"/>
  <c r="L26" i="4"/>
  <c r="P65" i="4"/>
  <c r="J108" i="4"/>
  <c r="L102" i="4"/>
  <c r="O20" i="4"/>
  <c r="J74" i="4"/>
  <c r="M90" i="4"/>
  <c r="P41" i="4"/>
  <c r="L88" i="4"/>
  <c r="S19" i="4"/>
  <c r="P103" i="4"/>
  <c r="M79" i="4"/>
  <c r="K79" i="4"/>
  <c r="S73" i="4"/>
  <c r="S18" i="4"/>
  <c r="T7" i="4"/>
  <c r="O66" i="4"/>
  <c r="S43" i="4"/>
  <c r="Q18" i="4"/>
  <c r="Q85" i="4"/>
  <c r="S24" i="4"/>
  <c r="L44" i="4"/>
  <c r="T113" i="4"/>
  <c r="A30" i="4"/>
  <c r="M53" i="4"/>
  <c r="L106" i="4"/>
  <c r="P95" i="4"/>
  <c r="A75" i="4"/>
  <c r="G73" i="4"/>
  <c r="Q13" i="4"/>
  <c r="F10" i="4"/>
  <c r="L87" i="4"/>
  <c r="H81" i="4"/>
  <c r="P33" i="4"/>
  <c r="F91" i="4"/>
  <c r="P101" i="4"/>
  <c r="G79" i="4"/>
  <c r="J110" i="4"/>
  <c r="P37" i="4"/>
  <c r="H107" i="4"/>
  <c r="F76" i="4"/>
  <c r="P44" i="4"/>
  <c r="G68" i="4"/>
  <c r="N48" i="4"/>
  <c r="F68" i="4"/>
  <c r="O26" i="4"/>
  <c r="Q96" i="4"/>
  <c r="P64" i="4"/>
  <c r="J25" i="4"/>
  <c r="F33" i="4"/>
  <c r="F31" i="4"/>
  <c r="T97" i="4"/>
  <c r="Q100" i="4"/>
  <c r="H62" i="4"/>
  <c r="R46" i="4"/>
  <c r="I36" i="4"/>
  <c r="S69" i="4"/>
  <c r="P77" i="4"/>
  <c r="H36" i="4"/>
  <c r="P66" i="4"/>
  <c r="N57" i="4"/>
  <c r="I12" i="4"/>
  <c r="L65" i="4"/>
  <c r="O69" i="4"/>
  <c r="R106" i="4"/>
  <c r="P8" i="4"/>
  <c r="H15" i="4"/>
  <c r="Q106" i="4"/>
  <c r="P79" i="4"/>
  <c r="H64" i="4"/>
  <c r="K99" i="4"/>
  <c r="N55" i="4"/>
  <c r="I33" i="4"/>
  <c r="G41" i="4"/>
  <c r="N36" i="4"/>
  <c r="P54" i="4"/>
  <c r="G45" i="4"/>
  <c r="K113" i="4"/>
  <c r="T41" i="4"/>
  <c r="T56" i="4"/>
  <c r="K22" i="4"/>
  <c r="H19" i="4"/>
  <c r="I37" i="4"/>
  <c r="Q102" i="4"/>
  <c r="H22" i="4"/>
  <c r="F44" i="4"/>
  <c r="G106" i="4"/>
  <c r="G37" i="4"/>
  <c r="P11" i="4"/>
  <c r="Q67" i="4"/>
  <c r="L108" i="4"/>
  <c r="I41" i="4"/>
  <c r="H65" i="4"/>
  <c r="P52" i="4"/>
  <c r="S65" i="4"/>
  <c r="O22" i="4"/>
  <c r="G77" i="4"/>
  <c r="J103" i="4"/>
  <c r="H34" i="4"/>
  <c r="K64" i="4"/>
  <c r="I40" i="4"/>
  <c r="H80" i="4"/>
  <c r="Q31" i="4"/>
  <c r="F34" i="4"/>
  <c r="O40" i="4"/>
  <c r="P84" i="4"/>
  <c r="H90" i="4"/>
  <c r="G15" i="4"/>
  <c r="R66" i="4"/>
  <c r="Q109" i="4"/>
  <c r="G35" i="4"/>
  <c r="S108" i="4"/>
  <c r="F108" i="4"/>
  <c r="K78" i="4"/>
  <c r="T43" i="4"/>
  <c r="M78" i="4"/>
  <c r="Q103" i="4"/>
  <c r="G26" i="4"/>
  <c r="R91" i="4"/>
  <c r="J81" i="4"/>
  <c r="K87" i="4"/>
  <c r="I101" i="4"/>
  <c r="O74" i="4"/>
  <c r="J85" i="4"/>
  <c r="L67" i="4"/>
  <c r="S30" i="4"/>
  <c r="G95" i="4"/>
  <c r="H108" i="4"/>
  <c r="N74" i="4"/>
  <c r="P87" i="4"/>
  <c r="F22" i="4"/>
  <c r="J7" i="4"/>
  <c r="I9" i="4"/>
  <c r="P10" i="4"/>
  <c r="N110" i="4"/>
  <c r="G48" i="4"/>
  <c r="T108" i="4"/>
  <c r="O64" i="4"/>
  <c r="Q56" i="4"/>
  <c r="Q12" i="4"/>
  <c r="F86" i="4"/>
  <c r="J26" i="4"/>
  <c r="L103" i="4"/>
  <c r="T92" i="4"/>
  <c r="R81" i="4"/>
  <c r="F26" i="4"/>
  <c r="A51" i="4"/>
  <c r="A95" i="4"/>
  <c r="A8" i="4"/>
  <c r="A62" i="4"/>
  <c r="A42" i="4"/>
  <c r="D8" i="4"/>
  <c r="D73" i="4"/>
  <c r="A63" i="4"/>
  <c r="D52" i="4"/>
  <c r="A18" i="4"/>
  <c r="A52" i="4"/>
  <c r="D62" i="4"/>
  <c r="A19" i="4"/>
  <c r="A9" i="4"/>
  <c r="A53" i="4"/>
  <c r="D18" i="4"/>
  <c r="A84" i="4"/>
  <c r="V17" i="23" l="1"/>
  <c r="D13" i="23" s="1"/>
  <c r="A5" i="24"/>
  <c r="G21" i="20" s="1"/>
  <c r="A17" i="24"/>
  <c r="G45" i="20" s="1"/>
  <c r="A13" i="24"/>
  <c r="G37" i="20" s="1"/>
  <c r="A21" i="24"/>
  <c r="G53" i="20" s="1"/>
  <c r="A9" i="24"/>
  <c r="G29" i="20" s="1"/>
  <c r="A13" i="22"/>
  <c r="G51" i="20" s="1"/>
  <c r="A11" i="22"/>
  <c r="G43" i="20" s="1"/>
  <c r="A9" i="22"/>
  <c r="G35" i="20" s="1"/>
  <c r="A7" i="22"/>
  <c r="G27" i="20" s="1"/>
  <c r="A5" i="22"/>
  <c r="G19" i="20" s="1"/>
  <c r="K23" i="23"/>
  <c r="R23" i="23" s="1"/>
  <c r="K22" i="23"/>
  <c r="R22" i="23" s="1"/>
  <c r="K21" i="23"/>
  <c r="R21" i="23" s="1"/>
  <c r="K20" i="23"/>
  <c r="R20" i="23" s="1"/>
  <c r="K24" i="23"/>
  <c r="R24" i="23" s="1"/>
  <c r="K25" i="23"/>
  <c r="R25" i="23" s="1"/>
  <c r="P17" i="23"/>
  <c r="D7" i="23" s="1"/>
  <c r="A7" i="23"/>
  <c r="G28" i="20" s="1"/>
  <c r="N17" i="23"/>
  <c r="D5" i="23" s="1"/>
  <c r="A5" i="23"/>
  <c r="G20" i="20" s="1"/>
  <c r="K7" i="23"/>
  <c r="E40" i="4"/>
  <c r="E106" i="4"/>
  <c r="M13" i="21"/>
  <c r="Q11" i="21"/>
  <c r="U9" i="21"/>
  <c r="I9" i="21"/>
  <c r="M7" i="21"/>
  <c r="L13" i="21"/>
  <c r="P11" i="21"/>
  <c r="T9" i="21"/>
  <c r="D9" i="21"/>
  <c r="L7" i="21"/>
  <c r="V13" i="21"/>
  <c r="J13" i="21"/>
  <c r="N11" i="21"/>
  <c r="R9" i="21"/>
  <c r="V7" i="21"/>
  <c r="S13" i="21"/>
  <c r="W11" i="21"/>
  <c r="K11" i="21"/>
  <c r="O9" i="21"/>
  <c r="S7" i="21"/>
  <c r="R13" i="21"/>
  <c r="U13" i="21"/>
  <c r="K13" i="21"/>
  <c r="R11" i="21"/>
  <c r="D11" i="21"/>
  <c r="W5" i="21"/>
  <c r="K5" i="21"/>
  <c r="Q5" i="21"/>
  <c r="O13" i="21"/>
  <c r="P5" i="21"/>
  <c r="L5" i="21"/>
  <c r="N13" i="21"/>
  <c r="T11" i="21"/>
  <c r="V5" i="21"/>
  <c r="J5" i="21"/>
  <c r="J11" i="21"/>
  <c r="T7" i="21"/>
  <c r="V11" i="21"/>
  <c r="T13" i="21"/>
  <c r="P7" i="21"/>
  <c r="V9" i="21"/>
  <c r="P13" i="21"/>
  <c r="U5" i="21"/>
  <c r="I5" i="21"/>
  <c r="S11" i="21"/>
  <c r="Q7" i="21"/>
  <c r="O7" i="21"/>
  <c r="R7" i="21"/>
  <c r="T5" i="21"/>
  <c r="D5" i="21"/>
  <c r="W9" i="21"/>
  <c r="R5" i="21"/>
  <c r="S9" i="21"/>
  <c r="U11" i="21"/>
  <c r="O11" i="21"/>
  <c r="Q13" i="21"/>
  <c r="K9" i="21"/>
  <c r="N9" i="21"/>
  <c r="S5" i="21"/>
  <c r="W13" i="21"/>
  <c r="J9" i="21"/>
  <c r="I7" i="21"/>
  <c r="D7" i="21"/>
  <c r="P9" i="21"/>
  <c r="L11" i="21"/>
  <c r="U7" i="21"/>
  <c r="K7" i="21"/>
  <c r="M9" i="21"/>
  <c r="O5" i="21"/>
  <c r="D13" i="21"/>
  <c r="Q9" i="21"/>
  <c r="W7" i="21"/>
  <c r="N7" i="21"/>
  <c r="I11" i="21"/>
  <c r="J7" i="21"/>
  <c r="N5" i="21"/>
  <c r="M11" i="21"/>
  <c r="M5" i="21"/>
  <c r="I13" i="21"/>
  <c r="L9" i="21"/>
  <c r="K8" i="23"/>
  <c r="L20" i="23"/>
  <c r="L21" i="23"/>
  <c r="L24" i="23"/>
  <c r="L22" i="23"/>
  <c r="L23" i="23"/>
  <c r="L25" i="23"/>
  <c r="M9" i="24"/>
  <c r="O5" i="24"/>
  <c r="Y9" i="24"/>
  <c r="U5" i="24"/>
  <c r="F6" i="24"/>
  <c r="S9" i="24"/>
  <c r="Q5" i="24"/>
  <c r="P5" i="24"/>
  <c r="F10" i="24"/>
  <c r="P9" i="24"/>
  <c r="S13" i="24"/>
  <c r="L17" i="24"/>
  <c r="U21" i="24"/>
  <c r="S21" i="24"/>
  <c r="Q21" i="24"/>
  <c r="N21" i="24"/>
  <c r="L13" i="24"/>
  <c r="Z17" i="24"/>
  <c r="Z5" i="24"/>
  <c r="F19" i="24"/>
  <c r="G17" i="24"/>
  <c r="W13" i="24"/>
  <c r="L21" i="24"/>
  <c r="P17" i="24"/>
  <c r="V17" i="24"/>
  <c r="R9" i="24"/>
  <c r="F7" i="24"/>
  <c r="G5" i="24"/>
  <c r="M5" i="24"/>
  <c r="Z13" i="24"/>
  <c r="M21" i="24"/>
  <c r="T17" i="24"/>
  <c r="Y17" i="24"/>
  <c r="V13" i="24"/>
  <c r="F17" i="24"/>
  <c r="F22" i="24"/>
  <c r="O17" i="24"/>
  <c r="O13" i="24"/>
  <c r="W21" i="24"/>
  <c r="U9" i="24"/>
  <c r="S5" i="24"/>
  <c r="W5" i="24"/>
  <c r="Y5" i="24"/>
  <c r="R13" i="24"/>
  <c r="R17" i="24"/>
  <c r="P13" i="24"/>
  <c r="G21" i="24"/>
  <c r="L5" i="24"/>
  <c r="P21" i="24"/>
  <c r="X5" i="24"/>
  <c r="R5" i="24"/>
  <c r="G9" i="24"/>
  <c r="O9" i="24"/>
  <c r="Q9" i="24"/>
  <c r="N9" i="24"/>
  <c r="M17" i="24"/>
  <c r="N13" i="24"/>
  <c r="N17" i="24"/>
  <c r="Z21" i="24"/>
  <c r="F15" i="24"/>
  <c r="Q17" i="24"/>
  <c r="G13" i="24"/>
  <c r="T21" i="24"/>
  <c r="V9" i="24"/>
  <c r="T5" i="24"/>
  <c r="F23" i="24"/>
  <c r="L9" i="24"/>
  <c r="F21" i="24"/>
  <c r="F13" i="24"/>
  <c r="M13" i="24"/>
  <c r="T13" i="24"/>
  <c r="F9" i="24"/>
  <c r="W9" i="24"/>
  <c r="F11" i="24"/>
  <c r="U13" i="24"/>
  <c r="N5" i="24"/>
  <c r="U17" i="24"/>
  <c r="Z9" i="24"/>
  <c r="O21" i="24"/>
  <c r="Y21" i="24"/>
  <c r="W17" i="24"/>
  <c r="X21" i="24"/>
  <c r="T9" i="24"/>
  <c r="Y13" i="24"/>
  <c r="X9" i="24"/>
  <c r="F5" i="24"/>
  <c r="F14" i="24"/>
  <c r="Q13" i="24"/>
  <c r="S17" i="24"/>
  <c r="F18" i="24"/>
  <c r="R21" i="24"/>
  <c r="V5" i="24"/>
  <c r="V21" i="24"/>
  <c r="X13" i="24"/>
  <c r="X17" i="24"/>
  <c r="M11" i="22"/>
  <c r="R9" i="22"/>
  <c r="W7" i="22"/>
  <c r="K7" i="22"/>
  <c r="P5" i="22"/>
  <c r="M5" i="22"/>
  <c r="O13" i="22"/>
  <c r="T11" i="22"/>
  <c r="M9" i="22"/>
  <c r="R7" i="22"/>
  <c r="W5" i="22"/>
  <c r="K5" i="22"/>
  <c r="N13" i="22"/>
  <c r="S11" i="22"/>
  <c r="X9" i="22"/>
  <c r="L9" i="22"/>
  <c r="Q7" i="22"/>
  <c r="V5" i="22"/>
  <c r="J5" i="22"/>
  <c r="M7" i="22"/>
  <c r="R5" i="22"/>
  <c r="T9" i="22"/>
  <c r="N7" i="22"/>
  <c r="K11" i="22"/>
  <c r="S9" i="22"/>
  <c r="U5" i="22"/>
  <c r="X5" i="22"/>
  <c r="T13" i="22"/>
  <c r="U11" i="22"/>
  <c r="U7" i="22"/>
  <c r="L7" i="22"/>
  <c r="M13" i="22"/>
  <c r="P13" i="22"/>
  <c r="O11" i="22"/>
  <c r="E9" i="22"/>
  <c r="T5" i="22"/>
  <c r="T14" i="22" s="1"/>
  <c r="W11" i="22"/>
  <c r="N11" i="22"/>
  <c r="L11" i="22"/>
  <c r="X7" i="22"/>
  <c r="U13" i="22"/>
  <c r="J13" i="22"/>
  <c r="U9" i="22"/>
  <c r="O7" i="22"/>
  <c r="R13" i="22"/>
  <c r="E13" i="22"/>
  <c r="E5" i="22"/>
  <c r="R11" i="22"/>
  <c r="S5" i="22"/>
  <c r="V13" i="22"/>
  <c r="P11" i="22"/>
  <c r="J9" i="22"/>
  <c r="O5" i="22"/>
  <c r="W13" i="22"/>
  <c r="V7" i="22"/>
  <c r="L13" i="22"/>
  <c r="J11" i="22"/>
  <c r="Q9" i="22"/>
  <c r="V11" i="22"/>
  <c r="P9" i="22"/>
  <c r="K13" i="22"/>
  <c r="V9" i="22"/>
  <c r="T7" i="22"/>
  <c r="J7" i="22"/>
  <c r="Q11" i="22"/>
  <c r="L5" i="22"/>
  <c r="O9" i="22"/>
  <c r="X13" i="22"/>
  <c r="P7" i="22"/>
  <c r="S7" i="22"/>
  <c r="K9" i="22"/>
  <c r="N9" i="22"/>
  <c r="Q13" i="22"/>
  <c r="N5" i="22"/>
  <c r="X11" i="22"/>
  <c r="W9" i="22"/>
  <c r="E11" i="22"/>
  <c r="E7" i="22"/>
  <c r="S13" i="22"/>
  <c r="Q5" i="22"/>
  <c r="P5" i="25"/>
  <c r="P13" i="25"/>
  <c r="K5" i="25"/>
  <c r="Q13" i="25"/>
  <c r="J13" i="25"/>
  <c r="W9" i="25"/>
  <c r="L5" i="25"/>
  <c r="U11" i="25"/>
  <c r="U13" i="25"/>
  <c r="K11" i="25"/>
  <c r="D13" i="25"/>
  <c r="S7" i="25"/>
  <c r="P9" i="25"/>
  <c r="W13" i="25"/>
  <c r="L13" i="25"/>
  <c r="T11" i="25"/>
  <c r="R13" i="25"/>
  <c r="M11" i="25"/>
  <c r="R11" i="25"/>
  <c r="M9" i="25"/>
  <c r="U5" i="25"/>
  <c r="R5" i="25"/>
  <c r="K13" i="25"/>
  <c r="D11" i="25"/>
  <c r="S5" i="25"/>
  <c r="Q7" i="25"/>
  <c r="D7" i="25"/>
  <c r="J7" i="25"/>
  <c r="O13" i="25"/>
  <c r="V9" i="25"/>
  <c r="M7" i="25"/>
  <c r="M13" i="25"/>
  <c r="K9" i="25"/>
  <c r="I5" i="25"/>
  <c r="N5" i="25"/>
  <c r="U7" i="25"/>
  <c r="I9" i="25"/>
  <c r="D9" i="25"/>
  <c r="W11" i="25"/>
  <c r="L7" i="25"/>
  <c r="I7" i="25"/>
  <c r="N7" i="25"/>
  <c r="T9" i="25"/>
  <c r="L11" i="25"/>
  <c r="O7" i="25"/>
  <c r="W5" i="25"/>
  <c r="N9" i="25"/>
  <c r="U9" i="25"/>
  <c r="P7" i="25"/>
  <c r="T7" i="25"/>
  <c r="T13" i="25"/>
  <c r="N13" i="25"/>
  <c r="S11" i="25"/>
  <c r="D5" i="25"/>
  <c r="V11" i="25"/>
  <c r="O9" i="25"/>
  <c r="R9" i="25"/>
  <c r="I11" i="25"/>
  <c r="O11" i="25"/>
  <c r="M5" i="25"/>
  <c r="S13" i="25"/>
  <c r="Q11" i="25"/>
  <c r="N11" i="25"/>
  <c r="Q9" i="25"/>
  <c r="Q5" i="25"/>
  <c r="P11" i="25"/>
  <c r="T5" i="25"/>
  <c r="K7" i="25"/>
  <c r="S9" i="25"/>
  <c r="V7" i="25"/>
  <c r="J5" i="25"/>
  <c r="V5" i="25"/>
  <c r="J9" i="25"/>
  <c r="O5" i="25"/>
  <c r="I13" i="25"/>
  <c r="L9" i="25"/>
  <c r="W7" i="25"/>
  <c r="V13" i="25"/>
  <c r="J11" i="25"/>
  <c r="R7" i="25"/>
  <c r="C56" i="9"/>
  <c r="C57" i="9" s="1"/>
  <c r="B55" i="9"/>
  <c r="D56" i="16"/>
  <c r="O56" i="16" s="1"/>
  <c r="C55" i="16"/>
  <c r="C56" i="16" s="1"/>
  <c r="E95" i="4"/>
  <c r="E8" i="4"/>
  <c r="E7" i="4"/>
  <c r="E29" i="4"/>
  <c r="E73" i="4"/>
  <c r="D53" i="5"/>
  <c r="E107" i="4"/>
  <c r="Q9" i="5"/>
  <c r="R7" i="5"/>
  <c r="G9" i="5"/>
  <c r="E10" i="5"/>
  <c r="I6" i="5"/>
  <c r="J9" i="5"/>
  <c r="C7" i="5"/>
  <c r="C9" i="5"/>
  <c r="N6" i="5"/>
  <c r="F7" i="5"/>
  <c r="I9" i="5"/>
  <c r="J7" i="5"/>
  <c r="P8" i="5"/>
  <c r="N9" i="5"/>
  <c r="Q10" i="5"/>
  <c r="L8" i="5"/>
  <c r="F6" i="5"/>
  <c r="F8" i="5"/>
  <c r="M9" i="5"/>
  <c r="L6" i="5"/>
  <c r="L10" i="5"/>
  <c r="O10" i="5"/>
  <c r="S6" i="5"/>
  <c r="H8" i="5"/>
  <c r="F9" i="5"/>
  <c r="K9" i="5"/>
  <c r="O7" i="5"/>
  <c r="C10" i="5"/>
  <c r="L7" i="5"/>
  <c r="R8" i="5"/>
  <c r="S10" i="5"/>
  <c r="G10" i="5"/>
  <c r="K6" i="5"/>
  <c r="Q7" i="5"/>
  <c r="O8" i="5"/>
  <c r="M8" i="5"/>
  <c r="G6" i="5"/>
  <c r="J8" i="5"/>
  <c r="O6" i="5"/>
  <c r="G7" i="5"/>
  <c r="R10" i="5"/>
  <c r="P9" i="5"/>
  <c r="C6" i="5"/>
  <c r="I7" i="5"/>
  <c r="G8" i="5"/>
  <c r="S7" i="5"/>
  <c r="I10" i="5"/>
  <c r="M7" i="5"/>
  <c r="R9" i="5"/>
  <c r="M6" i="5"/>
  <c r="J10" i="5"/>
  <c r="H9" i="5"/>
  <c r="N10" i="5"/>
  <c r="R6" i="5"/>
  <c r="P7" i="5"/>
  <c r="E7" i="5"/>
  <c r="E9" i="5"/>
  <c r="P6" i="5"/>
  <c r="S8" i="5"/>
  <c r="L9" i="5"/>
  <c r="P10" i="5"/>
  <c r="Q8" i="5"/>
  <c r="F10" i="5"/>
  <c r="J6" i="5"/>
  <c r="H7" i="5"/>
  <c r="H6" i="5"/>
  <c r="K8" i="5"/>
  <c r="E6" i="5"/>
  <c r="E8" i="5"/>
  <c r="N8" i="5"/>
  <c r="H10" i="5"/>
  <c r="I8" i="5"/>
  <c r="O9" i="5"/>
  <c r="M10" i="5"/>
  <c r="Q6" i="5"/>
  <c r="K10" i="5"/>
  <c r="N7" i="5"/>
  <c r="S9" i="5"/>
  <c r="K7" i="5"/>
  <c r="C8" i="5"/>
  <c r="E84" i="4"/>
  <c r="E51" i="4"/>
  <c r="N16" i="5"/>
  <c r="F16" i="5"/>
  <c r="O15" i="5"/>
  <c r="G15" i="5"/>
  <c r="P14" i="5"/>
  <c r="H14" i="5"/>
  <c r="Q13" i="5"/>
  <c r="I13" i="5"/>
  <c r="R12" i="5"/>
  <c r="J12" i="5"/>
  <c r="M16" i="5"/>
  <c r="E16" i="5"/>
  <c r="N15" i="5"/>
  <c r="F15" i="5"/>
  <c r="O14" i="5"/>
  <c r="G14" i="5"/>
  <c r="P13" i="5"/>
  <c r="H13" i="5"/>
  <c r="Q12" i="5"/>
  <c r="I12" i="5"/>
  <c r="L16" i="5"/>
  <c r="M15" i="5"/>
  <c r="E15" i="5"/>
  <c r="N14" i="5"/>
  <c r="F14" i="5"/>
  <c r="O13" i="5"/>
  <c r="G13" i="5"/>
  <c r="P12" i="5"/>
  <c r="H12" i="5"/>
  <c r="S16" i="5"/>
  <c r="K16" i="5"/>
  <c r="C16" i="5"/>
  <c r="L15" i="5"/>
  <c r="M14" i="5"/>
  <c r="E14" i="5"/>
  <c r="N13" i="5"/>
  <c r="F13" i="5"/>
  <c r="O12" i="5"/>
  <c r="G12" i="5"/>
  <c r="R16" i="5"/>
  <c r="J16" i="5"/>
  <c r="S15" i="5"/>
  <c r="K15" i="5"/>
  <c r="C15" i="5"/>
  <c r="L14" i="5"/>
  <c r="M13" i="5"/>
  <c r="E13" i="5"/>
  <c r="N12" i="5"/>
  <c r="F12" i="5"/>
  <c r="Q16" i="5"/>
  <c r="I16" i="5"/>
  <c r="R15" i="5"/>
  <c r="J15" i="5"/>
  <c r="S14" i="5"/>
  <c r="K14" i="5"/>
  <c r="C14" i="5"/>
  <c r="L13" i="5"/>
  <c r="M12" i="5"/>
  <c r="E12" i="5"/>
  <c r="P16" i="5"/>
  <c r="H16" i="5"/>
  <c r="Q15" i="5"/>
  <c r="I15" i="5"/>
  <c r="R14" i="5"/>
  <c r="J14" i="5"/>
  <c r="S13" i="5"/>
  <c r="K13" i="5"/>
  <c r="C13" i="5"/>
  <c r="L12" i="5"/>
  <c r="O16" i="5"/>
  <c r="G16" i="5"/>
  <c r="P15" i="5"/>
  <c r="H15" i="5"/>
  <c r="Q14" i="5"/>
  <c r="I14" i="5"/>
  <c r="R13" i="5"/>
  <c r="J13" i="5"/>
  <c r="S12" i="5"/>
  <c r="K12" i="5"/>
  <c r="C12" i="5"/>
  <c r="E74" i="4"/>
  <c r="E41" i="4"/>
  <c r="E18" i="4"/>
  <c r="E52" i="4"/>
  <c r="E62" i="4"/>
  <c r="D56" i="11"/>
  <c r="O55" i="11"/>
  <c r="D57" i="8"/>
  <c r="O56" i="8"/>
  <c r="V31" i="4"/>
  <c r="C55" i="12"/>
  <c r="B54" i="12"/>
  <c r="B55" i="16"/>
  <c r="C55" i="14"/>
  <c r="B54" i="14"/>
  <c r="C55" i="11"/>
  <c r="B54" i="11"/>
  <c r="C57" i="10"/>
  <c r="B56" i="10"/>
  <c r="O58" i="10"/>
  <c r="D59" i="10"/>
  <c r="V86" i="4"/>
  <c r="V10" i="4"/>
  <c r="D56" i="14"/>
  <c r="O55" i="14"/>
  <c r="C56" i="13"/>
  <c r="B55" i="13"/>
  <c r="C55" i="15"/>
  <c r="B54" i="15"/>
  <c r="D57" i="13"/>
  <c r="O56" i="13"/>
  <c r="C55" i="8"/>
  <c r="B54" i="8"/>
  <c r="O57" i="9"/>
  <c r="D58" i="9"/>
  <c r="O55" i="7"/>
  <c r="D56" i="7"/>
  <c r="V43" i="4"/>
  <c r="V20" i="4"/>
  <c r="D56" i="15"/>
  <c r="O55" i="15"/>
  <c r="C55" i="7"/>
  <c r="B54" i="7"/>
  <c r="V97" i="4"/>
  <c r="B48" i="14"/>
  <c r="B47" i="14"/>
  <c r="V76" i="4"/>
  <c r="V109" i="4"/>
  <c r="B48" i="16"/>
  <c r="B47" i="16"/>
  <c r="O55" i="12"/>
  <c r="D56" i="12"/>
  <c r="V54" i="4"/>
  <c r="V64" i="4"/>
  <c r="B48" i="9"/>
  <c r="B47" i="9"/>
  <c r="D63" i="4"/>
  <c r="A86" i="4"/>
  <c r="A31" i="4"/>
  <c r="D53" i="4"/>
  <c r="D75" i="4"/>
  <c r="A20" i="4"/>
  <c r="A64" i="4"/>
  <c r="A97" i="4"/>
  <c r="D19" i="4"/>
  <c r="D96" i="4"/>
  <c r="D9" i="4"/>
  <c r="A109" i="4"/>
  <c r="A43" i="4"/>
  <c r="A54" i="4"/>
  <c r="D85" i="4"/>
  <c r="D30" i="4"/>
  <c r="D108" i="4"/>
  <c r="A10" i="4"/>
  <c r="D42" i="4"/>
  <c r="A76" i="4"/>
  <c r="G50" i="20" l="1"/>
  <c r="G42" i="20"/>
  <c r="D57" i="16"/>
  <c r="B56" i="9"/>
  <c r="D8" i="23"/>
  <c r="F8" i="23"/>
  <c r="O24" i="24"/>
  <c r="L14" i="21"/>
  <c r="G18" i="20"/>
  <c r="G26" i="20"/>
  <c r="F6" i="23"/>
  <c r="D6" i="23"/>
  <c r="Q24" i="24"/>
  <c r="S14" i="21"/>
  <c r="A9" i="23"/>
  <c r="G36" i="20" s="1"/>
  <c r="G34" i="20" s="1"/>
  <c r="R17" i="23"/>
  <c r="D9" i="23" s="1"/>
  <c r="K5" i="24"/>
  <c r="S14" i="22"/>
  <c r="K10" i="23"/>
  <c r="U14" i="21"/>
  <c r="T24" i="23"/>
  <c r="X24" i="23" s="1"/>
  <c r="H24" i="23"/>
  <c r="H13" i="21"/>
  <c r="T21" i="23"/>
  <c r="X21" i="23" s="1"/>
  <c r="H21" i="23"/>
  <c r="J14" i="21"/>
  <c r="T20" i="23"/>
  <c r="H20" i="23"/>
  <c r="V14" i="21"/>
  <c r="G10" i="22"/>
  <c r="E10" i="22"/>
  <c r="R14" i="22"/>
  <c r="I5" i="22"/>
  <c r="J14" i="22"/>
  <c r="O14" i="21"/>
  <c r="D10" i="21"/>
  <c r="F10" i="21"/>
  <c r="I11" i="22"/>
  <c r="E8" i="22"/>
  <c r="G8" i="22"/>
  <c r="L14" i="22"/>
  <c r="I13" i="22"/>
  <c r="V14" i="22"/>
  <c r="M14" i="22"/>
  <c r="M24" i="24"/>
  <c r="K13" i="24"/>
  <c r="I14" i="21"/>
  <c r="H5" i="21"/>
  <c r="E6" i="22"/>
  <c r="G6" i="22"/>
  <c r="W14" i="22"/>
  <c r="Y24" i="24"/>
  <c r="K9" i="24"/>
  <c r="O14" i="22"/>
  <c r="I12" i="24"/>
  <c r="G12" i="24"/>
  <c r="N24" i="24"/>
  <c r="I7" i="22"/>
  <c r="I9" i="22"/>
  <c r="T24" i="24"/>
  <c r="W24" i="24"/>
  <c r="M14" i="21"/>
  <c r="P14" i="21"/>
  <c r="L24" i="24"/>
  <c r="K21" i="24"/>
  <c r="I20" i="24"/>
  <c r="G20" i="24"/>
  <c r="Z24" i="24"/>
  <c r="P14" i="22"/>
  <c r="G8" i="24"/>
  <c r="I8" i="24"/>
  <c r="X14" i="22"/>
  <c r="G16" i="24"/>
  <c r="I16" i="24"/>
  <c r="X24" i="24"/>
  <c r="S24" i="24"/>
  <c r="K17" i="24"/>
  <c r="K14" i="22"/>
  <c r="V24" i="24"/>
  <c r="Q14" i="22"/>
  <c r="R24" i="24"/>
  <c r="G12" i="22"/>
  <c r="E12" i="22"/>
  <c r="N14" i="22"/>
  <c r="U14" i="22"/>
  <c r="P24" i="24"/>
  <c r="U24" i="24"/>
  <c r="N14" i="21"/>
  <c r="R14" i="21"/>
  <c r="Q14" i="21"/>
  <c r="H9" i="21"/>
  <c r="T25" i="23"/>
  <c r="X25" i="23" s="1"/>
  <c r="H25" i="23"/>
  <c r="D8" i="21"/>
  <c r="F8" i="21"/>
  <c r="K14" i="21"/>
  <c r="T23" i="23"/>
  <c r="X23" i="23" s="1"/>
  <c r="H23" i="23"/>
  <c r="H11" i="21"/>
  <c r="H7" i="21"/>
  <c r="F6" i="21"/>
  <c r="D6" i="21"/>
  <c r="W14" i="21"/>
  <c r="T22" i="23"/>
  <c r="X22" i="23" s="1"/>
  <c r="H22" i="23"/>
  <c r="T14" i="21"/>
  <c r="F12" i="21"/>
  <c r="D12" i="21"/>
  <c r="Q14" i="25"/>
  <c r="M14" i="25"/>
  <c r="T14" i="25"/>
  <c r="J14" i="25"/>
  <c r="V14" i="25"/>
  <c r="D12" i="25"/>
  <c r="F12" i="25"/>
  <c r="D8" i="25"/>
  <c r="F8" i="25"/>
  <c r="H5" i="25"/>
  <c r="I14" i="25"/>
  <c r="F10" i="25"/>
  <c r="D10" i="25"/>
  <c r="D6" i="25"/>
  <c r="F6" i="25"/>
  <c r="P14" i="25"/>
  <c r="K14" i="25"/>
  <c r="L14" i="25"/>
  <c r="U14" i="25"/>
  <c r="R14" i="25"/>
  <c r="S14" i="25"/>
  <c r="N14" i="25"/>
  <c r="H9" i="25"/>
  <c r="H7" i="25"/>
  <c r="W14" i="25"/>
  <c r="H11" i="25"/>
  <c r="O14" i="25"/>
  <c r="H13" i="25"/>
  <c r="L17" i="5"/>
  <c r="C17" i="5"/>
  <c r="D4" i="20" s="1"/>
  <c r="Q11" i="5"/>
  <c r="M17" i="5"/>
  <c r="J11" i="5"/>
  <c r="N17" i="5"/>
  <c r="K17" i="5"/>
  <c r="R11" i="5"/>
  <c r="S17" i="5"/>
  <c r="E75" i="4"/>
  <c r="E9" i="4"/>
  <c r="E30" i="4"/>
  <c r="E63" i="4"/>
  <c r="E108" i="4"/>
  <c r="E19" i="4"/>
  <c r="E85" i="4"/>
  <c r="J20" i="5"/>
  <c r="H21" i="5"/>
  <c r="N22" i="5"/>
  <c r="R18" i="5"/>
  <c r="P19" i="5"/>
  <c r="F20" i="5"/>
  <c r="L21" i="5"/>
  <c r="J22" i="5"/>
  <c r="F18" i="5"/>
  <c r="L19" i="5"/>
  <c r="S19" i="5"/>
  <c r="Q20" i="5"/>
  <c r="F22" i="5"/>
  <c r="J18" i="5"/>
  <c r="H19" i="5"/>
  <c r="O19" i="5"/>
  <c r="M20" i="5"/>
  <c r="S21" i="5"/>
  <c r="Q22" i="5"/>
  <c r="M18" i="5"/>
  <c r="K19" i="5"/>
  <c r="I20" i="5"/>
  <c r="O21" i="5"/>
  <c r="M22" i="5"/>
  <c r="Q18" i="5"/>
  <c r="G19" i="5"/>
  <c r="E20" i="5"/>
  <c r="K21" i="5"/>
  <c r="I22" i="5"/>
  <c r="E18" i="5"/>
  <c r="P22" i="5"/>
  <c r="C19" i="5"/>
  <c r="R19" i="5"/>
  <c r="G21" i="5"/>
  <c r="E22" i="5"/>
  <c r="I18" i="5"/>
  <c r="P18" i="5"/>
  <c r="N19" i="5"/>
  <c r="C21" i="5"/>
  <c r="R21" i="5"/>
  <c r="H22" i="5"/>
  <c r="L18" i="5"/>
  <c r="J19" i="5"/>
  <c r="P20" i="5"/>
  <c r="N21" i="5"/>
  <c r="L22" i="5"/>
  <c r="H18" i="5"/>
  <c r="F19" i="5"/>
  <c r="L20" i="5"/>
  <c r="J21" i="5"/>
  <c r="Q21" i="5"/>
  <c r="O22" i="5"/>
  <c r="S18" i="5"/>
  <c r="H20" i="5"/>
  <c r="F21" i="5"/>
  <c r="M21" i="5"/>
  <c r="S22" i="5"/>
  <c r="O18" i="5"/>
  <c r="M19" i="5"/>
  <c r="S20" i="5"/>
  <c r="I21" i="5"/>
  <c r="G22" i="5"/>
  <c r="K18" i="5"/>
  <c r="Q19" i="5"/>
  <c r="O20" i="5"/>
  <c r="E21" i="5"/>
  <c r="K22" i="5"/>
  <c r="G18" i="5"/>
  <c r="E19" i="5"/>
  <c r="K20" i="5"/>
  <c r="R20" i="5"/>
  <c r="P21" i="5"/>
  <c r="C18" i="5"/>
  <c r="I19" i="5"/>
  <c r="G20" i="5"/>
  <c r="N20" i="5"/>
  <c r="C22" i="5"/>
  <c r="R22" i="5"/>
  <c r="N18" i="5"/>
  <c r="C20" i="5"/>
  <c r="E53" i="4"/>
  <c r="E42" i="4"/>
  <c r="E96" i="4"/>
  <c r="O56" i="12"/>
  <c r="D57" i="12"/>
  <c r="C58" i="10"/>
  <c r="B57" i="10"/>
  <c r="F17" i="5"/>
  <c r="R17" i="5"/>
  <c r="D7" i="5"/>
  <c r="V44" i="4"/>
  <c r="O57" i="13"/>
  <c r="D58" i="13"/>
  <c r="D57" i="11"/>
  <c r="O56" i="11"/>
  <c r="O11" i="5"/>
  <c r="S11" i="5"/>
  <c r="V65" i="4"/>
  <c r="O56" i="7"/>
  <c r="D57" i="7"/>
  <c r="C56" i="11"/>
  <c r="B55" i="11"/>
  <c r="C56" i="12"/>
  <c r="B55" i="12"/>
  <c r="D13" i="5"/>
  <c r="G17" i="5"/>
  <c r="D15" i="5"/>
  <c r="C56" i="15"/>
  <c r="B55" i="15"/>
  <c r="O17" i="5"/>
  <c r="D8" i="5"/>
  <c r="G11" i="5"/>
  <c r="I11" i="5"/>
  <c r="D57" i="15"/>
  <c r="O56" i="15"/>
  <c r="O58" i="9"/>
  <c r="D59" i="9"/>
  <c r="C56" i="14"/>
  <c r="B55" i="14"/>
  <c r="H17" i="5"/>
  <c r="E11" i="5"/>
  <c r="D6" i="5"/>
  <c r="L11" i="5"/>
  <c r="D10" i="5"/>
  <c r="V55" i="4"/>
  <c r="V77" i="4"/>
  <c r="V21" i="4"/>
  <c r="C57" i="13"/>
  <c r="B56" i="13"/>
  <c r="V87" i="4"/>
  <c r="O59" i="10"/>
  <c r="D60" i="10"/>
  <c r="P17" i="5"/>
  <c r="I17" i="5"/>
  <c r="D16" i="5"/>
  <c r="C11" i="5"/>
  <c r="V110" i="4"/>
  <c r="V98" i="4"/>
  <c r="C57" i="16"/>
  <c r="B56" i="16"/>
  <c r="V32" i="4"/>
  <c r="E17" i="5"/>
  <c r="D12" i="5"/>
  <c r="D14" i="5"/>
  <c r="Q17" i="5"/>
  <c r="H11" i="5"/>
  <c r="P11" i="5"/>
  <c r="M11" i="5"/>
  <c r="C58" i="9"/>
  <c r="B57" i="9"/>
  <c r="C56" i="7"/>
  <c r="B55" i="7"/>
  <c r="C56" i="8"/>
  <c r="B55" i="8"/>
  <c r="O56" i="14"/>
  <c r="D57" i="14"/>
  <c r="V11" i="4"/>
  <c r="O57" i="16"/>
  <c r="D58" i="16"/>
  <c r="D58" i="8"/>
  <c r="O57" i="8"/>
  <c r="J17" i="5"/>
  <c r="D9" i="5"/>
  <c r="K11" i="5"/>
  <c r="F11" i="5"/>
  <c r="N11" i="5"/>
  <c r="D76" i="4"/>
  <c r="A110" i="4"/>
  <c r="D20" i="4"/>
  <c r="D109" i="4"/>
  <c r="A77" i="4"/>
  <c r="D43" i="4"/>
  <c r="A98" i="4"/>
  <c r="A11" i="4"/>
  <c r="D97" i="4"/>
  <c r="A32" i="4"/>
  <c r="D31" i="4"/>
  <c r="D64" i="4"/>
  <c r="D10" i="4"/>
  <c r="A55" i="4"/>
  <c r="A87" i="4"/>
  <c r="A21" i="4"/>
  <c r="D54" i="4"/>
  <c r="A65" i="4"/>
  <c r="D86" i="4"/>
  <c r="A44" i="4"/>
  <c r="D14" i="21" l="1"/>
  <c r="F18" i="21" s="1"/>
  <c r="D10" i="23"/>
  <c r="F10" i="23"/>
  <c r="E14" i="22"/>
  <c r="G18" i="22" s="1"/>
  <c r="G24" i="24"/>
  <c r="I28" i="24" s="1"/>
  <c r="K24" i="24"/>
  <c r="T17" i="23"/>
  <c r="D11" i="23" s="1"/>
  <c r="X20" i="23"/>
  <c r="X17" i="23" s="1"/>
  <c r="H14" i="21"/>
  <c r="I14" i="22"/>
  <c r="C4" i="20"/>
  <c r="C11" i="20" s="1"/>
  <c r="D14" i="25"/>
  <c r="F18" i="25" s="1"/>
  <c r="H14" i="25"/>
  <c r="D19" i="5"/>
  <c r="G23" i="5"/>
  <c r="E31" i="4"/>
  <c r="E64" i="4"/>
  <c r="E97" i="4"/>
  <c r="E43" i="4"/>
  <c r="E86" i="4"/>
  <c r="E109" i="4"/>
  <c r="E10" i="4"/>
  <c r="E20" i="4"/>
  <c r="E76" i="4"/>
  <c r="L26" i="5"/>
  <c r="J27" i="5"/>
  <c r="H28" i="5"/>
  <c r="L24" i="5"/>
  <c r="J25" i="5"/>
  <c r="P26" i="5"/>
  <c r="N27" i="5"/>
  <c r="L28" i="5"/>
  <c r="H24" i="5"/>
  <c r="F25" i="5"/>
  <c r="M25" i="5"/>
  <c r="S26" i="5"/>
  <c r="Q27" i="5"/>
  <c r="O28" i="5"/>
  <c r="S24" i="5"/>
  <c r="H26" i="5"/>
  <c r="F27" i="5"/>
  <c r="M27" i="5"/>
  <c r="S28" i="5"/>
  <c r="O24" i="5"/>
  <c r="E25" i="5"/>
  <c r="K26" i="5"/>
  <c r="I27" i="5"/>
  <c r="G28" i="5"/>
  <c r="K24" i="5"/>
  <c r="Q25" i="5"/>
  <c r="O26" i="5"/>
  <c r="E27" i="5"/>
  <c r="K28" i="5"/>
  <c r="G24" i="5"/>
  <c r="R28" i="5"/>
  <c r="N24" i="5"/>
  <c r="C26" i="5"/>
  <c r="R26" i="5"/>
  <c r="P27" i="5"/>
  <c r="C24" i="5"/>
  <c r="I25" i="5"/>
  <c r="G26" i="5"/>
  <c r="N26" i="5"/>
  <c r="C28" i="5"/>
  <c r="J28" i="5"/>
  <c r="F24" i="5"/>
  <c r="L25" i="5"/>
  <c r="J26" i="5"/>
  <c r="H27" i="5"/>
  <c r="N28" i="5"/>
  <c r="R24" i="5"/>
  <c r="P25" i="5"/>
  <c r="F26" i="5"/>
  <c r="L27" i="5"/>
  <c r="S27" i="5"/>
  <c r="Q28" i="5"/>
  <c r="M24" i="5"/>
  <c r="S25" i="5"/>
  <c r="Q26" i="5"/>
  <c r="F28" i="5"/>
  <c r="J24" i="5"/>
  <c r="H25" i="5"/>
  <c r="O25" i="5"/>
  <c r="M26" i="5"/>
  <c r="K27" i="5"/>
  <c r="I28" i="5"/>
  <c r="E24" i="5"/>
  <c r="K25" i="5"/>
  <c r="I26" i="5"/>
  <c r="O27" i="5"/>
  <c r="M28" i="5"/>
  <c r="Q24" i="5"/>
  <c r="G25" i="5"/>
  <c r="E26" i="5"/>
  <c r="C27" i="5"/>
  <c r="R27" i="5"/>
  <c r="P28" i="5"/>
  <c r="C25" i="5"/>
  <c r="R25" i="5"/>
  <c r="G27" i="5"/>
  <c r="E28" i="5"/>
  <c r="I24" i="5"/>
  <c r="P24" i="5"/>
  <c r="N25" i="5"/>
  <c r="E54" i="4"/>
  <c r="V12" i="4"/>
  <c r="C59" i="9"/>
  <c r="B58" i="9"/>
  <c r="V78" i="4"/>
  <c r="D11" i="5"/>
  <c r="C59" i="10"/>
  <c r="B58" i="10"/>
  <c r="C23" i="5"/>
  <c r="E4" i="20" s="1"/>
  <c r="Q23" i="5"/>
  <c r="F23" i="5"/>
  <c r="D58" i="14"/>
  <c r="O57" i="14"/>
  <c r="V99" i="4"/>
  <c r="B56" i="12"/>
  <c r="C57" i="12"/>
  <c r="O57" i="12"/>
  <c r="D58" i="12"/>
  <c r="D58" i="15"/>
  <c r="O57" i="15"/>
  <c r="V66" i="4"/>
  <c r="V45" i="4"/>
  <c r="N23" i="5"/>
  <c r="K23" i="5"/>
  <c r="H23" i="5"/>
  <c r="V111" i="4"/>
  <c r="V88" i="4"/>
  <c r="C57" i="14"/>
  <c r="B56" i="14"/>
  <c r="C57" i="15"/>
  <c r="B56" i="15"/>
  <c r="C57" i="11"/>
  <c r="B56" i="11"/>
  <c r="D18" i="5"/>
  <c r="E23" i="5"/>
  <c r="J23" i="5"/>
  <c r="O58" i="8"/>
  <c r="D59" i="8"/>
  <c r="C57" i="8"/>
  <c r="B56" i="8"/>
  <c r="V33" i="4"/>
  <c r="S23" i="5"/>
  <c r="P23" i="5"/>
  <c r="D59" i="16"/>
  <c r="O58" i="16"/>
  <c r="C58" i="16"/>
  <c r="B57" i="16"/>
  <c r="C58" i="13"/>
  <c r="B57" i="13"/>
  <c r="I23" i="5"/>
  <c r="M23" i="5"/>
  <c r="R23" i="5"/>
  <c r="C57" i="7"/>
  <c r="B56" i="7"/>
  <c r="V56" i="4"/>
  <c r="O58" i="13"/>
  <c r="D59" i="13"/>
  <c r="D22" i="5"/>
  <c r="D20" i="5"/>
  <c r="D17" i="5"/>
  <c r="O60" i="10"/>
  <c r="D61" i="10"/>
  <c r="V22" i="4"/>
  <c r="O59" i="9"/>
  <c r="D60" i="9"/>
  <c r="O57" i="7"/>
  <c r="D58" i="7"/>
  <c r="D58" i="11"/>
  <c r="O57" i="11"/>
  <c r="D21" i="5"/>
  <c r="O23" i="5"/>
  <c r="L23" i="5"/>
  <c r="A99" i="4"/>
  <c r="D21" i="4"/>
  <c r="D98" i="4"/>
  <c r="A12" i="4"/>
  <c r="A78" i="4"/>
  <c r="D11" i="4"/>
  <c r="D110" i="4"/>
  <c r="A111" i="4"/>
  <c r="A45" i="4"/>
  <c r="D32" i="4"/>
  <c r="D65" i="4"/>
  <c r="A56" i="4"/>
  <c r="A88" i="4"/>
  <c r="D77" i="4"/>
  <c r="D87" i="4"/>
  <c r="D44" i="4"/>
  <c r="A22" i="4"/>
  <c r="A33" i="4"/>
  <c r="D55" i="4"/>
  <c r="A66" i="4"/>
  <c r="D12" i="23" l="1"/>
  <c r="D14" i="23" s="1"/>
  <c r="F12" i="23"/>
  <c r="Q29" i="5"/>
  <c r="I29" i="5"/>
  <c r="F29" i="5"/>
  <c r="E98" i="4"/>
  <c r="E55" i="4"/>
  <c r="E21" i="4"/>
  <c r="E44" i="4"/>
  <c r="E11" i="4"/>
  <c r="E32" i="4"/>
  <c r="E87" i="4"/>
  <c r="E65" i="4"/>
  <c r="P30" i="5"/>
  <c r="N31" i="5"/>
  <c r="C33" i="5"/>
  <c r="R33" i="5"/>
  <c r="P34" i="5"/>
  <c r="C31" i="5"/>
  <c r="R31" i="5"/>
  <c r="G33" i="5"/>
  <c r="E34" i="5"/>
  <c r="I30" i="5"/>
  <c r="L34" i="5"/>
  <c r="H30" i="5"/>
  <c r="F31" i="5"/>
  <c r="L32" i="5"/>
  <c r="J33" i="5"/>
  <c r="H34" i="5"/>
  <c r="L30" i="5"/>
  <c r="J31" i="5"/>
  <c r="P32" i="5"/>
  <c r="N33" i="5"/>
  <c r="M33" i="5"/>
  <c r="S34" i="5"/>
  <c r="O30" i="5"/>
  <c r="M31" i="5"/>
  <c r="S32" i="5"/>
  <c r="Q33" i="5"/>
  <c r="O34" i="5"/>
  <c r="S30" i="5"/>
  <c r="H32" i="5"/>
  <c r="F33" i="5"/>
  <c r="E33" i="5"/>
  <c r="K34" i="5"/>
  <c r="G30" i="5"/>
  <c r="E31" i="5"/>
  <c r="K32" i="5"/>
  <c r="I33" i="5"/>
  <c r="G34" i="5"/>
  <c r="K30" i="5"/>
  <c r="Q31" i="5"/>
  <c r="O32" i="5"/>
  <c r="N32" i="5"/>
  <c r="C34" i="5"/>
  <c r="R34" i="5"/>
  <c r="N30" i="5"/>
  <c r="C32" i="5"/>
  <c r="R32" i="5"/>
  <c r="P33" i="5"/>
  <c r="C30" i="5"/>
  <c r="I31" i="5"/>
  <c r="G32" i="5"/>
  <c r="F32" i="5"/>
  <c r="L33" i="5"/>
  <c r="J34" i="5"/>
  <c r="F30" i="5"/>
  <c r="L31" i="5"/>
  <c r="J32" i="5"/>
  <c r="H33" i="5"/>
  <c r="N34" i="5"/>
  <c r="R30" i="5"/>
  <c r="P31" i="5"/>
  <c r="O31" i="5"/>
  <c r="M32" i="5"/>
  <c r="S33" i="5"/>
  <c r="Q34" i="5"/>
  <c r="M30" i="5"/>
  <c r="S31" i="5"/>
  <c r="Q32" i="5"/>
  <c r="F34" i="5"/>
  <c r="J30" i="5"/>
  <c r="H31" i="5"/>
  <c r="G31" i="5"/>
  <c r="E32" i="5"/>
  <c r="K33" i="5"/>
  <c r="I34" i="5"/>
  <c r="E30" i="5"/>
  <c r="K31" i="5"/>
  <c r="I32" i="5"/>
  <c r="O33" i="5"/>
  <c r="M34" i="5"/>
  <c r="Q30" i="5"/>
  <c r="E110" i="4"/>
  <c r="E77" i="4"/>
  <c r="V57" i="4"/>
  <c r="C58" i="7"/>
  <c r="B57" i="7"/>
  <c r="O58" i="15"/>
  <c r="D59" i="15"/>
  <c r="O58" i="14"/>
  <c r="D59" i="14"/>
  <c r="P29" i="5"/>
  <c r="D24" i="5"/>
  <c r="E29" i="5"/>
  <c r="R29" i="5"/>
  <c r="S29" i="5"/>
  <c r="C58" i="11"/>
  <c r="B57" i="11"/>
  <c r="C58" i="12"/>
  <c r="B57" i="12"/>
  <c r="D61" i="9"/>
  <c r="O60" i="9"/>
  <c r="D60" i="16"/>
  <c r="O59" i="16"/>
  <c r="V46" i="4"/>
  <c r="D26" i="5"/>
  <c r="G29" i="5"/>
  <c r="B57" i="14"/>
  <c r="C58" i="14"/>
  <c r="V67" i="4"/>
  <c r="D28" i="5"/>
  <c r="M29" i="5"/>
  <c r="D25" i="5"/>
  <c r="C59" i="13"/>
  <c r="B58" i="13"/>
  <c r="C58" i="8"/>
  <c r="B57" i="8"/>
  <c r="C29" i="5"/>
  <c r="F4" i="20" s="1"/>
  <c r="D27" i="5"/>
  <c r="O29" i="5"/>
  <c r="L29" i="5"/>
  <c r="D59" i="11"/>
  <c r="O58" i="11"/>
  <c r="O61" i="10"/>
  <c r="D62" i="10"/>
  <c r="B59" i="10"/>
  <c r="C60" i="10"/>
  <c r="O59" i="8"/>
  <c r="D60" i="8"/>
  <c r="D59" i="7"/>
  <c r="O58" i="7"/>
  <c r="O59" i="13"/>
  <c r="D60" i="13"/>
  <c r="C58" i="15"/>
  <c r="B57" i="15"/>
  <c r="D59" i="12"/>
  <c r="O58" i="12"/>
  <c r="V100" i="4"/>
  <c r="C60" i="9"/>
  <c r="B59" i="9"/>
  <c r="V13" i="4"/>
  <c r="J29" i="5"/>
  <c r="K29" i="5"/>
  <c r="H29" i="5"/>
  <c r="V89" i="4"/>
  <c r="V23" i="4"/>
  <c r="C59" i="16"/>
  <c r="B58" i="16"/>
  <c r="V34" i="4"/>
  <c r="D23" i="5"/>
  <c r="V112" i="4"/>
  <c r="V79" i="4"/>
  <c r="N29" i="5"/>
  <c r="A23" i="4"/>
  <c r="A46" i="4"/>
  <c r="D111" i="4"/>
  <c r="D45" i="4"/>
  <c r="D22" i="4"/>
  <c r="A112" i="4"/>
  <c r="D66" i="4"/>
  <c r="D56" i="4"/>
  <c r="A13" i="4"/>
  <c r="D99" i="4"/>
  <c r="A67" i="4"/>
  <c r="D78" i="4"/>
  <c r="D88" i="4"/>
  <c r="D12" i="4"/>
  <c r="A100" i="4"/>
  <c r="A34" i="4"/>
  <c r="A57" i="4"/>
  <c r="A79" i="4"/>
  <c r="D33" i="4"/>
  <c r="A89" i="4"/>
  <c r="R35" i="5" l="1"/>
  <c r="J35" i="5"/>
  <c r="E33" i="4"/>
  <c r="N40" i="5"/>
  <c r="I39" i="5"/>
  <c r="I40" i="5"/>
  <c r="I36" i="5"/>
  <c r="G37" i="5"/>
  <c r="E38" i="5"/>
  <c r="L38" i="5"/>
  <c r="K38" i="5"/>
  <c r="S38" i="5"/>
  <c r="J39" i="5"/>
  <c r="F40" i="5"/>
  <c r="Q38" i="5"/>
  <c r="Q39" i="5"/>
  <c r="Q40" i="5"/>
  <c r="P36" i="5"/>
  <c r="N37" i="5"/>
  <c r="M37" i="5"/>
  <c r="C38" i="5"/>
  <c r="J38" i="5"/>
  <c r="R38" i="5"/>
  <c r="O39" i="5"/>
  <c r="H38" i="5"/>
  <c r="H39" i="5"/>
  <c r="H40" i="5"/>
  <c r="H36" i="5"/>
  <c r="F37" i="5"/>
  <c r="E37" i="5"/>
  <c r="L37" i="5"/>
  <c r="S37" i="5"/>
  <c r="I38" i="5"/>
  <c r="G39" i="5"/>
  <c r="Q37" i="5"/>
  <c r="O38" i="5"/>
  <c r="P39" i="5"/>
  <c r="P40" i="5"/>
  <c r="O36" i="5"/>
  <c r="N36" i="5"/>
  <c r="M36" i="5"/>
  <c r="K37" i="5"/>
  <c r="R37" i="5"/>
  <c r="P38" i="5"/>
  <c r="I37" i="5"/>
  <c r="G38" i="5"/>
  <c r="F39" i="5"/>
  <c r="G40" i="5"/>
  <c r="G36" i="5"/>
  <c r="F36" i="5"/>
  <c r="E36" i="5"/>
  <c r="C37" i="5"/>
  <c r="J37" i="5"/>
  <c r="S40" i="5"/>
  <c r="R36" i="5"/>
  <c r="P37" i="5"/>
  <c r="N38" i="5"/>
  <c r="N39" i="5"/>
  <c r="O40" i="5"/>
  <c r="M40" i="5"/>
  <c r="L40" i="5"/>
  <c r="L36" i="5"/>
  <c r="S36" i="5"/>
  <c r="J40" i="5"/>
  <c r="J36" i="5"/>
  <c r="H37" i="5"/>
  <c r="F38" i="5"/>
  <c r="E39" i="5"/>
  <c r="E40" i="5"/>
  <c r="L39" i="5"/>
  <c r="C40" i="5"/>
  <c r="K40" i="5"/>
  <c r="K36" i="5"/>
  <c r="R39" i="5"/>
  <c r="R40" i="5"/>
  <c r="Q36" i="5"/>
  <c r="O37" i="5"/>
  <c r="M38" i="5"/>
  <c r="M39" i="5"/>
  <c r="C39" i="5"/>
  <c r="K39" i="5"/>
  <c r="S39" i="5"/>
  <c r="C36" i="5"/>
  <c r="E56" i="4"/>
  <c r="E99" i="4"/>
  <c r="E45" i="4"/>
  <c r="E111" i="4"/>
  <c r="E88" i="4"/>
  <c r="E22" i="4"/>
  <c r="E78" i="4"/>
  <c r="E12" i="4"/>
  <c r="E66" i="4"/>
  <c r="V14" i="4"/>
  <c r="V101" i="4"/>
  <c r="C59" i="15"/>
  <c r="B58" i="15"/>
  <c r="O60" i="8"/>
  <c r="D61" i="8"/>
  <c r="B59" i="13"/>
  <c r="C60" i="13"/>
  <c r="C59" i="7"/>
  <c r="B58" i="7"/>
  <c r="Q35" i="5"/>
  <c r="D32" i="5"/>
  <c r="C35" i="5"/>
  <c r="G4" i="20" s="1"/>
  <c r="D62" i="9"/>
  <c r="O61" i="9"/>
  <c r="O59" i="15"/>
  <c r="D60" i="15"/>
  <c r="V58" i="4"/>
  <c r="D33" i="5"/>
  <c r="O35" i="5"/>
  <c r="V113" i="4"/>
  <c r="D29" i="5"/>
  <c r="F35" i="5"/>
  <c r="K35" i="5"/>
  <c r="V35" i="4"/>
  <c r="V90" i="4"/>
  <c r="O60" i="13"/>
  <c r="D61" i="13"/>
  <c r="C61" i="10"/>
  <c r="B60" i="10"/>
  <c r="C59" i="14"/>
  <c r="B58" i="14"/>
  <c r="D63" i="10"/>
  <c r="O62" i="10"/>
  <c r="N35" i="5"/>
  <c r="S35" i="5"/>
  <c r="H35" i="5"/>
  <c r="V80" i="4"/>
  <c r="V24" i="4"/>
  <c r="C61" i="9"/>
  <c r="B60" i="9"/>
  <c r="D60" i="12"/>
  <c r="O59" i="12"/>
  <c r="C59" i="8"/>
  <c r="B58" i="8"/>
  <c r="D61" i="16"/>
  <c r="O60" i="16"/>
  <c r="C59" i="12"/>
  <c r="B58" i="12"/>
  <c r="D30" i="5"/>
  <c r="E35" i="5"/>
  <c r="C60" i="16"/>
  <c r="B59" i="16"/>
  <c r="D60" i="7"/>
  <c r="O59" i="7"/>
  <c r="V68" i="4"/>
  <c r="V47" i="4"/>
  <c r="O59" i="14"/>
  <c r="D60" i="14"/>
  <c r="D31" i="5"/>
  <c r="I35" i="5"/>
  <c r="O59" i="11"/>
  <c r="D60" i="11"/>
  <c r="C59" i="11"/>
  <c r="B58" i="11"/>
  <c r="M35" i="5"/>
  <c r="G35" i="5"/>
  <c r="L35" i="5"/>
  <c r="D34" i="5"/>
  <c r="P35" i="5"/>
  <c r="A47" i="4"/>
  <c r="D46" i="4"/>
  <c r="D79" i="4"/>
  <c r="A90" i="4"/>
  <c r="D100" i="4"/>
  <c r="D112" i="4"/>
  <c r="A35" i="4"/>
  <c r="D13" i="4"/>
  <c r="D34" i="4"/>
  <c r="A101" i="4"/>
  <c r="A68" i="4"/>
  <c r="D67" i="4"/>
  <c r="A113" i="4"/>
  <c r="A14" i="4"/>
  <c r="D89" i="4"/>
  <c r="A58" i="4"/>
  <c r="D57" i="4"/>
  <c r="A80" i="4"/>
  <c r="A24" i="4"/>
  <c r="D23" i="4"/>
  <c r="Q41" i="5" l="1"/>
  <c r="D40" i="5"/>
  <c r="J41" i="5"/>
  <c r="E46" i="4"/>
  <c r="E67" i="4"/>
  <c r="E23" i="4"/>
  <c r="E79" i="4"/>
  <c r="E89" i="4"/>
  <c r="E13" i="4"/>
  <c r="C45" i="5"/>
  <c r="I45" i="5"/>
  <c r="G46" i="5"/>
  <c r="O43" i="5"/>
  <c r="K42" i="5"/>
  <c r="E46" i="5"/>
  <c r="G45" i="5"/>
  <c r="M44" i="5"/>
  <c r="Q43" i="5"/>
  <c r="N42" i="5"/>
  <c r="L44" i="5"/>
  <c r="R44" i="5"/>
  <c r="N46" i="5"/>
  <c r="E43" i="5"/>
  <c r="M46" i="5"/>
  <c r="H45" i="5"/>
  <c r="N44" i="5"/>
  <c r="R43" i="5"/>
  <c r="G43" i="5"/>
  <c r="E42" i="5"/>
  <c r="S46" i="5"/>
  <c r="M43" i="5"/>
  <c r="J44" i="5"/>
  <c r="F46" i="5"/>
  <c r="M42" i="5"/>
  <c r="J45" i="5"/>
  <c r="O44" i="5"/>
  <c r="C44" i="5"/>
  <c r="H43" i="5"/>
  <c r="O42" i="5"/>
  <c r="K46" i="5"/>
  <c r="Q46" i="5"/>
  <c r="S43" i="5"/>
  <c r="L46" i="5"/>
  <c r="C42" i="5"/>
  <c r="P44" i="5"/>
  <c r="E44" i="5"/>
  <c r="I43" i="5"/>
  <c r="P42" i="5"/>
  <c r="F42" i="5"/>
  <c r="R46" i="5"/>
  <c r="I46" i="5"/>
  <c r="K43" i="5"/>
  <c r="M45" i="5"/>
  <c r="L45" i="5"/>
  <c r="F44" i="5"/>
  <c r="J43" i="5"/>
  <c r="Q42" i="5"/>
  <c r="G42" i="5"/>
  <c r="O45" i="5"/>
  <c r="J46" i="5"/>
  <c r="P46" i="5"/>
  <c r="C43" i="5"/>
  <c r="N45" i="5"/>
  <c r="Q44" i="5"/>
  <c r="L43" i="5"/>
  <c r="R42" i="5"/>
  <c r="H42" i="5"/>
  <c r="P45" i="5"/>
  <c r="I44" i="5"/>
  <c r="S45" i="5"/>
  <c r="H46" i="5"/>
  <c r="L42" i="5"/>
  <c r="S44" i="5"/>
  <c r="G44" i="5"/>
  <c r="S42" i="5"/>
  <c r="I42" i="5"/>
  <c r="R45" i="5"/>
  <c r="E45" i="5"/>
  <c r="P43" i="5"/>
  <c r="K45" i="5"/>
  <c r="Q45" i="5"/>
  <c r="O46" i="5"/>
  <c r="H44" i="5"/>
  <c r="N43" i="5"/>
  <c r="J42" i="5"/>
  <c r="C46" i="5"/>
  <c r="F45" i="5"/>
  <c r="K44" i="5"/>
  <c r="F43" i="5"/>
  <c r="E112" i="4"/>
  <c r="E34" i="4"/>
  <c r="E57" i="4"/>
  <c r="E100" i="4"/>
  <c r="O60" i="11"/>
  <c r="D61" i="11"/>
  <c r="F41" i="5"/>
  <c r="P41" i="5"/>
  <c r="C60" i="8"/>
  <c r="B59" i="8"/>
  <c r="V114" i="4"/>
  <c r="O60" i="15"/>
  <c r="D61" i="15"/>
  <c r="C61" i="13"/>
  <c r="B60" i="13"/>
  <c r="C60" i="15"/>
  <c r="B59" i="15"/>
  <c r="K41" i="5"/>
  <c r="G41" i="5"/>
  <c r="M41" i="5"/>
  <c r="D38" i="5"/>
  <c r="C60" i="11"/>
  <c r="B59" i="11"/>
  <c r="V69" i="4"/>
  <c r="D61" i="7"/>
  <c r="O60" i="7"/>
  <c r="C62" i="10"/>
  <c r="B61" i="10"/>
  <c r="N41" i="5"/>
  <c r="D61" i="14"/>
  <c r="O60" i="14"/>
  <c r="V48" i="4"/>
  <c r="V25" i="4"/>
  <c r="V81" i="4"/>
  <c r="D64" i="10"/>
  <c r="O63" i="10"/>
  <c r="D62" i="13"/>
  <c r="O61" i="13"/>
  <c r="V91" i="4"/>
  <c r="S41" i="5"/>
  <c r="R41" i="5"/>
  <c r="O41" i="5"/>
  <c r="I41" i="5"/>
  <c r="C60" i="12"/>
  <c r="B59" i="12"/>
  <c r="V36" i="4"/>
  <c r="V59" i="4"/>
  <c r="D63" i="9"/>
  <c r="O62" i="9"/>
  <c r="C60" i="7"/>
  <c r="B59" i="7"/>
  <c r="L41" i="5"/>
  <c r="D37" i="5"/>
  <c r="C61" i="16"/>
  <c r="B60" i="16"/>
  <c r="D61" i="12"/>
  <c r="O60" i="12"/>
  <c r="V102" i="4"/>
  <c r="D62" i="16"/>
  <c r="O61" i="16"/>
  <c r="O61" i="8"/>
  <c r="D62" i="8"/>
  <c r="D39" i="5"/>
  <c r="H41" i="5"/>
  <c r="D35" i="5"/>
  <c r="C62" i="9"/>
  <c r="B61" i="9"/>
  <c r="C60" i="14"/>
  <c r="B59" i="14"/>
  <c r="V15" i="4"/>
  <c r="C41" i="5"/>
  <c r="H4" i="20" s="1"/>
  <c r="E41" i="5"/>
  <c r="D36" i="5"/>
  <c r="D35" i="4"/>
  <c r="D113" i="4"/>
  <c r="A69" i="4"/>
  <c r="A25" i="4"/>
  <c r="A114" i="4"/>
  <c r="A36" i="4"/>
  <c r="D80" i="4"/>
  <c r="D24" i="4"/>
  <c r="D68" i="4"/>
  <c r="D47" i="4"/>
  <c r="D90" i="4"/>
  <c r="A81" i="4"/>
  <c r="A15" i="4"/>
  <c r="A59" i="4"/>
  <c r="A91" i="4"/>
  <c r="D101" i="4"/>
  <c r="A102" i="4"/>
  <c r="A48" i="4"/>
  <c r="D58" i="4"/>
  <c r="D14" i="4"/>
  <c r="J47" i="5" l="1"/>
  <c r="S47" i="5"/>
  <c r="L47" i="5"/>
  <c r="I47" i="5"/>
  <c r="E80" i="4"/>
  <c r="E14" i="4"/>
  <c r="E35" i="4"/>
  <c r="E68" i="4"/>
  <c r="E113" i="4"/>
  <c r="E101" i="4"/>
  <c r="E24" i="4"/>
  <c r="E58" i="4"/>
  <c r="E90" i="4"/>
  <c r="E47" i="4"/>
  <c r="D63" i="8"/>
  <c r="O62" i="8"/>
  <c r="D64" i="9"/>
  <c r="O63" i="9"/>
  <c r="B60" i="15"/>
  <c r="C61" i="15"/>
  <c r="H47" i="5"/>
  <c r="N47" i="5"/>
  <c r="C63" i="9"/>
  <c r="B62" i="9"/>
  <c r="C62" i="16"/>
  <c r="B61" i="16"/>
  <c r="C63" i="10"/>
  <c r="B62" i="10"/>
  <c r="R47" i="5"/>
  <c r="G47" i="5"/>
  <c r="M47" i="5"/>
  <c r="C61" i="12"/>
  <c r="B60" i="12"/>
  <c r="O61" i="14"/>
  <c r="D62" i="14"/>
  <c r="B60" i="11"/>
  <c r="C61" i="11"/>
  <c r="C62" i="13"/>
  <c r="B61" i="13"/>
  <c r="O61" i="11"/>
  <c r="D62" i="11"/>
  <c r="Q47" i="5"/>
  <c r="F47" i="5"/>
  <c r="V103" i="4"/>
  <c r="D63" i="13"/>
  <c r="O62" i="13"/>
  <c r="V26" i="4"/>
  <c r="V70" i="4"/>
  <c r="O61" i="15"/>
  <c r="D62" i="15"/>
  <c r="P47" i="5"/>
  <c r="O47" i="5"/>
  <c r="D43" i="5"/>
  <c r="D46" i="5"/>
  <c r="C61" i="14"/>
  <c r="B60" i="14"/>
  <c r="V37" i="4"/>
  <c r="V92" i="4"/>
  <c r="D62" i="7"/>
  <c r="O61" i="7"/>
  <c r="C61" i="8"/>
  <c r="B60" i="8"/>
  <c r="D45" i="5"/>
  <c r="D44" i="5"/>
  <c r="K47" i="5"/>
  <c r="D41" i="5"/>
  <c r="O62" i="16"/>
  <c r="D63" i="16"/>
  <c r="C61" i="7"/>
  <c r="B60" i="7"/>
  <c r="D65" i="10"/>
  <c r="O64" i="10"/>
  <c r="D42" i="5"/>
  <c r="E47" i="5"/>
  <c r="D62" i="12"/>
  <c r="O61" i="12"/>
  <c r="C47" i="5"/>
  <c r="I4" i="20" s="1"/>
  <c r="D36" i="4"/>
  <c r="D114" i="4"/>
  <c r="A82" i="4"/>
  <c r="D69" i="4"/>
  <c r="D59" i="4"/>
  <c r="D48" i="4"/>
  <c r="A60" i="4"/>
  <c r="D81" i="4"/>
  <c r="A26" i="4"/>
  <c r="A103" i="4"/>
  <c r="A70" i="4"/>
  <c r="A49" i="4"/>
  <c r="A37" i="4"/>
  <c r="A92" i="4"/>
  <c r="A115" i="4"/>
  <c r="D15" i="4"/>
  <c r="A16" i="4"/>
  <c r="D91" i="4"/>
  <c r="D102" i="4"/>
  <c r="D25" i="4"/>
  <c r="I115" i="4" l="1"/>
  <c r="F16" i="4"/>
  <c r="J115" i="4"/>
  <c r="G49" i="4"/>
  <c r="L49" i="4"/>
  <c r="K49" i="4"/>
  <c r="N82" i="4"/>
  <c r="L60" i="4"/>
  <c r="S115" i="4"/>
  <c r="S49" i="4"/>
  <c r="N49" i="4"/>
  <c r="T60" i="4"/>
  <c r="G16" i="4"/>
  <c r="L115" i="4"/>
  <c r="P49" i="4"/>
  <c r="K82" i="4"/>
  <c r="R115" i="4"/>
  <c r="Q60" i="4"/>
  <c r="O115" i="4"/>
  <c r="L82" i="4"/>
  <c r="T49" i="4"/>
  <c r="F49" i="4"/>
  <c r="Q16" i="4"/>
  <c r="M115" i="4"/>
  <c r="L16" i="4"/>
  <c r="D82" i="4"/>
  <c r="N16" i="4"/>
  <c r="K115" i="4"/>
  <c r="I82" i="4"/>
  <c r="P115" i="4"/>
  <c r="P16" i="4"/>
  <c r="H115" i="4"/>
  <c r="T82" i="4"/>
  <c r="S82" i="4"/>
  <c r="S60" i="4"/>
  <c r="R49" i="4"/>
  <c r="K60" i="4"/>
  <c r="O49" i="4"/>
  <c r="M82" i="4"/>
  <c r="G115" i="4"/>
  <c r="I16" i="4"/>
  <c r="R82" i="4"/>
  <c r="S16" i="4"/>
  <c r="R16" i="4"/>
  <c r="D60" i="4"/>
  <c r="J82" i="4"/>
  <c r="Q49" i="4"/>
  <c r="M16" i="4"/>
  <c r="N115" i="4"/>
  <c r="O60" i="4"/>
  <c r="O82" i="4"/>
  <c r="I49" i="4"/>
  <c r="H49" i="4"/>
  <c r="H82" i="4"/>
  <c r="N60" i="4"/>
  <c r="Q115" i="4"/>
  <c r="I60" i="4"/>
  <c r="D49" i="4"/>
  <c r="T16" i="4"/>
  <c r="Q82" i="4"/>
  <c r="K16" i="4"/>
  <c r="M49" i="4"/>
  <c r="J60" i="4"/>
  <c r="P60" i="4"/>
  <c r="J49" i="4"/>
  <c r="G82" i="4"/>
  <c r="T115" i="4"/>
  <c r="F82" i="4"/>
  <c r="P82" i="4"/>
  <c r="D16" i="4"/>
  <c r="H60" i="4"/>
  <c r="J16" i="4"/>
  <c r="R60" i="4"/>
  <c r="G60" i="4"/>
  <c r="O16" i="4"/>
  <c r="D115" i="4"/>
  <c r="F60" i="4"/>
  <c r="F115" i="4"/>
  <c r="H16" i="4"/>
  <c r="M60" i="4"/>
  <c r="E25" i="4"/>
  <c r="E15" i="4"/>
  <c r="E16" i="4" s="1"/>
  <c r="H57" i="5"/>
  <c r="N58" i="5"/>
  <c r="R54" i="5"/>
  <c r="P55" i="5"/>
  <c r="F56" i="5"/>
  <c r="L57" i="5"/>
  <c r="J58" i="5"/>
  <c r="F54" i="5"/>
  <c r="K55" i="5"/>
  <c r="M54" i="5"/>
  <c r="Q56" i="5"/>
  <c r="F58" i="5"/>
  <c r="J54" i="5"/>
  <c r="H55" i="5"/>
  <c r="O55" i="5"/>
  <c r="M56" i="5"/>
  <c r="S57" i="5"/>
  <c r="P58" i="5"/>
  <c r="C55" i="5"/>
  <c r="R57" i="5"/>
  <c r="I56" i="5"/>
  <c r="O57" i="5"/>
  <c r="M58" i="5"/>
  <c r="Q54" i="5"/>
  <c r="G55" i="5"/>
  <c r="E56" i="5"/>
  <c r="K57" i="5"/>
  <c r="H58" i="5"/>
  <c r="L54" i="5"/>
  <c r="E54" i="5"/>
  <c r="R55" i="5"/>
  <c r="G57" i="5"/>
  <c r="E58" i="5"/>
  <c r="I54" i="5"/>
  <c r="P54" i="5"/>
  <c r="N55" i="5"/>
  <c r="C57" i="5"/>
  <c r="Q57" i="5"/>
  <c r="K56" i="5"/>
  <c r="J57" i="5"/>
  <c r="J55" i="5"/>
  <c r="P56" i="5"/>
  <c r="N57" i="5"/>
  <c r="L58" i="5"/>
  <c r="H54" i="5"/>
  <c r="F55" i="5"/>
  <c r="L56" i="5"/>
  <c r="I57" i="5"/>
  <c r="C56" i="5"/>
  <c r="S56" i="5"/>
  <c r="O58" i="5"/>
  <c r="S54" i="5"/>
  <c r="H56" i="5"/>
  <c r="F57" i="5"/>
  <c r="M57" i="5"/>
  <c r="S58" i="5"/>
  <c r="O54" i="5"/>
  <c r="M55" i="5"/>
  <c r="R56" i="5"/>
  <c r="L55" i="5"/>
  <c r="G58" i="5"/>
  <c r="K54" i="5"/>
  <c r="Q55" i="5"/>
  <c r="O56" i="5"/>
  <c r="E57" i="5"/>
  <c r="K58" i="5"/>
  <c r="G54" i="5"/>
  <c r="E55" i="5"/>
  <c r="J56" i="5"/>
  <c r="Q58" i="5"/>
  <c r="P57" i="5"/>
  <c r="C54" i="5"/>
  <c r="I55" i="5"/>
  <c r="G56" i="5"/>
  <c r="N56" i="5"/>
  <c r="C58" i="5"/>
  <c r="R58" i="5"/>
  <c r="N54" i="5"/>
  <c r="S55" i="5"/>
  <c r="I58" i="5"/>
  <c r="E59" i="4"/>
  <c r="E60" i="4" s="1"/>
  <c r="E48" i="4"/>
  <c r="E49" i="4" s="1"/>
  <c r="E114" i="4"/>
  <c r="E115" i="4" s="1"/>
  <c r="E91" i="4"/>
  <c r="E69" i="4"/>
  <c r="E36" i="4"/>
  <c r="E102" i="4"/>
  <c r="E81" i="4"/>
  <c r="E82" i="4" s="1"/>
  <c r="D47" i="5"/>
  <c r="C62" i="7"/>
  <c r="B61" i="7"/>
  <c r="C62" i="14"/>
  <c r="B61" i="14"/>
  <c r="C64" i="9"/>
  <c r="B63" i="9"/>
  <c r="O63" i="16"/>
  <c r="D64" i="16"/>
  <c r="C62" i="8"/>
  <c r="B61" i="8"/>
  <c r="C63" i="13"/>
  <c r="B62" i="13"/>
  <c r="C62" i="12"/>
  <c r="B61" i="12"/>
  <c r="C62" i="11"/>
  <c r="B61" i="11"/>
  <c r="O62" i="11"/>
  <c r="D63" i="11"/>
  <c r="D64" i="13"/>
  <c r="O63" i="13"/>
  <c r="C62" i="15"/>
  <c r="B61" i="15"/>
  <c r="D64" i="8"/>
  <c r="O63" i="8"/>
  <c r="O62" i="7"/>
  <c r="D63" i="7"/>
  <c r="D63" i="15"/>
  <c r="O62" i="15"/>
  <c r="D63" i="14"/>
  <c r="O62" i="14"/>
  <c r="C64" i="10"/>
  <c r="B63" i="10"/>
  <c r="O62" i="12"/>
  <c r="D63" i="12"/>
  <c r="D69" i="10"/>
  <c r="D66" i="10"/>
  <c r="O66" i="10" s="1"/>
  <c r="O65" i="10"/>
  <c r="C63" i="16"/>
  <c r="B62" i="16"/>
  <c r="O64" i="9"/>
  <c r="D65" i="9"/>
  <c r="A38" i="4"/>
  <c r="A104" i="4"/>
  <c r="D26" i="4"/>
  <c r="D103" i="4"/>
  <c r="A93" i="4"/>
  <c r="D70" i="4"/>
  <c r="A71" i="4"/>
  <c r="D37" i="4"/>
  <c r="A27" i="4"/>
  <c r="D92" i="4"/>
  <c r="T38" i="4" l="1"/>
  <c r="S93" i="4"/>
  <c r="K104" i="4"/>
  <c r="D93" i="4"/>
  <c r="H71" i="4"/>
  <c r="P93" i="4"/>
  <c r="O71" i="4"/>
  <c r="I38" i="4"/>
  <c r="M38" i="4"/>
  <c r="N38" i="4"/>
  <c r="H93" i="4"/>
  <c r="N71" i="4"/>
  <c r="O38" i="4"/>
  <c r="P71" i="4"/>
  <c r="O104" i="4"/>
  <c r="Q71" i="4"/>
  <c r="T27" i="4"/>
  <c r="G71" i="4"/>
  <c r="R93" i="4"/>
  <c r="D104" i="4"/>
  <c r="T104" i="4"/>
  <c r="F38" i="4"/>
  <c r="L104" i="4"/>
  <c r="S71" i="4"/>
  <c r="R104" i="4"/>
  <c r="H104" i="4"/>
  <c r="Q93" i="4"/>
  <c r="O27" i="4"/>
  <c r="M104" i="4"/>
  <c r="R27" i="4"/>
  <c r="L38" i="4"/>
  <c r="H38" i="4"/>
  <c r="R38" i="4"/>
  <c r="R71" i="4"/>
  <c r="G93" i="4"/>
  <c r="I27" i="4"/>
  <c r="F104" i="4"/>
  <c r="D71" i="4"/>
  <c r="L27" i="4"/>
  <c r="S27" i="4"/>
  <c r="M71" i="4"/>
  <c r="F93" i="4"/>
  <c r="I104" i="4"/>
  <c r="J38" i="4"/>
  <c r="L71" i="4"/>
  <c r="Q27" i="4"/>
  <c r="F71" i="4"/>
  <c r="M93" i="4"/>
  <c r="N27" i="4"/>
  <c r="P104" i="4"/>
  <c r="D38" i="4"/>
  <c r="G104" i="4"/>
  <c r="K27" i="4"/>
  <c r="P27" i="4"/>
  <c r="O93" i="4"/>
  <c r="S104" i="4"/>
  <c r="M27" i="4"/>
  <c r="I71" i="4"/>
  <c r="N104" i="4"/>
  <c r="J27" i="4"/>
  <c r="F27" i="4"/>
  <c r="I93" i="4"/>
  <c r="G27" i="4"/>
  <c r="T93" i="4"/>
  <c r="G38" i="4"/>
  <c r="K71" i="4"/>
  <c r="Q104" i="4"/>
  <c r="H27" i="4"/>
  <c r="Q38" i="4"/>
  <c r="J104" i="4"/>
  <c r="D27" i="4"/>
  <c r="L93" i="4"/>
  <c r="T71" i="4"/>
  <c r="P38" i="4"/>
  <c r="J71" i="4"/>
  <c r="S38" i="4"/>
  <c r="K38" i="4"/>
  <c r="N93" i="4"/>
  <c r="K93" i="4"/>
  <c r="J93" i="4"/>
  <c r="O59" i="5"/>
  <c r="O3" i="5" s="1"/>
  <c r="O4" i="5" s="1"/>
  <c r="D57" i="5"/>
  <c r="E103" i="4"/>
  <c r="E104" i="4" s="1"/>
  <c r="E37" i="4"/>
  <c r="E38" i="4" s="1"/>
  <c r="E26" i="4"/>
  <c r="E27" i="4" s="1"/>
  <c r="E92" i="4"/>
  <c r="E93" i="4" s="1"/>
  <c r="E70" i="4"/>
  <c r="E71" i="4" s="1"/>
  <c r="O65" i="9"/>
  <c r="D66" i="9"/>
  <c r="O66" i="9" s="1"/>
  <c r="D69" i="9"/>
  <c r="O63" i="12"/>
  <c r="D64" i="12"/>
  <c r="N59" i="5"/>
  <c r="N3" i="5" s="1"/>
  <c r="N4" i="5" s="1"/>
  <c r="K59" i="5"/>
  <c r="K3" i="5" s="1"/>
  <c r="K4" i="5" s="1"/>
  <c r="E59" i="5"/>
  <c r="D54" i="5"/>
  <c r="O63" i="7"/>
  <c r="D64" i="7"/>
  <c r="C63" i="8"/>
  <c r="B62" i="8"/>
  <c r="H59" i="5"/>
  <c r="H3" i="5" s="1"/>
  <c r="H4" i="5" s="1"/>
  <c r="L59" i="5"/>
  <c r="L3" i="5" s="1"/>
  <c r="L4" i="5" s="1"/>
  <c r="J59" i="5"/>
  <c r="J3" i="5" s="1"/>
  <c r="J4" i="5" s="1"/>
  <c r="D65" i="13"/>
  <c r="O64" i="13"/>
  <c r="C63" i="11"/>
  <c r="B62" i="11"/>
  <c r="O64" i="16"/>
  <c r="D65" i="16"/>
  <c r="D55" i="5"/>
  <c r="S59" i="5"/>
  <c r="S3" i="5" s="1"/>
  <c r="S4" i="5" s="1"/>
  <c r="C64" i="16"/>
  <c r="B63" i="16"/>
  <c r="C65" i="10"/>
  <c r="B64" i="10"/>
  <c r="G59" i="5"/>
  <c r="G3" i="5" s="1"/>
  <c r="G4" i="5" s="1"/>
  <c r="P59" i="5"/>
  <c r="P3" i="5" s="1"/>
  <c r="P4" i="5" s="1"/>
  <c r="R59" i="5"/>
  <c r="R3" i="5" s="1"/>
  <c r="R4" i="5" s="1"/>
  <c r="D65" i="8"/>
  <c r="O64" i="8"/>
  <c r="C63" i="12"/>
  <c r="B62" i="12"/>
  <c r="I59" i="5"/>
  <c r="I3" i="5" s="1"/>
  <c r="I4" i="5" s="1"/>
  <c r="D56" i="5"/>
  <c r="M59" i="5"/>
  <c r="M3" i="5" s="1"/>
  <c r="M4" i="5" s="1"/>
  <c r="D64" i="14"/>
  <c r="O63" i="14"/>
  <c r="C65" i="9"/>
  <c r="B64" i="9"/>
  <c r="C63" i="7"/>
  <c r="B62" i="7"/>
  <c r="D58" i="5"/>
  <c r="C63" i="15"/>
  <c r="B62" i="15"/>
  <c r="C64" i="13"/>
  <c r="B63" i="13"/>
  <c r="C63" i="14"/>
  <c r="B62" i="14"/>
  <c r="C59" i="5"/>
  <c r="K4" i="20" s="1"/>
  <c r="Q59" i="5"/>
  <c r="Q3" i="5" s="1"/>
  <c r="Q4" i="5" s="1"/>
  <c r="F59" i="5"/>
  <c r="F3" i="5" s="1"/>
  <c r="F4" i="5" s="1"/>
  <c r="O69" i="10"/>
  <c r="D70" i="10"/>
  <c r="D64" i="15"/>
  <c r="O63" i="15"/>
  <c r="D64" i="11"/>
  <c r="O63" i="11"/>
  <c r="F3" i="4" l="1"/>
  <c r="F4" i="4" s="1"/>
  <c r="J3" i="4"/>
  <c r="J4" i="4" s="1"/>
  <c r="T3" i="4"/>
  <c r="T4" i="4" s="1"/>
  <c r="K3" i="4"/>
  <c r="K4" i="4" s="1"/>
  <c r="I3" i="4"/>
  <c r="I4" i="4" s="1"/>
  <c r="L3" i="4"/>
  <c r="L4" i="4" s="1"/>
  <c r="H3" i="4"/>
  <c r="H4" i="4" s="1"/>
  <c r="Q3" i="4"/>
  <c r="Q4" i="4" s="1"/>
  <c r="S3" i="4"/>
  <c r="S4" i="4" s="1"/>
  <c r="G3" i="4"/>
  <c r="G4" i="4" s="1"/>
  <c r="P3" i="4"/>
  <c r="P4" i="4" s="1"/>
  <c r="M3" i="4"/>
  <c r="M4" i="4" s="1"/>
  <c r="R3" i="4"/>
  <c r="R4" i="4" s="1"/>
  <c r="O3" i="4"/>
  <c r="O4" i="4" s="1"/>
  <c r="N3" i="4"/>
  <c r="N4" i="4" s="1"/>
  <c r="O64" i="7"/>
  <c r="D65" i="7"/>
  <c r="D70" i="9"/>
  <c r="O69" i="9"/>
  <c r="C64" i="15"/>
  <c r="B63" i="15"/>
  <c r="D69" i="16"/>
  <c r="D66" i="16"/>
  <c r="O66" i="16" s="1"/>
  <c r="O65" i="16"/>
  <c r="D59" i="5"/>
  <c r="D3" i="5" s="1"/>
  <c r="D4" i="5" s="1"/>
  <c r="E3" i="5"/>
  <c r="E4" i="5" s="1"/>
  <c r="D65" i="11"/>
  <c r="O64" i="11"/>
  <c r="B63" i="7"/>
  <c r="C64" i="7"/>
  <c r="B63" i="14"/>
  <c r="C64" i="14"/>
  <c r="C64" i="12"/>
  <c r="B63" i="12"/>
  <c r="B65" i="10"/>
  <c r="C35" i="10" s="1"/>
  <c r="C69" i="10"/>
  <c r="C64" i="11"/>
  <c r="B63" i="11"/>
  <c r="D65" i="15"/>
  <c r="O64" i="15"/>
  <c r="C69" i="9"/>
  <c r="B65" i="9"/>
  <c r="C35" i="9" s="1"/>
  <c r="O64" i="14"/>
  <c r="D65" i="14"/>
  <c r="O64" i="12"/>
  <c r="D65" i="12"/>
  <c r="O70" i="10"/>
  <c r="D71" i="10"/>
  <c r="C65" i="13"/>
  <c r="B64" i="13"/>
  <c r="D69" i="8"/>
  <c r="D66" i="8"/>
  <c r="O66" i="8" s="1"/>
  <c r="O65" i="8"/>
  <c r="B64" i="16"/>
  <c r="C65" i="16"/>
  <c r="O65" i="13"/>
  <c r="D69" i="13"/>
  <c r="D66" i="13"/>
  <c r="O66" i="13" s="1"/>
  <c r="C64" i="8"/>
  <c r="B63" i="8"/>
  <c r="E4" i="4" l="1"/>
  <c r="E3" i="4"/>
  <c r="C65" i="11"/>
  <c r="B64" i="11"/>
  <c r="D69" i="12"/>
  <c r="D66" i="12"/>
  <c r="O66" i="12" s="1"/>
  <c r="O65" i="12"/>
  <c r="C65" i="7"/>
  <c r="B64" i="7"/>
  <c r="D70" i="16"/>
  <c r="O69" i="16"/>
  <c r="D69" i="14"/>
  <c r="D66" i="14"/>
  <c r="O66" i="14" s="1"/>
  <c r="O65" i="14"/>
  <c r="C70" i="10"/>
  <c r="B69" i="10"/>
  <c r="C65" i="15"/>
  <c r="B64" i="15"/>
  <c r="C65" i="8"/>
  <c r="B64" i="8"/>
  <c r="D69" i="15"/>
  <c r="D66" i="15"/>
  <c r="O66" i="15" s="1"/>
  <c r="O65" i="15"/>
  <c r="O69" i="8"/>
  <c r="D70" i="8"/>
  <c r="D69" i="11"/>
  <c r="D66" i="11"/>
  <c r="O66" i="11" s="1"/>
  <c r="O65" i="11"/>
  <c r="D35" i="9"/>
  <c r="J35" i="9"/>
  <c r="H35" i="9"/>
  <c r="I35" i="9" s="1"/>
  <c r="K35" i="9" s="1"/>
  <c r="G35" i="9"/>
  <c r="E35" i="9"/>
  <c r="F35" i="9" s="1"/>
  <c r="C36" i="9"/>
  <c r="D36" i="9" s="1"/>
  <c r="D71" i="9"/>
  <c r="O70" i="9"/>
  <c r="B65" i="16"/>
  <c r="C35" i="16" s="1"/>
  <c r="C69" i="16"/>
  <c r="C36" i="10"/>
  <c r="D36" i="10" s="1"/>
  <c r="E35" i="10"/>
  <c r="D35" i="10"/>
  <c r="F35" i="10" s="1"/>
  <c r="J35" i="10"/>
  <c r="H35" i="10"/>
  <c r="I35" i="10" s="1"/>
  <c r="K35" i="10" s="1"/>
  <c r="G35" i="10"/>
  <c r="O69" i="13"/>
  <c r="D70" i="13"/>
  <c r="B65" i="13"/>
  <c r="C35" i="13" s="1"/>
  <c r="C69" i="13"/>
  <c r="C70" i="9"/>
  <c r="B69" i="9"/>
  <c r="B64" i="12"/>
  <c r="C65" i="12"/>
  <c r="D69" i="7"/>
  <c r="D66" i="7"/>
  <c r="O66" i="7" s="1"/>
  <c r="O65" i="7"/>
  <c r="D72" i="10"/>
  <c r="O71" i="10"/>
  <c r="C65" i="14"/>
  <c r="B64" i="14"/>
  <c r="L35" i="10" l="1"/>
  <c r="O69" i="11"/>
  <c r="D70" i="11"/>
  <c r="D71" i="16"/>
  <c r="O70" i="16"/>
  <c r="C71" i="9"/>
  <c r="B70" i="9"/>
  <c r="J35" i="16"/>
  <c r="H35" i="16"/>
  <c r="I35" i="16" s="1"/>
  <c r="K35" i="16" s="1"/>
  <c r="C36" i="16"/>
  <c r="D36" i="16" s="1"/>
  <c r="E35" i="16"/>
  <c r="D35" i="16"/>
  <c r="F35" i="16" s="1"/>
  <c r="G35" i="16"/>
  <c r="M35" i="9"/>
  <c r="O70" i="8"/>
  <c r="D71" i="8"/>
  <c r="C69" i="15"/>
  <c r="B65" i="15"/>
  <c r="C35" i="15" s="1"/>
  <c r="C70" i="16"/>
  <c r="B69" i="16"/>
  <c r="C70" i="13"/>
  <c r="B69" i="13"/>
  <c r="I36" i="9"/>
  <c r="H36" i="9"/>
  <c r="F36" i="9"/>
  <c r="E36" i="9"/>
  <c r="J36" i="9"/>
  <c r="K36" i="9"/>
  <c r="G36" i="9"/>
  <c r="B65" i="7"/>
  <c r="C35" i="7" s="1"/>
  <c r="C69" i="7"/>
  <c r="H35" i="13"/>
  <c r="I35" i="13" s="1"/>
  <c r="K35" i="13" s="1"/>
  <c r="E35" i="13"/>
  <c r="D35" i="13"/>
  <c r="F35" i="13" s="1"/>
  <c r="C36" i="13"/>
  <c r="D36" i="13" s="1"/>
  <c r="J35" i="13"/>
  <c r="G35" i="13"/>
  <c r="D72" i="9"/>
  <c r="O71" i="9"/>
  <c r="C71" i="10"/>
  <c r="B70" i="10"/>
  <c r="C69" i="14"/>
  <c r="B65" i="14"/>
  <c r="C35" i="14" s="1"/>
  <c r="D73" i="10"/>
  <c r="O72" i="10"/>
  <c r="D71" i="13"/>
  <c r="O70" i="13"/>
  <c r="D70" i="7"/>
  <c r="O69" i="7"/>
  <c r="O69" i="15"/>
  <c r="D70" i="15"/>
  <c r="D70" i="12"/>
  <c r="O69" i="12"/>
  <c r="B65" i="12"/>
  <c r="C35" i="12" s="1"/>
  <c r="C69" i="12"/>
  <c r="M35" i="10"/>
  <c r="D70" i="14"/>
  <c r="O69" i="14"/>
  <c r="K36" i="10"/>
  <c r="J36" i="10"/>
  <c r="I36" i="10"/>
  <c r="H36" i="10"/>
  <c r="E36" i="10"/>
  <c r="F36" i="10"/>
  <c r="G36" i="10"/>
  <c r="L35" i="9"/>
  <c r="B65" i="8"/>
  <c r="C35" i="8" s="1"/>
  <c r="C69" i="8"/>
  <c r="B65" i="11"/>
  <c r="C35" i="11" s="1"/>
  <c r="C69" i="11"/>
  <c r="L36" i="10" l="1"/>
  <c r="M36" i="10"/>
  <c r="M36" i="9"/>
  <c r="L35" i="13"/>
  <c r="C70" i="15"/>
  <c r="B69" i="15"/>
  <c r="G35" i="11"/>
  <c r="C36" i="11"/>
  <c r="D36" i="11" s="1"/>
  <c r="E35" i="11"/>
  <c r="D35" i="11"/>
  <c r="J35" i="11"/>
  <c r="H35" i="11"/>
  <c r="I35" i="11" s="1"/>
  <c r="K35" i="11" s="1"/>
  <c r="O70" i="15"/>
  <c r="D71" i="15"/>
  <c r="E36" i="13"/>
  <c r="J36" i="13"/>
  <c r="H36" i="13"/>
  <c r="K36" i="13"/>
  <c r="I36" i="13"/>
  <c r="F36" i="13"/>
  <c r="G36" i="13"/>
  <c r="D72" i="8"/>
  <c r="O71" i="8"/>
  <c r="L35" i="16"/>
  <c r="C72" i="9"/>
  <c r="B71" i="9"/>
  <c r="D74" i="10"/>
  <c r="O73" i="10"/>
  <c r="J35" i="7"/>
  <c r="H35" i="7"/>
  <c r="I35" i="7" s="1"/>
  <c r="C36" i="7"/>
  <c r="D36" i="7" s="1"/>
  <c r="D35" i="7"/>
  <c r="E35" i="7"/>
  <c r="G35" i="7"/>
  <c r="C70" i="8"/>
  <c r="B69" i="8"/>
  <c r="D71" i="7"/>
  <c r="O70" i="7"/>
  <c r="L36" i="9"/>
  <c r="D73" i="9"/>
  <c r="O72" i="9"/>
  <c r="M35" i="16"/>
  <c r="O71" i="16"/>
  <c r="D72" i="16"/>
  <c r="B69" i="11"/>
  <c r="C70" i="11"/>
  <c r="C72" i="10"/>
  <c r="B71" i="10"/>
  <c r="C36" i="8"/>
  <c r="D36" i="8" s="1"/>
  <c r="E35" i="8"/>
  <c r="D35" i="8"/>
  <c r="J35" i="8"/>
  <c r="H35" i="8"/>
  <c r="I35" i="8" s="1"/>
  <c r="G35" i="8"/>
  <c r="C70" i="12"/>
  <c r="B69" i="12"/>
  <c r="D72" i="13"/>
  <c r="O71" i="13"/>
  <c r="C71" i="13"/>
  <c r="B70" i="13"/>
  <c r="H36" i="16"/>
  <c r="F36" i="16"/>
  <c r="E36" i="16"/>
  <c r="K36" i="16"/>
  <c r="J36" i="16"/>
  <c r="I36" i="16"/>
  <c r="G36" i="16"/>
  <c r="O70" i="11"/>
  <c r="D71" i="11"/>
  <c r="J35" i="12"/>
  <c r="H35" i="12"/>
  <c r="I35" i="12" s="1"/>
  <c r="K35" i="12" s="1"/>
  <c r="C36" i="12"/>
  <c r="D36" i="12" s="1"/>
  <c r="E35" i="12"/>
  <c r="D35" i="12"/>
  <c r="F35" i="12" s="1"/>
  <c r="G35" i="12"/>
  <c r="C36" i="14"/>
  <c r="D36" i="14" s="1"/>
  <c r="E35" i="14"/>
  <c r="D35" i="14"/>
  <c r="J35" i="14"/>
  <c r="H35" i="14"/>
  <c r="I35" i="14" s="1"/>
  <c r="G35" i="14"/>
  <c r="D71" i="12"/>
  <c r="O70" i="12"/>
  <c r="B69" i="14"/>
  <c r="C70" i="14"/>
  <c r="C71" i="16"/>
  <c r="B70" i="16"/>
  <c r="O70" i="14"/>
  <c r="D71" i="14"/>
  <c r="M35" i="13"/>
  <c r="C70" i="7"/>
  <c r="B69" i="7"/>
  <c r="C36" i="15"/>
  <c r="D36" i="15" s="1"/>
  <c r="E35" i="15"/>
  <c r="D35" i="15"/>
  <c r="F35" i="15" s="1"/>
  <c r="J35" i="15"/>
  <c r="H35" i="15"/>
  <c r="I35" i="15" s="1"/>
  <c r="G35" i="15"/>
  <c r="K35" i="7" l="1"/>
  <c r="K35" i="15"/>
  <c r="M35" i="15" s="1"/>
  <c r="F35" i="14"/>
  <c r="F35" i="11"/>
  <c r="F35" i="7"/>
  <c r="F35" i="8"/>
  <c r="L36" i="13"/>
  <c r="K35" i="8"/>
  <c r="L35" i="8"/>
  <c r="K35" i="14"/>
  <c r="M35" i="14" s="1"/>
  <c r="L35" i="14"/>
  <c r="L35" i="15"/>
  <c r="L35" i="12"/>
  <c r="M36" i="13"/>
  <c r="M35" i="12"/>
  <c r="M36" i="16"/>
  <c r="L35" i="7"/>
  <c r="O72" i="16"/>
  <c r="D73" i="16"/>
  <c r="M35" i="7"/>
  <c r="D73" i="8"/>
  <c r="O72" i="8"/>
  <c r="C71" i="12"/>
  <c r="B70" i="12"/>
  <c r="O73" i="9"/>
  <c r="D74" i="9"/>
  <c r="C71" i="14"/>
  <c r="B70" i="14"/>
  <c r="K36" i="8"/>
  <c r="J36" i="8"/>
  <c r="I36" i="8"/>
  <c r="H36" i="8"/>
  <c r="E36" i="8"/>
  <c r="F36" i="8"/>
  <c r="G36" i="8"/>
  <c r="D75" i="10"/>
  <c r="O74" i="10"/>
  <c r="C72" i="13"/>
  <c r="B71" i="13"/>
  <c r="M35" i="11"/>
  <c r="C71" i="15"/>
  <c r="B70" i="15"/>
  <c r="H36" i="7"/>
  <c r="F36" i="7"/>
  <c r="E36" i="7"/>
  <c r="K36" i="7"/>
  <c r="I36" i="7"/>
  <c r="J36" i="7"/>
  <c r="G36" i="7"/>
  <c r="K36" i="15"/>
  <c r="J36" i="15"/>
  <c r="I36" i="15"/>
  <c r="F36" i="15"/>
  <c r="H36" i="15"/>
  <c r="E36" i="15"/>
  <c r="G36" i="15"/>
  <c r="H36" i="12"/>
  <c r="F36" i="12"/>
  <c r="E36" i="12"/>
  <c r="K36" i="12"/>
  <c r="I36" i="12"/>
  <c r="J36" i="12"/>
  <c r="G36" i="12"/>
  <c r="C72" i="16"/>
  <c r="B71" i="16"/>
  <c r="L36" i="16"/>
  <c r="C73" i="10"/>
  <c r="B72" i="10"/>
  <c r="O71" i="7"/>
  <c r="D72" i="7"/>
  <c r="C73" i="9"/>
  <c r="B72" i="9"/>
  <c r="L35" i="11"/>
  <c r="K36" i="11"/>
  <c r="J36" i="11"/>
  <c r="I36" i="11"/>
  <c r="H36" i="11"/>
  <c r="E36" i="11"/>
  <c r="F36" i="11"/>
  <c r="G36" i="11"/>
  <c r="D72" i="14"/>
  <c r="O71" i="14"/>
  <c r="K36" i="14"/>
  <c r="J36" i="14"/>
  <c r="I36" i="14"/>
  <c r="H36" i="14"/>
  <c r="F36" i="14"/>
  <c r="E36" i="14"/>
  <c r="G36" i="14"/>
  <c r="C71" i="11"/>
  <c r="B70" i="11"/>
  <c r="O71" i="11"/>
  <c r="D72" i="11"/>
  <c r="O71" i="12"/>
  <c r="D72" i="12"/>
  <c r="C71" i="7"/>
  <c r="B70" i="7"/>
  <c r="D73" i="13"/>
  <c r="O72" i="13"/>
  <c r="C71" i="8"/>
  <c r="B70" i="8"/>
  <c r="D72" i="15"/>
  <c r="O71" i="15"/>
  <c r="M35" i="8" l="1"/>
  <c r="L36" i="11"/>
  <c r="M36" i="8"/>
  <c r="M36" i="14"/>
  <c r="L36" i="12"/>
  <c r="M36" i="7"/>
  <c r="C72" i="7"/>
  <c r="B71" i="7"/>
  <c r="C72" i="8"/>
  <c r="B71" i="8"/>
  <c r="C73" i="16"/>
  <c r="B72" i="16"/>
  <c r="C72" i="15"/>
  <c r="B71" i="15"/>
  <c r="D73" i="14"/>
  <c r="O72" i="14"/>
  <c r="C72" i="11"/>
  <c r="B71" i="11"/>
  <c r="C73" i="13"/>
  <c r="B72" i="13"/>
  <c r="D74" i="8"/>
  <c r="O73" i="8"/>
  <c r="O72" i="12"/>
  <c r="D73" i="12"/>
  <c r="M36" i="11"/>
  <c r="B73" i="9"/>
  <c r="C74" i="9"/>
  <c r="L36" i="7"/>
  <c r="O74" i="9"/>
  <c r="D75" i="9"/>
  <c r="D73" i="11"/>
  <c r="O72" i="11"/>
  <c r="M36" i="15"/>
  <c r="D73" i="15"/>
  <c r="O72" i="15"/>
  <c r="O72" i="7"/>
  <c r="D73" i="7"/>
  <c r="L36" i="15"/>
  <c r="O75" i="10"/>
  <c r="D76" i="10"/>
  <c r="L36" i="8"/>
  <c r="C72" i="14"/>
  <c r="B71" i="14"/>
  <c r="C74" i="10"/>
  <c r="B73" i="10"/>
  <c r="C72" i="12"/>
  <c r="B71" i="12"/>
  <c r="O73" i="16"/>
  <c r="D74" i="16"/>
  <c r="D74" i="13"/>
  <c r="O73" i="13"/>
  <c r="L36" i="14"/>
  <c r="M36" i="12"/>
  <c r="C73" i="8" l="1"/>
  <c r="B72" i="8"/>
  <c r="O76" i="10"/>
  <c r="D77" i="10"/>
  <c r="O73" i="12"/>
  <c r="D74" i="12"/>
  <c r="B72" i="14"/>
  <c r="C73" i="14"/>
  <c r="B73" i="16"/>
  <c r="C74" i="16"/>
  <c r="O73" i="14"/>
  <c r="D74" i="14"/>
  <c r="C73" i="7"/>
  <c r="B72" i="7"/>
  <c r="O74" i="13"/>
  <c r="D75" i="13"/>
  <c r="C74" i="13"/>
  <c r="B73" i="13"/>
  <c r="O75" i="9"/>
  <c r="D76" i="9"/>
  <c r="D74" i="15"/>
  <c r="O73" i="15"/>
  <c r="O74" i="16"/>
  <c r="D75" i="16"/>
  <c r="C73" i="11"/>
  <c r="B72" i="11"/>
  <c r="D74" i="11"/>
  <c r="O73" i="11"/>
  <c r="O73" i="7"/>
  <c r="D74" i="7"/>
  <c r="C75" i="10"/>
  <c r="B74" i="10"/>
  <c r="D75" i="8"/>
  <c r="O74" i="8"/>
  <c r="C73" i="15"/>
  <c r="B72" i="15"/>
  <c r="C75" i="9"/>
  <c r="B74" i="9"/>
  <c r="C73" i="12"/>
  <c r="B72" i="12"/>
  <c r="B73" i="12" l="1"/>
  <c r="C74" i="12"/>
  <c r="C74" i="15"/>
  <c r="B73" i="15"/>
  <c r="D75" i="11"/>
  <c r="O74" i="11"/>
  <c r="O74" i="12"/>
  <c r="D75" i="12"/>
  <c r="C74" i="14"/>
  <c r="B73" i="14"/>
  <c r="O76" i="9"/>
  <c r="D77" i="9"/>
  <c r="C76" i="10"/>
  <c r="B75" i="10"/>
  <c r="O75" i="8"/>
  <c r="D76" i="8"/>
  <c r="C74" i="11"/>
  <c r="B73" i="11"/>
  <c r="C75" i="13"/>
  <c r="B74" i="13"/>
  <c r="O77" i="10"/>
  <c r="D78" i="10"/>
  <c r="D76" i="16"/>
  <c r="O75" i="16"/>
  <c r="O75" i="13"/>
  <c r="D76" i="13"/>
  <c r="C75" i="16"/>
  <c r="B74" i="16"/>
  <c r="C74" i="8"/>
  <c r="B73" i="8"/>
  <c r="B75" i="9"/>
  <c r="C76" i="9"/>
  <c r="D75" i="15"/>
  <c r="O74" i="15"/>
  <c r="C74" i="7"/>
  <c r="B73" i="7"/>
  <c r="O74" i="7"/>
  <c r="D75" i="7"/>
  <c r="D75" i="14"/>
  <c r="O74" i="14"/>
  <c r="C77" i="9" l="1"/>
  <c r="B76" i="9"/>
  <c r="C77" i="10"/>
  <c r="B76" i="10"/>
  <c r="D76" i="11"/>
  <c r="O75" i="11"/>
  <c r="O76" i="8"/>
  <c r="D77" i="8"/>
  <c r="C75" i="8"/>
  <c r="B74" i="8"/>
  <c r="C75" i="7"/>
  <c r="B74" i="7"/>
  <c r="D78" i="9"/>
  <c r="O77" i="9"/>
  <c r="B74" i="14"/>
  <c r="C75" i="14"/>
  <c r="O78" i="10"/>
  <c r="D79" i="10"/>
  <c r="C76" i="16"/>
  <c r="B75" i="16"/>
  <c r="B75" i="13"/>
  <c r="C76" i="13"/>
  <c r="B74" i="15"/>
  <c r="C75" i="15"/>
  <c r="O75" i="15"/>
  <c r="D76" i="15"/>
  <c r="O76" i="13"/>
  <c r="D77" i="13"/>
  <c r="C75" i="12"/>
  <c r="B74" i="12"/>
  <c r="O75" i="14"/>
  <c r="D76" i="14"/>
  <c r="D76" i="12"/>
  <c r="O75" i="12"/>
  <c r="D76" i="7"/>
  <c r="O75" i="7"/>
  <c r="D77" i="16"/>
  <c r="O76" i="16"/>
  <c r="C75" i="11"/>
  <c r="B74" i="11"/>
  <c r="O76" i="14" l="1"/>
  <c r="D77" i="14"/>
  <c r="C76" i="15"/>
  <c r="B75" i="15"/>
  <c r="C76" i="14"/>
  <c r="B75" i="14"/>
  <c r="O77" i="8"/>
  <c r="D78" i="8"/>
  <c r="C78" i="9"/>
  <c r="B77" i="9"/>
  <c r="D78" i="16"/>
  <c r="O77" i="16"/>
  <c r="C76" i="12"/>
  <c r="B75" i="12"/>
  <c r="B76" i="13"/>
  <c r="C77" i="13"/>
  <c r="O77" i="13"/>
  <c r="D78" i="13"/>
  <c r="C76" i="11"/>
  <c r="B75" i="11"/>
  <c r="O76" i="11"/>
  <c r="D77" i="11"/>
  <c r="C77" i="16"/>
  <c r="B76" i="16"/>
  <c r="C76" i="7"/>
  <c r="B75" i="7"/>
  <c r="C78" i="10"/>
  <c r="B77" i="10"/>
  <c r="C76" i="8"/>
  <c r="B75" i="8"/>
  <c r="D79" i="9"/>
  <c r="O78" i="9"/>
  <c r="D77" i="7"/>
  <c r="O76" i="7"/>
  <c r="D77" i="12"/>
  <c r="O76" i="12"/>
  <c r="O76" i="15"/>
  <c r="D77" i="15"/>
  <c r="D80" i="10"/>
  <c r="O79" i="10"/>
  <c r="C78" i="13" l="1"/>
  <c r="B77" i="13"/>
  <c r="O78" i="8"/>
  <c r="D79" i="8"/>
  <c r="D80" i="9"/>
  <c r="O79" i="9"/>
  <c r="C78" i="16"/>
  <c r="B77" i="16"/>
  <c r="O77" i="15"/>
  <c r="D78" i="15"/>
  <c r="O77" i="11"/>
  <c r="D78" i="11"/>
  <c r="D84" i="10"/>
  <c r="D81" i="10"/>
  <c r="O81" i="10" s="1"/>
  <c r="O80" i="10"/>
  <c r="B76" i="8"/>
  <c r="C77" i="8"/>
  <c r="C77" i="12"/>
  <c r="B76" i="12"/>
  <c r="C77" i="14"/>
  <c r="B76" i="14"/>
  <c r="D78" i="12"/>
  <c r="O77" i="12"/>
  <c r="C77" i="15"/>
  <c r="B76" i="15"/>
  <c r="C77" i="11"/>
  <c r="B76" i="11"/>
  <c r="D79" i="16"/>
  <c r="O78" i="16"/>
  <c r="D79" i="13"/>
  <c r="O78" i="13"/>
  <c r="D78" i="14"/>
  <c r="O77" i="14"/>
  <c r="C79" i="10"/>
  <c r="B78" i="10"/>
  <c r="D78" i="7"/>
  <c r="O77" i="7"/>
  <c r="C77" i="7"/>
  <c r="B76" i="7"/>
  <c r="C79" i="9"/>
  <c r="B78" i="9"/>
  <c r="D79" i="7" l="1"/>
  <c r="O78" i="7"/>
  <c r="O78" i="14"/>
  <c r="D79" i="14"/>
  <c r="C78" i="15"/>
  <c r="B77" i="15"/>
  <c r="O78" i="11"/>
  <c r="D79" i="11"/>
  <c r="C79" i="16"/>
  <c r="B78" i="16"/>
  <c r="C78" i="14"/>
  <c r="B77" i="14"/>
  <c r="C78" i="7"/>
  <c r="B77" i="7"/>
  <c r="D80" i="13"/>
  <c r="O79" i="13"/>
  <c r="D79" i="12"/>
  <c r="O78" i="12"/>
  <c r="C80" i="9"/>
  <c r="B79" i="9"/>
  <c r="O84" i="10"/>
  <c r="D85" i="10"/>
  <c r="D81" i="9"/>
  <c r="O81" i="9" s="1"/>
  <c r="D84" i="9"/>
  <c r="O80" i="9"/>
  <c r="D80" i="8"/>
  <c r="O79" i="8"/>
  <c r="C80" i="10"/>
  <c r="B79" i="10"/>
  <c r="B77" i="11"/>
  <c r="C78" i="11"/>
  <c r="C78" i="12"/>
  <c r="B77" i="12"/>
  <c r="O78" i="15"/>
  <c r="D79" i="15"/>
  <c r="O79" i="16"/>
  <c r="D80" i="16"/>
  <c r="C78" i="8"/>
  <c r="B77" i="8"/>
  <c r="C79" i="13"/>
  <c r="B78" i="13"/>
  <c r="C79" i="12" l="1"/>
  <c r="B78" i="12"/>
  <c r="O84" i="9"/>
  <c r="D85" i="9"/>
  <c r="O79" i="11"/>
  <c r="D80" i="11"/>
  <c r="C79" i="11"/>
  <c r="B78" i="11"/>
  <c r="D84" i="13"/>
  <c r="D81" i="13"/>
  <c r="O81" i="13" s="1"/>
  <c r="O80" i="13"/>
  <c r="C80" i="13"/>
  <c r="B79" i="13"/>
  <c r="C79" i="8"/>
  <c r="B78" i="8"/>
  <c r="O85" i="10"/>
  <c r="D86" i="10"/>
  <c r="O80" i="16"/>
  <c r="D84" i="16"/>
  <c r="D81" i="16"/>
  <c r="O81" i="16" s="1"/>
  <c r="C79" i="7"/>
  <c r="B78" i="7"/>
  <c r="C79" i="15"/>
  <c r="B78" i="15"/>
  <c r="B80" i="10"/>
  <c r="C37" i="10" s="1"/>
  <c r="C84" i="10"/>
  <c r="D80" i="15"/>
  <c r="O79" i="15"/>
  <c r="C79" i="14"/>
  <c r="B78" i="14"/>
  <c r="D84" i="8"/>
  <c r="D81" i="8"/>
  <c r="O81" i="8" s="1"/>
  <c r="O80" i="8"/>
  <c r="D80" i="14"/>
  <c r="O79" i="14"/>
  <c r="B80" i="9"/>
  <c r="C37" i="9" s="1"/>
  <c r="C84" i="9"/>
  <c r="O79" i="12"/>
  <c r="D80" i="12"/>
  <c r="C80" i="16"/>
  <c r="B79" i="16"/>
  <c r="O79" i="7"/>
  <c r="D80" i="7"/>
  <c r="O85" i="9" l="1"/>
  <c r="D86" i="9"/>
  <c r="C84" i="16"/>
  <c r="B80" i="16"/>
  <c r="C37" i="16" s="1"/>
  <c r="O84" i="8"/>
  <c r="D85" i="8"/>
  <c r="C80" i="15"/>
  <c r="B79" i="15"/>
  <c r="C80" i="11"/>
  <c r="B79" i="11"/>
  <c r="B80" i="13"/>
  <c r="C37" i="13" s="1"/>
  <c r="C84" i="13"/>
  <c r="C80" i="8"/>
  <c r="B79" i="8"/>
  <c r="D84" i="11"/>
  <c r="D81" i="11"/>
  <c r="O81" i="11" s="1"/>
  <c r="O80" i="11"/>
  <c r="O80" i="12"/>
  <c r="D84" i="12"/>
  <c r="D81" i="12"/>
  <c r="O81" i="12" s="1"/>
  <c r="B84" i="9"/>
  <c r="C85" i="9"/>
  <c r="C80" i="14"/>
  <c r="B79" i="14"/>
  <c r="C80" i="7"/>
  <c r="B79" i="7"/>
  <c r="D84" i="15"/>
  <c r="D81" i="15"/>
  <c r="O81" i="15" s="1"/>
  <c r="O80" i="15"/>
  <c r="D85" i="16"/>
  <c r="O84" i="16"/>
  <c r="D84" i="14"/>
  <c r="D81" i="14"/>
  <c r="O81" i="14" s="1"/>
  <c r="O80" i="14"/>
  <c r="C85" i="10"/>
  <c r="B84" i="10"/>
  <c r="E37" i="9"/>
  <c r="D37" i="9"/>
  <c r="F37" i="9" s="1"/>
  <c r="J37" i="9"/>
  <c r="H37" i="9"/>
  <c r="I37" i="9" s="1"/>
  <c r="C38" i="9"/>
  <c r="D38" i="9" s="1"/>
  <c r="G37" i="9"/>
  <c r="O80" i="7"/>
  <c r="D84" i="7"/>
  <c r="D81" i="7"/>
  <c r="O81" i="7" s="1"/>
  <c r="H37" i="10"/>
  <c r="I37" i="10" s="1"/>
  <c r="C38" i="10"/>
  <c r="D38" i="10" s="1"/>
  <c r="E37" i="10"/>
  <c r="D37" i="10"/>
  <c r="J37" i="10"/>
  <c r="G37" i="10"/>
  <c r="O86" i="10"/>
  <c r="D87" i="10"/>
  <c r="O84" i="13"/>
  <c r="D85" i="13"/>
  <c r="C80" i="12"/>
  <c r="B79" i="12"/>
  <c r="K37" i="9" l="1"/>
  <c r="M37" i="9" s="1"/>
  <c r="F37" i="10"/>
  <c r="K37" i="10"/>
  <c r="M37" i="10" s="1"/>
  <c r="C84" i="12"/>
  <c r="B80" i="12"/>
  <c r="C37" i="12" s="1"/>
  <c r="D85" i="7"/>
  <c r="O84" i="7"/>
  <c r="O84" i="14"/>
  <c r="D85" i="14"/>
  <c r="O85" i="13"/>
  <c r="D86" i="13"/>
  <c r="B80" i="14"/>
  <c r="C37" i="14" s="1"/>
  <c r="C84" i="14"/>
  <c r="D85" i="11"/>
  <c r="O84" i="11"/>
  <c r="B80" i="15"/>
  <c r="C37" i="15" s="1"/>
  <c r="C84" i="15"/>
  <c r="D86" i="16"/>
  <c r="O85" i="16"/>
  <c r="C86" i="9"/>
  <c r="B85" i="9"/>
  <c r="O85" i="8"/>
  <c r="D86" i="8"/>
  <c r="O87" i="10"/>
  <c r="D88" i="10"/>
  <c r="B80" i="8"/>
  <c r="C37" i="8" s="1"/>
  <c r="C84" i="8"/>
  <c r="E38" i="10"/>
  <c r="F38" i="10" s="1"/>
  <c r="J38" i="10"/>
  <c r="H38" i="10"/>
  <c r="I38" i="10" s="1"/>
  <c r="G38" i="10"/>
  <c r="B84" i="13"/>
  <c r="C85" i="13"/>
  <c r="D37" i="16"/>
  <c r="J37" i="16"/>
  <c r="G37" i="16"/>
  <c r="C38" i="16"/>
  <c r="D38" i="16" s="1"/>
  <c r="H37" i="16"/>
  <c r="I37" i="16" s="1"/>
  <c r="E37" i="16"/>
  <c r="J38" i="9"/>
  <c r="H38" i="9"/>
  <c r="I38" i="9" s="1"/>
  <c r="E38" i="9"/>
  <c r="F38" i="9" s="1"/>
  <c r="G38" i="9"/>
  <c r="B85" i="10"/>
  <c r="C86" i="10"/>
  <c r="O84" i="15"/>
  <c r="D85" i="15"/>
  <c r="O84" i="12"/>
  <c r="D85" i="12"/>
  <c r="H37" i="13"/>
  <c r="I37" i="13" s="1"/>
  <c r="C38" i="13"/>
  <c r="D38" i="13" s="1"/>
  <c r="D37" i="13"/>
  <c r="J37" i="13"/>
  <c r="E37" i="13"/>
  <c r="G37" i="13"/>
  <c r="C85" i="16"/>
  <c r="B84" i="16"/>
  <c r="D87" i="9"/>
  <c r="O86" i="9"/>
  <c r="L37" i="10"/>
  <c r="L37" i="9"/>
  <c r="C84" i="7"/>
  <c r="B80" i="7"/>
  <c r="C37" i="7" s="1"/>
  <c r="B80" i="11"/>
  <c r="C37" i="11" s="1"/>
  <c r="C84" i="11"/>
  <c r="K38" i="9" l="1"/>
  <c r="K38" i="10"/>
  <c r="F37" i="16"/>
  <c r="K37" i="16"/>
  <c r="K37" i="13"/>
  <c r="F37" i="13"/>
  <c r="M38" i="10"/>
  <c r="L38" i="10"/>
  <c r="M37" i="13"/>
  <c r="H37" i="11"/>
  <c r="I37" i="11" s="1"/>
  <c r="G37" i="11"/>
  <c r="C38" i="11"/>
  <c r="D38" i="11" s="1"/>
  <c r="E37" i="11"/>
  <c r="D37" i="11"/>
  <c r="J37" i="11"/>
  <c r="L38" i="9"/>
  <c r="L37" i="16"/>
  <c r="C87" i="9"/>
  <c r="B86" i="9"/>
  <c r="C85" i="14"/>
  <c r="B84" i="14"/>
  <c r="C38" i="14"/>
  <c r="D38" i="14" s="1"/>
  <c r="E37" i="14"/>
  <c r="D37" i="14"/>
  <c r="J37" i="14"/>
  <c r="H37" i="14"/>
  <c r="I37" i="14" s="1"/>
  <c r="G37" i="14"/>
  <c r="D86" i="7"/>
  <c r="O85" i="7"/>
  <c r="C86" i="16"/>
  <c r="B85" i="16"/>
  <c r="E38" i="13"/>
  <c r="F38" i="13" s="1"/>
  <c r="G38" i="13"/>
  <c r="J38" i="13"/>
  <c r="H38" i="13"/>
  <c r="I38" i="13" s="1"/>
  <c r="D87" i="16"/>
  <c r="O86" i="16"/>
  <c r="C87" i="10"/>
  <c r="B86" i="10"/>
  <c r="C85" i="7"/>
  <c r="B84" i="7"/>
  <c r="D89" i="10"/>
  <c r="O88" i="10"/>
  <c r="D88" i="9"/>
  <c r="O87" i="9"/>
  <c r="L37" i="13"/>
  <c r="B85" i="13"/>
  <c r="C86" i="13"/>
  <c r="B84" i="15"/>
  <c r="C85" i="15"/>
  <c r="O86" i="13"/>
  <c r="D87" i="13"/>
  <c r="D37" i="12"/>
  <c r="J37" i="12"/>
  <c r="H37" i="12"/>
  <c r="I37" i="12" s="1"/>
  <c r="C38" i="12"/>
  <c r="D38" i="12" s="1"/>
  <c r="E37" i="12"/>
  <c r="G37" i="12"/>
  <c r="D37" i="7"/>
  <c r="J37" i="7"/>
  <c r="H37" i="7"/>
  <c r="I37" i="7" s="1"/>
  <c r="E37" i="7"/>
  <c r="C38" i="7"/>
  <c r="D38" i="7" s="1"/>
  <c r="G37" i="7"/>
  <c r="D86" i="12"/>
  <c r="O85" i="12"/>
  <c r="H38" i="16"/>
  <c r="I38" i="16" s="1"/>
  <c r="J38" i="16"/>
  <c r="E38" i="16"/>
  <c r="F38" i="16" s="1"/>
  <c r="G38" i="16"/>
  <c r="O86" i="8"/>
  <c r="D87" i="8"/>
  <c r="H37" i="15"/>
  <c r="I37" i="15" s="1"/>
  <c r="G37" i="15"/>
  <c r="C38" i="15"/>
  <c r="D38" i="15" s="1"/>
  <c r="E37" i="15"/>
  <c r="J37" i="15"/>
  <c r="D37" i="15"/>
  <c r="F37" i="15" s="1"/>
  <c r="C85" i="12"/>
  <c r="B84" i="12"/>
  <c r="M38" i="9"/>
  <c r="C85" i="8"/>
  <c r="B84" i="8"/>
  <c r="O85" i="14"/>
  <c r="D86" i="14"/>
  <c r="C85" i="11"/>
  <c r="B84" i="11"/>
  <c r="O85" i="15"/>
  <c r="D86" i="15"/>
  <c r="H37" i="8"/>
  <c r="I37" i="8" s="1"/>
  <c r="C38" i="8"/>
  <c r="D38" i="8" s="1"/>
  <c r="E37" i="8"/>
  <c r="D37" i="8"/>
  <c r="F37" i="8" s="1"/>
  <c r="J37" i="8"/>
  <c r="G37" i="8"/>
  <c r="O85" i="11"/>
  <c r="D86" i="11"/>
  <c r="F37" i="7" l="1"/>
  <c r="F37" i="14"/>
  <c r="K37" i="12"/>
  <c r="K37" i="14"/>
  <c r="M37" i="16"/>
  <c r="K38" i="13"/>
  <c r="K37" i="15"/>
  <c r="M37" i="15" s="1"/>
  <c r="K37" i="7"/>
  <c r="M37" i="7" s="1"/>
  <c r="F37" i="12"/>
  <c r="M37" i="12" s="1"/>
  <c r="K38" i="16"/>
  <c r="M38" i="16" s="1"/>
  <c r="K37" i="11"/>
  <c r="K37" i="8"/>
  <c r="F37" i="11"/>
  <c r="L37" i="11"/>
  <c r="E38" i="8"/>
  <c r="J38" i="8"/>
  <c r="H38" i="8"/>
  <c r="I38" i="8" s="1"/>
  <c r="F38" i="8"/>
  <c r="G38" i="8"/>
  <c r="H38" i="7"/>
  <c r="I38" i="7" s="1"/>
  <c r="E38" i="7"/>
  <c r="F38" i="7" s="1"/>
  <c r="J38" i="7"/>
  <c r="G38" i="7"/>
  <c r="D90" i="10"/>
  <c r="O89" i="10"/>
  <c r="D88" i="16"/>
  <c r="O87" i="16"/>
  <c r="L37" i="15"/>
  <c r="M38" i="13"/>
  <c r="L37" i="14"/>
  <c r="E38" i="11"/>
  <c r="F38" i="11" s="1"/>
  <c r="J38" i="11"/>
  <c r="H38" i="11"/>
  <c r="I38" i="11" s="1"/>
  <c r="G38" i="11"/>
  <c r="C86" i="11"/>
  <c r="B85" i="11"/>
  <c r="O87" i="8"/>
  <c r="D88" i="8"/>
  <c r="D88" i="13"/>
  <c r="O87" i="13"/>
  <c r="C86" i="14"/>
  <c r="B85" i="14"/>
  <c r="L37" i="8"/>
  <c r="O86" i="14"/>
  <c r="D87" i="14"/>
  <c r="L38" i="16"/>
  <c r="H38" i="12"/>
  <c r="I38" i="12" s="1"/>
  <c r="E38" i="12"/>
  <c r="F38" i="12" s="1"/>
  <c r="J38" i="12"/>
  <c r="G38" i="12"/>
  <c r="C87" i="16"/>
  <c r="B86" i="16"/>
  <c r="L37" i="7"/>
  <c r="C86" i="15"/>
  <c r="B85" i="15"/>
  <c r="C86" i="7"/>
  <c r="B85" i="7"/>
  <c r="C88" i="9"/>
  <c r="B87" i="9"/>
  <c r="D87" i="15"/>
  <c r="O86" i="15"/>
  <c r="O86" i="12"/>
  <c r="D87" i="12"/>
  <c r="B85" i="8"/>
  <c r="C86" i="8"/>
  <c r="E38" i="15"/>
  <c r="F38" i="15" s="1"/>
  <c r="J38" i="15"/>
  <c r="H38" i="15"/>
  <c r="I38" i="15" s="1"/>
  <c r="G38" i="15"/>
  <c r="L37" i="12"/>
  <c r="C87" i="13"/>
  <c r="B86" i="13"/>
  <c r="D89" i="9"/>
  <c r="O88" i="9"/>
  <c r="C88" i="10"/>
  <c r="B87" i="10"/>
  <c r="L38" i="13"/>
  <c r="D87" i="7"/>
  <c r="O86" i="7"/>
  <c r="M37" i="14"/>
  <c r="O86" i="11"/>
  <c r="D87" i="11"/>
  <c r="M37" i="8"/>
  <c r="B85" i="12"/>
  <c r="C86" i="12"/>
  <c r="J38" i="14"/>
  <c r="H38" i="14"/>
  <c r="I38" i="14" s="1"/>
  <c r="E38" i="14"/>
  <c r="F38" i="14" s="1"/>
  <c r="G38" i="14"/>
  <c r="M37" i="11" l="1"/>
  <c r="K38" i="15"/>
  <c r="K38" i="7"/>
  <c r="K38" i="8"/>
  <c r="M38" i="8" s="1"/>
  <c r="K38" i="12"/>
  <c r="K38" i="11"/>
  <c r="K38" i="14"/>
  <c r="L38" i="14"/>
  <c r="L38" i="12"/>
  <c r="M38" i="14"/>
  <c r="M38" i="7"/>
  <c r="C88" i="13"/>
  <c r="B87" i="13"/>
  <c r="B86" i="11"/>
  <c r="C87" i="11"/>
  <c r="O88" i="16"/>
  <c r="D89" i="16"/>
  <c r="M38" i="15"/>
  <c r="C87" i="15"/>
  <c r="B86" i="15"/>
  <c r="O87" i="14"/>
  <c r="D88" i="14"/>
  <c r="C88" i="16"/>
  <c r="B87" i="16"/>
  <c r="C89" i="10"/>
  <c r="B88" i="10"/>
  <c r="L38" i="15"/>
  <c r="D89" i="13"/>
  <c r="O88" i="13"/>
  <c r="L38" i="11"/>
  <c r="C89" i="9"/>
  <c r="B88" i="9"/>
  <c r="D88" i="15"/>
  <c r="O87" i="15"/>
  <c r="M38" i="12"/>
  <c r="D89" i="8"/>
  <c r="O88" i="8"/>
  <c r="L38" i="8"/>
  <c r="C87" i="12"/>
  <c r="B86" i="12"/>
  <c r="D90" i="9"/>
  <c r="O89" i="9"/>
  <c r="D88" i="7"/>
  <c r="O87" i="7"/>
  <c r="D88" i="12"/>
  <c r="O87" i="12"/>
  <c r="C87" i="7"/>
  <c r="B86" i="7"/>
  <c r="L38" i="7"/>
  <c r="O87" i="11"/>
  <c r="D88" i="11"/>
  <c r="C87" i="8"/>
  <c r="B86" i="8"/>
  <c r="C87" i="14"/>
  <c r="B86" i="14"/>
  <c r="M38" i="11"/>
  <c r="D91" i="10"/>
  <c r="O90" i="10"/>
  <c r="O88" i="11" l="1"/>
  <c r="D89" i="11"/>
  <c r="O88" i="7"/>
  <c r="D89" i="7"/>
  <c r="D89" i="14"/>
  <c r="O88" i="14"/>
  <c r="D90" i="8"/>
  <c r="O89" i="8"/>
  <c r="D90" i="13"/>
  <c r="O89" i="13"/>
  <c r="C89" i="13"/>
  <c r="B88" i="13"/>
  <c r="D92" i="10"/>
  <c r="O91" i="10"/>
  <c r="C88" i="15"/>
  <c r="B87" i="15"/>
  <c r="D89" i="15"/>
  <c r="O88" i="15"/>
  <c r="C88" i="14"/>
  <c r="B87" i="14"/>
  <c r="O89" i="16"/>
  <c r="D90" i="16"/>
  <c r="C88" i="7"/>
  <c r="B87" i="7"/>
  <c r="C90" i="10"/>
  <c r="B89" i="10"/>
  <c r="D89" i="12"/>
  <c r="O88" i="12"/>
  <c r="C88" i="12"/>
  <c r="B87" i="12"/>
  <c r="C90" i="9"/>
  <c r="B89" i="9"/>
  <c r="C89" i="16"/>
  <c r="B88" i="16"/>
  <c r="O90" i="9"/>
  <c r="D91" i="9"/>
  <c r="C88" i="8"/>
  <c r="B87" i="8"/>
  <c r="B87" i="11"/>
  <c r="C88" i="11"/>
  <c r="C90" i="13" l="1"/>
  <c r="B89" i="13"/>
  <c r="O89" i="7"/>
  <c r="D90" i="7"/>
  <c r="C89" i="11"/>
  <c r="B88" i="11"/>
  <c r="C91" i="10"/>
  <c r="B90" i="10"/>
  <c r="D90" i="15"/>
  <c r="O89" i="15"/>
  <c r="D90" i="11"/>
  <c r="O89" i="11"/>
  <c r="C89" i="14"/>
  <c r="B88" i="14"/>
  <c r="C90" i="16"/>
  <c r="B89" i="16"/>
  <c r="D91" i="13"/>
  <c r="O90" i="13"/>
  <c r="B90" i="9"/>
  <c r="C91" i="9"/>
  <c r="C89" i="15"/>
  <c r="B88" i="15"/>
  <c r="O89" i="12"/>
  <c r="D90" i="12"/>
  <c r="O90" i="16"/>
  <c r="D91" i="16"/>
  <c r="D91" i="8"/>
  <c r="O90" i="8"/>
  <c r="C89" i="7"/>
  <c r="B88" i="7"/>
  <c r="O91" i="9"/>
  <c r="D92" i="9"/>
  <c r="B88" i="12"/>
  <c r="C89" i="12"/>
  <c r="O92" i="10"/>
  <c r="D93" i="10"/>
  <c r="C89" i="8"/>
  <c r="B88" i="8"/>
  <c r="D90" i="14"/>
  <c r="O89" i="14"/>
  <c r="C91" i="16" l="1"/>
  <c r="B90" i="16"/>
  <c r="C92" i="10"/>
  <c r="B91" i="10"/>
  <c r="B89" i="15"/>
  <c r="C90" i="15"/>
  <c r="C90" i="14"/>
  <c r="B89" i="14"/>
  <c r="C90" i="11"/>
  <c r="B89" i="11"/>
  <c r="O93" i="10"/>
  <c r="D94" i="10"/>
  <c r="B89" i="7"/>
  <c r="C90" i="7"/>
  <c r="D91" i="11"/>
  <c r="O90" i="11"/>
  <c r="O90" i="7"/>
  <c r="D91" i="7"/>
  <c r="C92" i="9"/>
  <c r="B91" i="9"/>
  <c r="B89" i="12"/>
  <c r="C90" i="12"/>
  <c r="O91" i="16"/>
  <c r="D92" i="16"/>
  <c r="D92" i="8"/>
  <c r="O91" i="8"/>
  <c r="O91" i="13"/>
  <c r="D92" i="13"/>
  <c r="O90" i="15"/>
  <c r="D91" i="15"/>
  <c r="C90" i="8"/>
  <c r="B89" i="8"/>
  <c r="D91" i="14"/>
  <c r="O90" i="14"/>
  <c r="O92" i="9"/>
  <c r="D93" i="9"/>
  <c r="O90" i="12"/>
  <c r="D91" i="12"/>
  <c r="C91" i="13"/>
  <c r="B90" i="13"/>
  <c r="D92" i="11" l="1"/>
  <c r="O91" i="11"/>
  <c r="C91" i="14"/>
  <c r="B90" i="14"/>
  <c r="C91" i="7"/>
  <c r="B90" i="7"/>
  <c r="C91" i="15"/>
  <c r="B90" i="15"/>
  <c r="O92" i="13"/>
  <c r="D93" i="13"/>
  <c r="O91" i="12"/>
  <c r="D92" i="12"/>
  <c r="O94" i="10"/>
  <c r="D95" i="10"/>
  <c r="O93" i="9"/>
  <c r="D94" i="9"/>
  <c r="B92" i="9"/>
  <c r="C93" i="9"/>
  <c r="D92" i="14"/>
  <c r="O91" i="14"/>
  <c r="O92" i="8"/>
  <c r="D93" i="8"/>
  <c r="O91" i="7"/>
  <c r="D92" i="7"/>
  <c r="C93" i="10"/>
  <c r="B92" i="10"/>
  <c r="C91" i="12"/>
  <c r="B90" i="12"/>
  <c r="C91" i="11"/>
  <c r="B90" i="11"/>
  <c r="O91" i="15"/>
  <c r="D92" i="15"/>
  <c r="C92" i="13"/>
  <c r="B91" i="13"/>
  <c r="C91" i="8"/>
  <c r="B90" i="8"/>
  <c r="D93" i="16"/>
  <c r="O92" i="16"/>
  <c r="C92" i="16"/>
  <c r="B91" i="16"/>
  <c r="D95" i="9" l="1"/>
  <c r="O94" i="9"/>
  <c r="C92" i="15"/>
  <c r="B91" i="15"/>
  <c r="O92" i="15"/>
  <c r="D93" i="15"/>
  <c r="D99" i="10"/>
  <c r="D96" i="10"/>
  <c r="O96" i="10" s="1"/>
  <c r="O95" i="10"/>
  <c r="C92" i="11"/>
  <c r="B91" i="11"/>
  <c r="C92" i="7"/>
  <c r="B91" i="7"/>
  <c r="O93" i="8"/>
  <c r="D94" i="8"/>
  <c r="O92" i="12"/>
  <c r="D93" i="12"/>
  <c r="C93" i="16"/>
  <c r="B92" i="16"/>
  <c r="C92" i="8"/>
  <c r="B91" i="8"/>
  <c r="B91" i="12"/>
  <c r="C92" i="12"/>
  <c r="O92" i="14"/>
  <c r="D93" i="14"/>
  <c r="B91" i="14"/>
  <c r="C92" i="14"/>
  <c r="D94" i="16"/>
  <c r="O93" i="16"/>
  <c r="C94" i="9"/>
  <c r="B93" i="9"/>
  <c r="O93" i="13"/>
  <c r="D94" i="13"/>
  <c r="D93" i="7"/>
  <c r="O92" i="7"/>
  <c r="B92" i="13"/>
  <c r="C93" i="13"/>
  <c r="C94" i="10"/>
  <c r="B93" i="10"/>
  <c r="D93" i="11"/>
  <c r="O92" i="11"/>
  <c r="O93" i="11" l="1"/>
  <c r="D94" i="11"/>
  <c r="D100" i="10"/>
  <c r="O99" i="10"/>
  <c r="C95" i="9"/>
  <c r="B94" i="9"/>
  <c r="O93" i="15"/>
  <c r="D94" i="15"/>
  <c r="C95" i="10"/>
  <c r="B94" i="10"/>
  <c r="B93" i="13"/>
  <c r="C94" i="13"/>
  <c r="D95" i="16"/>
  <c r="O94" i="16"/>
  <c r="C93" i="8"/>
  <c r="B92" i="8"/>
  <c r="C93" i="7"/>
  <c r="B92" i="7"/>
  <c r="O94" i="8"/>
  <c r="D95" i="8"/>
  <c r="C93" i="14"/>
  <c r="B92" i="14"/>
  <c r="C93" i="15"/>
  <c r="B92" i="15"/>
  <c r="C93" i="12"/>
  <c r="B92" i="12"/>
  <c r="D94" i="7"/>
  <c r="O93" i="7"/>
  <c r="C94" i="16"/>
  <c r="B93" i="16"/>
  <c r="C93" i="11"/>
  <c r="B92" i="11"/>
  <c r="O94" i="13"/>
  <c r="D95" i="13"/>
  <c r="O93" i="14"/>
  <c r="D94" i="14"/>
  <c r="D94" i="12"/>
  <c r="O93" i="12"/>
  <c r="D99" i="9"/>
  <c r="D96" i="9"/>
  <c r="O96" i="9" s="1"/>
  <c r="O95" i="9"/>
  <c r="D95" i="15" l="1"/>
  <c r="O94" i="15"/>
  <c r="C94" i="8"/>
  <c r="B93" i="8"/>
  <c r="C94" i="15"/>
  <c r="B93" i="15"/>
  <c r="C94" i="14"/>
  <c r="B93" i="14"/>
  <c r="D99" i="16"/>
  <c r="D96" i="16"/>
  <c r="O96" i="16" s="1"/>
  <c r="O95" i="16"/>
  <c r="B95" i="9"/>
  <c r="C39" i="9" s="1"/>
  <c r="C99" i="9"/>
  <c r="O99" i="9"/>
  <c r="D100" i="9"/>
  <c r="D99" i="8"/>
  <c r="D96" i="8"/>
  <c r="O96" i="8" s="1"/>
  <c r="O95" i="8"/>
  <c r="C95" i="13"/>
  <c r="B94" i="13"/>
  <c r="D95" i="12"/>
  <c r="O94" i="12"/>
  <c r="D95" i="7"/>
  <c r="O94" i="7"/>
  <c r="D101" i="10"/>
  <c r="O100" i="10"/>
  <c r="C94" i="11"/>
  <c r="B93" i="11"/>
  <c r="O94" i="14"/>
  <c r="D95" i="14"/>
  <c r="D99" i="13"/>
  <c r="D96" i="13"/>
  <c r="O96" i="13" s="1"/>
  <c r="O95" i="13"/>
  <c r="O94" i="11"/>
  <c r="D95" i="11"/>
  <c r="C95" i="16"/>
  <c r="B94" i="16"/>
  <c r="C94" i="12"/>
  <c r="B93" i="12"/>
  <c r="C94" i="7"/>
  <c r="B93" i="7"/>
  <c r="B95" i="10"/>
  <c r="C39" i="10" s="1"/>
  <c r="C99" i="10"/>
  <c r="D100" i="8" l="1"/>
  <c r="O99" i="8"/>
  <c r="O100" i="9"/>
  <c r="D101" i="9"/>
  <c r="C95" i="14"/>
  <c r="B94" i="14"/>
  <c r="C95" i="12"/>
  <c r="B94" i="12"/>
  <c r="D99" i="14"/>
  <c r="D96" i="14"/>
  <c r="O96" i="14" s="1"/>
  <c r="O95" i="14"/>
  <c r="C95" i="7"/>
  <c r="B94" i="7"/>
  <c r="O95" i="12"/>
  <c r="D99" i="12"/>
  <c r="D96" i="12"/>
  <c r="O96" i="12" s="1"/>
  <c r="C100" i="9"/>
  <c r="B99" i="9"/>
  <c r="C95" i="15"/>
  <c r="B94" i="15"/>
  <c r="C40" i="9"/>
  <c r="D40" i="9" s="1"/>
  <c r="E39" i="9"/>
  <c r="D39" i="9"/>
  <c r="F39" i="9" s="1"/>
  <c r="J39" i="9"/>
  <c r="G39" i="9"/>
  <c r="H39" i="9"/>
  <c r="I39" i="9" s="1"/>
  <c r="D99" i="11"/>
  <c r="D96" i="11"/>
  <c r="O96" i="11" s="1"/>
  <c r="O95" i="11"/>
  <c r="B94" i="11"/>
  <c r="C95" i="11"/>
  <c r="B95" i="13"/>
  <c r="C39" i="13" s="1"/>
  <c r="C99" i="13"/>
  <c r="C95" i="8"/>
  <c r="B94" i="8"/>
  <c r="D100" i="13"/>
  <c r="O99" i="13"/>
  <c r="C100" i="10"/>
  <c r="B99" i="10"/>
  <c r="H39" i="10"/>
  <c r="I39" i="10" s="1"/>
  <c r="C40" i="10"/>
  <c r="D40" i="10" s="1"/>
  <c r="E39" i="10"/>
  <c r="D39" i="10"/>
  <c r="J39" i="10"/>
  <c r="G39" i="10"/>
  <c r="D99" i="7"/>
  <c r="D96" i="7"/>
  <c r="O96" i="7" s="1"/>
  <c r="O95" i="7"/>
  <c r="B95" i="16"/>
  <c r="C39" i="16" s="1"/>
  <c r="C99" i="16"/>
  <c r="O101" i="10"/>
  <c r="D102" i="10"/>
  <c r="O99" i="16"/>
  <c r="D100" i="16"/>
  <c r="D99" i="15"/>
  <c r="D96" i="15"/>
  <c r="O96" i="15" s="1"/>
  <c r="O95" i="15"/>
  <c r="K39" i="9" l="1"/>
  <c r="K39" i="10"/>
  <c r="F39" i="10"/>
  <c r="M39" i="10" s="1"/>
  <c r="C101" i="10"/>
  <c r="B100" i="10"/>
  <c r="J40" i="9"/>
  <c r="K40" i="9"/>
  <c r="I40" i="9"/>
  <c r="H40" i="9"/>
  <c r="G40" i="9"/>
  <c r="E40" i="9"/>
  <c r="F40" i="9"/>
  <c r="O99" i="12"/>
  <c r="D100" i="12"/>
  <c r="B95" i="12"/>
  <c r="C39" i="12" s="1"/>
  <c r="C99" i="12"/>
  <c r="O102" i="10"/>
  <c r="D103" i="10"/>
  <c r="E39" i="16"/>
  <c r="D39" i="16"/>
  <c r="J39" i="16"/>
  <c r="H39" i="16"/>
  <c r="I39" i="16" s="1"/>
  <c r="G39" i="16"/>
  <c r="C40" i="16"/>
  <c r="D40" i="16" s="1"/>
  <c r="O100" i="13"/>
  <c r="D101" i="13"/>
  <c r="M39" i="9"/>
  <c r="C100" i="16"/>
  <c r="B99" i="16"/>
  <c r="F40" i="10"/>
  <c r="E40" i="10"/>
  <c r="K40" i="10"/>
  <c r="J40" i="10"/>
  <c r="I40" i="10"/>
  <c r="H40" i="10"/>
  <c r="G40" i="10"/>
  <c r="D100" i="11"/>
  <c r="O99" i="11"/>
  <c r="B95" i="14"/>
  <c r="C39" i="14" s="1"/>
  <c r="C99" i="14"/>
  <c r="O99" i="15"/>
  <c r="D100" i="15"/>
  <c r="B95" i="8"/>
  <c r="C39" i="8" s="1"/>
  <c r="C99" i="8"/>
  <c r="L39" i="9"/>
  <c r="B95" i="7"/>
  <c r="C39" i="7" s="1"/>
  <c r="C99" i="7"/>
  <c r="O101" i="9"/>
  <c r="D102" i="9"/>
  <c r="O99" i="7"/>
  <c r="D100" i="7"/>
  <c r="C100" i="13"/>
  <c r="B99" i="13"/>
  <c r="B95" i="15"/>
  <c r="C39" i="15" s="1"/>
  <c r="C99" i="15"/>
  <c r="O100" i="16"/>
  <c r="D101" i="16"/>
  <c r="L39" i="10"/>
  <c r="J39" i="13"/>
  <c r="C40" i="13"/>
  <c r="D40" i="13" s="1"/>
  <c r="E39" i="13"/>
  <c r="H39" i="13"/>
  <c r="I39" i="13" s="1"/>
  <c r="D39" i="13"/>
  <c r="F39" i="13" s="1"/>
  <c r="G39" i="13"/>
  <c r="C99" i="11"/>
  <c r="B95" i="11"/>
  <c r="C39" i="11" s="1"/>
  <c r="C101" i="9"/>
  <c r="B100" i="9"/>
  <c r="D100" i="14"/>
  <c r="O99" i="14"/>
  <c r="D101" i="8"/>
  <c r="O100" i="8"/>
  <c r="K39" i="13" l="1"/>
  <c r="K39" i="16"/>
  <c r="F39" i="16"/>
  <c r="L39" i="16"/>
  <c r="M40" i="10"/>
  <c r="L39" i="13"/>
  <c r="C100" i="11"/>
  <c r="B99" i="11"/>
  <c r="O100" i="15"/>
  <c r="D101" i="15"/>
  <c r="L40" i="10"/>
  <c r="O101" i="13"/>
  <c r="D102" i="13"/>
  <c r="D102" i="16"/>
  <c r="O101" i="16"/>
  <c r="O102" i="9"/>
  <c r="D103" i="9"/>
  <c r="J40" i="16"/>
  <c r="I40" i="16"/>
  <c r="H40" i="16"/>
  <c r="E40" i="16"/>
  <c r="K40" i="16"/>
  <c r="F40" i="16"/>
  <c r="G40" i="16"/>
  <c r="O103" i="10"/>
  <c r="D104" i="10"/>
  <c r="O101" i="8"/>
  <c r="D102" i="8"/>
  <c r="M39" i="13"/>
  <c r="C100" i="14"/>
  <c r="B99" i="14"/>
  <c r="F40" i="13"/>
  <c r="K40" i="13"/>
  <c r="J40" i="13"/>
  <c r="H40" i="13"/>
  <c r="I40" i="13"/>
  <c r="E40" i="13"/>
  <c r="G40" i="13"/>
  <c r="C100" i="15"/>
  <c r="B99" i="15"/>
  <c r="C100" i="7"/>
  <c r="B99" i="7"/>
  <c r="H39" i="14"/>
  <c r="I39" i="14" s="1"/>
  <c r="C40" i="14"/>
  <c r="D40" i="14" s="1"/>
  <c r="E39" i="14"/>
  <c r="D39" i="14"/>
  <c r="F39" i="14" s="1"/>
  <c r="J39" i="14"/>
  <c r="G39" i="14"/>
  <c r="B99" i="12"/>
  <c r="C100" i="12"/>
  <c r="L40" i="9"/>
  <c r="H39" i="15"/>
  <c r="I39" i="15" s="1"/>
  <c r="G39" i="15"/>
  <c r="C40" i="15"/>
  <c r="D40" i="15" s="1"/>
  <c r="D39" i="15"/>
  <c r="J39" i="15"/>
  <c r="E39" i="15"/>
  <c r="E39" i="7"/>
  <c r="D39" i="7"/>
  <c r="J39" i="7"/>
  <c r="H39" i="7"/>
  <c r="I39" i="7" s="1"/>
  <c r="C40" i="7"/>
  <c r="D40" i="7" s="1"/>
  <c r="G39" i="7"/>
  <c r="E39" i="12"/>
  <c r="D39" i="12"/>
  <c r="F39" i="12" s="1"/>
  <c r="J39" i="12"/>
  <c r="H39" i="12"/>
  <c r="I39" i="12" s="1"/>
  <c r="K39" i="12" s="1"/>
  <c r="C40" i="12"/>
  <c r="D40" i="12" s="1"/>
  <c r="G39" i="12"/>
  <c r="D101" i="11"/>
  <c r="O100" i="11"/>
  <c r="O100" i="12"/>
  <c r="D101" i="12"/>
  <c r="B101" i="9"/>
  <c r="C102" i="9"/>
  <c r="C101" i="13"/>
  <c r="B100" i="13"/>
  <c r="C100" i="8"/>
  <c r="B99" i="8"/>
  <c r="C101" i="16"/>
  <c r="B100" i="16"/>
  <c r="D101" i="14"/>
  <c r="O100" i="14"/>
  <c r="H39" i="11"/>
  <c r="I39" i="11" s="1"/>
  <c r="C40" i="11"/>
  <c r="D40" i="11" s="1"/>
  <c r="E39" i="11"/>
  <c r="D39" i="11"/>
  <c r="J39" i="11"/>
  <c r="G39" i="11"/>
  <c r="O100" i="7"/>
  <c r="D101" i="7"/>
  <c r="H39" i="8"/>
  <c r="I39" i="8" s="1"/>
  <c r="C40" i="8"/>
  <c r="D40" i="8" s="1"/>
  <c r="E39" i="8"/>
  <c r="F39" i="8" s="1"/>
  <c r="D39" i="8"/>
  <c r="J39" i="8"/>
  <c r="G39" i="8"/>
  <c r="M39" i="16"/>
  <c r="M40" i="9"/>
  <c r="C102" i="10"/>
  <c r="B101" i="10"/>
  <c r="K39" i="14" l="1"/>
  <c r="F39" i="11"/>
  <c r="K39" i="7"/>
  <c r="F39" i="15"/>
  <c r="F39" i="7"/>
  <c r="K39" i="15"/>
  <c r="M39" i="15" s="1"/>
  <c r="K39" i="11"/>
  <c r="M39" i="11" s="1"/>
  <c r="K39" i="8"/>
  <c r="M39" i="8" s="1"/>
  <c r="L39" i="8"/>
  <c r="L40" i="13"/>
  <c r="M40" i="13"/>
  <c r="L39" i="7"/>
  <c r="B101" i="13"/>
  <c r="C102" i="13"/>
  <c r="D102" i="11"/>
  <c r="O101" i="11"/>
  <c r="F40" i="15"/>
  <c r="E40" i="15"/>
  <c r="K40" i="15"/>
  <c r="I40" i="15"/>
  <c r="H40" i="15"/>
  <c r="J40" i="15"/>
  <c r="G40" i="15"/>
  <c r="E40" i="14"/>
  <c r="K40" i="14"/>
  <c r="J40" i="14"/>
  <c r="I40" i="14"/>
  <c r="H40" i="14"/>
  <c r="F40" i="14"/>
  <c r="G40" i="14"/>
  <c r="O102" i="13"/>
  <c r="D103" i="13"/>
  <c r="D102" i="7"/>
  <c r="O101" i="7"/>
  <c r="F40" i="11"/>
  <c r="E40" i="11"/>
  <c r="K40" i="11"/>
  <c r="J40" i="11"/>
  <c r="I40" i="11"/>
  <c r="G40" i="11"/>
  <c r="H40" i="11"/>
  <c r="C103" i="9"/>
  <c r="B102" i="9"/>
  <c r="O102" i="8"/>
  <c r="D103" i="8"/>
  <c r="M39" i="12"/>
  <c r="L39" i="14"/>
  <c r="L40" i="16"/>
  <c r="C103" i="10"/>
  <c r="B102" i="10"/>
  <c r="O101" i="12"/>
  <c r="D102" i="12"/>
  <c r="J40" i="12"/>
  <c r="I40" i="12"/>
  <c r="H40" i="12"/>
  <c r="F40" i="12"/>
  <c r="E40" i="12"/>
  <c r="K40" i="12"/>
  <c r="G40" i="12"/>
  <c r="O104" i="10"/>
  <c r="D105" i="10"/>
  <c r="O101" i="15"/>
  <c r="D102" i="15"/>
  <c r="L39" i="11"/>
  <c r="C102" i="16"/>
  <c r="B101" i="16"/>
  <c r="L39" i="15"/>
  <c r="C101" i="7"/>
  <c r="B100" i="7"/>
  <c r="D104" i="9"/>
  <c r="O103" i="9"/>
  <c r="F40" i="8"/>
  <c r="E40" i="8"/>
  <c r="K40" i="8"/>
  <c r="J40" i="8"/>
  <c r="I40" i="8"/>
  <c r="G40" i="8"/>
  <c r="H40" i="8"/>
  <c r="M39" i="7"/>
  <c r="O101" i="14"/>
  <c r="D102" i="14"/>
  <c r="C101" i="8"/>
  <c r="B100" i="8"/>
  <c r="L39" i="12"/>
  <c r="J40" i="7"/>
  <c r="I40" i="7"/>
  <c r="H40" i="7"/>
  <c r="G40" i="7"/>
  <c r="F40" i="7"/>
  <c r="E40" i="7"/>
  <c r="K40" i="7"/>
  <c r="B100" i="12"/>
  <c r="C101" i="12"/>
  <c r="C101" i="15"/>
  <c r="B100" i="15"/>
  <c r="M40" i="16"/>
  <c r="C101" i="11"/>
  <c r="B100" i="11"/>
  <c r="M39" i="14"/>
  <c r="C101" i="14"/>
  <c r="B100" i="14"/>
  <c r="D103" i="16"/>
  <c r="O102" i="16"/>
  <c r="M40" i="15" l="1"/>
  <c r="L40" i="7"/>
  <c r="B101" i="15"/>
  <c r="C102" i="15"/>
  <c r="D106" i="10"/>
  <c r="O105" i="10"/>
  <c r="C104" i="10"/>
  <c r="B103" i="10"/>
  <c r="O103" i="13"/>
  <c r="D104" i="13"/>
  <c r="M40" i="8"/>
  <c r="C103" i="16"/>
  <c r="B102" i="16"/>
  <c r="M40" i="12"/>
  <c r="L40" i="11"/>
  <c r="O102" i="11"/>
  <c r="D103" i="11"/>
  <c r="D103" i="7"/>
  <c r="O102" i="7"/>
  <c r="D104" i="16"/>
  <c r="O103" i="16"/>
  <c r="C103" i="13"/>
  <c r="B102" i="13"/>
  <c r="D105" i="9"/>
  <c r="O104" i="9"/>
  <c r="L40" i="12"/>
  <c r="M40" i="14"/>
  <c r="O103" i="8"/>
  <c r="D104" i="8"/>
  <c r="C102" i="12"/>
  <c r="B101" i="12"/>
  <c r="L40" i="15"/>
  <c r="O102" i="14"/>
  <c r="D103" i="14"/>
  <c r="C102" i="14"/>
  <c r="B101" i="14"/>
  <c r="C102" i="11"/>
  <c r="B101" i="11"/>
  <c r="M40" i="7"/>
  <c r="L40" i="8"/>
  <c r="C102" i="7"/>
  <c r="B101" i="7"/>
  <c r="D103" i="12"/>
  <c r="O102" i="12"/>
  <c r="M40" i="11"/>
  <c r="L40" i="14"/>
  <c r="C102" i="8"/>
  <c r="B101" i="8"/>
  <c r="O102" i="15"/>
  <c r="D103" i="15"/>
  <c r="C104" i="9"/>
  <c r="B103" i="9"/>
  <c r="D104" i="15" l="1"/>
  <c r="O103" i="15"/>
  <c r="O103" i="14"/>
  <c r="D104" i="14"/>
  <c r="D104" i="7"/>
  <c r="O103" i="7"/>
  <c r="D105" i="13"/>
  <c r="O104" i="13"/>
  <c r="O103" i="11"/>
  <c r="D104" i="11"/>
  <c r="D106" i="9"/>
  <c r="O105" i="9"/>
  <c r="B102" i="8"/>
  <c r="C103" i="8"/>
  <c r="B102" i="12"/>
  <c r="C103" i="12"/>
  <c r="C105" i="10"/>
  <c r="B104" i="10"/>
  <c r="O104" i="8"/>
  <c r="D105" i="8"/>
  <c r="C104" i="13"/>
  <c r="B103" i="13"/>
  <c r="C103" i="11"/>
  <c r="B102" i="11"/>
  <c r="D107" i="10"/>
  <c r="O106" i="10"/>
  <c r="C103" i="7"/>
  <c r="B102" i="7"/>
  <c r="C105" i="9"/>
  <c r="B104" i="9"/>
  <c r="D104" i="12"/>
  <c r="O103" i="12"/>
  <c r="C103" i="14"/>
  <c r="B102" i="14"/>
  <c r="D105" i="16"/>
  <c r="O104" i="16"/>
  <c r="C104" i="16"/>
  <c r="B103" i="16"/>
  <c r="C103" i="15"/>
  <c r="B102" i="15"/>
  <c r="B103" i="14" l="1"/>
  <c r="C104" i="14"/>
  <c r="D108" i="10"/>
  <c r="O107" i="10"/>
  <c r="C106" i="10"/>
  <c r="B105" i="10"/>
  <c r="O104" i="11"/>
  <c r="D105" i="11"/>
  <c r="C104" i="12"/>
  <c r="B103" i="12"/>
  <c r="D105" i="15"/>
  <c r="O104" i="15"/>
  <c r="D105" i="12"/>
  <c r="O104" i="12"/>
  <c r="C104" i="11"/>
  <c r="B103" i="11"/>
  <c r="C104" i="8"/>
  <c r="B103" i="8"/>
  <c r="D106" i="13"/>
  <c r="O105" i="13"/>
  <c r="C104" i="15"/>
  <c r="B103" i="15"/>
  <c r="C106" i="9"/>
  <c r="B105" i="9"/>
  <c r="C105" i="13"/>
  <c r="B104" i="13"/>
  <c r="D106" i="8"/>
  <c r="O105" i="8"/>
  <c r="D105" i="7"/>
  <c r="O104" i="7"/>
  <c r="O105" i="16"/>
  <c r="D106" i="16"/>
  <c r="C104" i="7"/>
  <c r="B103" i="7"/>
  <c r="D107" i="9"/>
  <c r="O106" i="9"/>
  <c r="O104" i="14"/>
  <c r="D105" i="14"/>
  <c r="C105" i="16"/>
  <c r="B104" i="16"/>
  <c r="C107" i="9" l="1"/>
  <c r="B106" i="9"/>
  <c r="B104" i="11"/>
  <c r="C105" i="11"/>
  <c r="C105" i="15"/>
  <c r="B104" i="15"/>
  <c r="C107" i="10"/>
  <c r="B106" i="10"/>
  <c r="D106" i="14"/>
  <c r="O105" i="14"/>
  <c r="D106" i="12"/>
  <c r="O105" i="12"/>
  <c r="D107" i="8"/>
  <c r="O106" i="8"/>
  <c r="D106" i="15"/>
  <c r="O105" i="15"/>
  <c r="D109" i="10"/>
  <c r="O108" i="10"/>
  <c r="D107" i="13"/>
  <c r="O106" i="13"/>
  <c r="C105" i="14"/>
  <c r="B104" i="14"/>
  <c r="C106" i="16"/>
  <c r="B105" i="16"/>
  <c r="O107" i="9"/>
  <c r="D108" i="9"/>
  <c r="C105" i="7"/>
  <c r="B104" i="7"/>
  <c r="C106" i="13"/>
  <c r="B105" i="13"/>
  <c r="C105" i="8"/>
  <c r="B104" i="8"/>
  <c r="C105" i="12"/>
  <c r="B104" i="12"/>
  <c r="O105" i="7"/>
  <c r="D106" i="7"/>
  <c r="O106" i="16"/>
  <c r="D107" i="16"/>
  <c r="O105" i="11"/>
  <c r="D106" i="11"/>
  <c r="D107" i="15" l="1"/>
  <c r="O106" i="15"/>
  <c r="C108" i="10"/>
  <c r="B107" i="10"/>
  <c r="O107" i="16"/>
  <c r="D108" i="16"/>
  <c r="C107" i="13"/>
  <c r="B106" i="13"/>
  <c r="D108" i="8"/>
  <c r="O107" i="8"/>
  <c r="C106" i="15"/>
  <c r="B105" i="15"/>
  <c r="C107" i="16"/>
  <c r="B106" i="16"/>
  <c r="C106" i="11"/>
  <c r="B105" i="11"/>
  <c r="O106" i="7"/>
  <c r="D107" i="7"/>
  <c r="D108" i="13"/>
  <c r="O107" i="13"/>
  <c r="O106" i="12"/>
  <c r="D107" i="12"/>
  <c r="C106" i="8"/>
  <c r="B105" i="8"/>
  <c r="C106" i="7"/>
  <c r="B105" i="7"/>
  <c r="O108" i="9"/>
  <c r="D109" i="9"/>
  <c r="D107" i="11"/>
  <c r="O106" i="11"/>
  <c r="C106" i="14"/>
  <c r="B105" i="14"/>
  <c r="B105" i="12"/>
  <c r="C106" i="12"/>
  <c r="O109" i="10"/>
  <c r="D110" i="10"/>
  <c r="D107" i="14"/>
  <c r="O106" i="14"/>
  <c r="C108" i="9"/>
  <c r="B107" i="9"/>
  <c r="C107" i="11" l="1"/>
  <c r="B106" i="11"/>
  <c r="C108" i="13"/>
  <c r="B107" i="13"/>
  <c r="D108" i="12"/>
  <c r="O107" i="12"/>
  <c r="O108" i="16"/>
  <c r="D109" i="16"/>
  <c r="C109" i="9"/>
  <c r="B108" i="9"/>
  <c r="D108" i="11"/>
  <c r="O107" i="11"/>
  <c r="B107" i="16"/>
  <c r="C108" i="16"/>
  <c r="D114" i="10"/>
  <c r="O110" i="10"/>
  <c r="D111" i="10"/>
  <c r="O111" i="10" s="1"/>
  <c r="O109" i="9"/>
  <c r="D110" i="9"/>
  <c r="C107" i="14"/>
  <c r="B106" i="14"/>
  <c r="O108" i="13"/>
  <c r="D109" i="13"/>
  <c r="C107" i="15"/>
  <c r="B106" i="15"/>
  <c r="C109" i="10"/>
  <c r="B108" i="10"/>
  <c r="C107" i="8"/>
  <c r="B106" i="8"/>
  <c r="B106" i="12"/>
  <c r="C107" i="12"/>
  <c r="O107" i="7"/>
  <c r="D108" i="7"/>
  <c r="D108" i="14"/>
  <c r="O107" i="14"/>
  <c r="C107" i="7"/>
  <c r="B106" i="7"/>
  <c r="D109" i="8"/>
  <c r="O108" i="8"/>
  <c r="O107" i="15"/>
  <c r="D108" i="15"/>
  <c r="C108" i="15" l="1"/>
  <c r="B107" i="15"/>
  <c r="D110" i="16"/>
  <c r="O109" i="16"/>
  <c r="O109" i="13"/>
  <c r="D110" i="13"/>
  <c r="D115" i="10"/>
  <c r="O114" i="10"/>
  <c r="O109" i="8"/>
  <c r="D110" i="8"/>
  <c r="C109" i="16"/>
  <c r="B108" i="16"/>
  <c r="O108" i="12"/>
  <c r="D109" i="12"/>
  <c r="C108" i="7"/>
  <c r="B107" i="7"/>
  <c r="C108" i="8"/>
  <c r="B107" i="8"/>
  <c r="C108" i="14"/>
  <c r="B107" i="14"/>
  <c r="D114" i="9"/>
  <c r="D111" i="9"/>
  <c r="O111" i="9" s="1"/>
  <c r="O110" i="9"/>
  <c r="D109" i="11"/>
  <c r="O108" i="11"/>
  <c r="C109" i="13"/>
  <c r="B108" i="13"/>
  <c r="D109" i="14"/>
  <c r="O108" i="14"/>
  <c r="C110" i="10"/>
  <c r="B109" i="10"/>
  <c r="C108" i="12"/>
  <c r="B107" i="12"/>
  <c r="O108" i="15"/>
  <c r="D109" i="15"/>
  <c r="O108" i="7"/>
  <c r="D109" i="7"/>
  <c r="B109" i="9"/>
  <c r="C110" i="9"/>
  <c r="C108" i="11"/>
  <c r="B107" i="11"/>
  <c r="D110" i="11" l="1"/>
  <c r="O109" i="11"/>
  <c r="C109" i="7"/>
  <c r="B108" i="7"/>
  <c r="O115" i="10"/>
  <c r="D116" i="10"/>
  <c r="C109" i="11"/>
  <c r="B108" i="11"/>
  <c r="O109" i="12"/>
  <c r="D110" i="12"/>
  <c r="D114" i="13"/>
  <c r="D111" i="13"/>
  <c r="O111" i="13" s="1"/>
  <c r="O110" i="13"/>
  <c r="B108" i="12"/>
  <c r="C109" i="12"/>
  <c r="D110" i="7"/>
  <c r="O109" i="7"/>
  <c r="D115" i="9"/>
  <c r="O114" i="9"/>
  <c r="O109" i="14"/>
  <c r="D110" i="14"/>
  <c r="C114" i="10"/>
  <c r="B110" i="10"/>
  <c r="C41" i="10" s="1"/>
  <c r="C109" i="14"/>
  <c r="B108" i="14"/>
  <c r="C110" i="16"/>
  <c r="B109" i="16"/>
  <c r="D114" i="16"/>
  <c r="D111" i="16"/>
  <c r="O111" i="16" s="1"/>
  <c r="O110" i="16"/>
  <c r="B109" i="13"/>
  <c r="C110" i="13"/>
  <c r="O110" i="8"/>
  <c r="D114" i="8"/>
  <c r="D111" i="8"/>
  <c r="O111" i="8" s="1"/>
  <c r="B110" i="9"/>
  <c r="C41" i="9" s="1"/>
  <c r="C114" i="9"/>
  <c r="O109" i="15"/>
  <c r="D110" i="15"/>
  <c r="C109" i="8"/>
  <c r="B108" i="8"/>
  <c r="C109" i="15"/>
  <c r="B108" i="15"/>
  <c r="C110" i="8" l="1"/>
  <c r="B109" i="8"/>
  <c r="D114" i="7"/>
  <c r="D111" i="7"/>
  <c r="O111" i="7" s="1"/>
  <c r="O110" i="7"/>
  <c r="C110" i="12"/>
  <c r="B109" i="12"/>
  <c r="C110" i="11"/>
  <c r="B109" i="11"/>
  <c r="C114" i="13"/>
  <c r="B110" i="13"/>
  <c r="C41" i="13" s="1"/>
  <c r="B114" i="10"/>
  <c r="C115" i="10"/>
  <c r="O116" i="10"/>
  <c r="D117" i="10"/>
  <c r="J41" i="10"/>
  <c r="H41" i="10"/>
  <c r="I41" i="10" s="1"/>
  <c r="G41" i="10"/>
  <c r="C42" i="10"/>
  <c r="D42" i="10" s="1"/>
  <c r="E41" i="10"/>
  <c r="D41" i="10"/>
  <c r="C115" i="9"/>
  <c r="B114" i="9"/>
  <c r="O110" i="14"/>
  <c r="D111" i="14"/>
  <c r="O111" i="14" s="1"/>
  <c r="D114" i="14"/>
  <c r="C42" i="9"/>
  <c r="D42" i="9" s="1"/>
  <c r="J41" i="9"/>
  <c r="H41" i="9"/>
  <c r="I41" i="9" s="1"/>
  <c r="K41" i="9" s="1"/>
  <c r="E41" i="9"/>
  <c r="D41" i="9"/>
  <c r="F41" i="9" s="1"/>
  <c r="G41" i="9"/>
  <c r="O114" i="16"/>
  <c r="D115" i="16"/>
  <c r="D115" i="13"/>
  <c r="O114" i="13"/>
  <c r="C110" i="7"/>
  <c r="B109" i="7"/>
  <c r="C110" i="14"/>
  <c r="B109" i="14"/>
  <c r="B109" i="15"/>
  <c r="C110" i="15"/>
  <c r="B110" i="16"/>
  <c r="C41" i="16" s="1"/>
  <c r="C114" i="16"/>
  <c r="D116" i="9"/>
  <c r="O115" i="9"/>
  <c r="D114" i="12"/>
  <c r="D111" i="12"/>
  <c r="O111" i="12" s="1"/>
  <c r="O110" i="12"/>
  <c r="D114" i="15"/>
  <c r="D111" i="15"/>
  <c r="O111" i="15" s="1"/>
  <c r="O110" i="15"/>
  <c r="D115" i="8"/>
  <c r="O114" i="8"/>
  <c r="O110" i="11"/>
  <c r="D114" i="11"/>
  <c r="D111" i="11"/>
  <c r="O111" i="11" s="1"/>
  <c r="F41" i="10" l="1"/>
  <c r="K41" i="10"/>
  <c r="B110" i="7"/>
  <c r="C41" i="7" s="1"/>
  <c r="C114" i="7"/>
  <c r="B110" i="11"/>
  <c r="C41" i="11" s="1"/>
  <c r="C114" i="11"/>
  <c r="C115" i="16"/>
  <c r="B114" i="16"/>
  <c r="O117" i="10"/>
  <c r="D118" i="10"/>
  <c r="C42" i="16"/>
  <c r="D42" i="16" s="1"/>
  <c r="E41" i="16"/>
  <c r="D41" i="16"/>
  <c r="H41" i="16"/>
  <c r="I41" i="16" s="1"/>
  <c r="J41" i="16"/>
  <c r="G41" i="16"/>
  <c r="D116" i="13"/>
  <c r="O115" i="13"/>
  <c r="M41" i="10"/>
  <c r="C114" i="12"/>
  <c r="B110" i="12"/>
  <c r="C41" i="12" s="1"/>
  <c r="O116" i="9"/>
  <c r="D117" i="9"/>
  <c r="D115" i="15"/>
  <c r="O114" i="15"/>
  <c r="B110" i="15"/>
  <c r="C41" i="15" s="1"/>
  <c r="C114" i="15"/>
  <c r="O115" i="16"/>
  <c r="D116" i="16"/>
  <c r="L41" i="9"/>
  <c r="C116" i="9"/>
  <c r="B115" i="9"/>
  <c r="G42" i="10"/>
  <c r="E42" i="10"/>
  <c r="F42" i="10" s="1"/>
  <c r="J42" i="10"/>
  <c r="H42" i="10"/>
  <c r="I42" i="10" s="1"/>
  <c r="K42" i="10" s="1"/>
  <c r="C116" i="10"/>
  <c r="B115" i="10"/>
  <c r="D116" i="8"/>
  <c r="O115" i="8"/>
  <c r="M41" i="9"/>
  <c r="J41" i="13"/>
  <c r="H41" i="13"/>
  <c r="I41" i="13" s="1"/>
  <c r="K41" i="13" s="1"/>
  <c r="C42" i="13"/>
  <c r="D42" i="13" s="1"/>
  <c r="E41" i="13"/>
  <c r="D41" i="13"/>
  <c r="F41" i="13" s="1"/>
  <c r="G41" i="13"/>
  <c r="O114" i="7"/>
  <c r="D115" i="7"/>
  <c r="O114" i="11"/>
  <c r="D115" i="11"/>
  <c r="H42" i="9"/>
  <c r="I42" i="9" s="1"/>
  <c r="K42" i="9" s="1"/>
  <c r="G42" i="9"/>
  <c r="E42" i="9"/>
  <c r="F42" i="9" s="1"/>
  <c r="J42" i="9"/>
  <c r="C115" i="13"/>
  <c r="B114" i="13"/>
  <c r="D115" i="12"/>
  <c r="O114" i="12"/>
  <c r="C114" i="14"/>
  <c r="B110" i="14"/>
  <c r="C41" i="14" s="1"/>
  <c r="D115" i="14"/>
  <c r="O114" i="14"/>
  <c r="L41" i="10"/>
  <c r="C114" i="8"/>
  <c r="B110" i="8"/>
  <c r="C41" i="8" s="1"/>
  <c r="F41" i="16" l="1"/>
  <c r="K41" i="16"/>
  <c r="M42" i="9"/>
  <c r="C116" i="13"/>
  <c r="B115" i="13"/>
  <c r="D116" i="11"/>
  <c r="O115" i="11"/>
  <c r="B116" i="10"/>
  <c r="C117" i="10"/>
  <c r="D116" i="15"/>
  <c r="O115" i="15"/>
  <c r="D117" i="13"/>
  <c r="O116" i="13"/>
  <c r="D119" i="10"/>
  <c r="O118" i="10"/>
  <c r="L42" i="10"/>
  <c r="C117" i="9"/>
  <c r="B116" i="9"/>
  <c r="O117" i="9"/>
  <c r="D118" i="9"/>
  <c r="D116" i="14"/>
  <c r="O115" i="14"/>
  <c r="O115" i="7"/>
  <c r="D116" i="7"/>
  <c r="L41" i="16"/>
  <c r="O116" i="16"/>
  <c r="D117" i="16"/>
  <c r="C42" i="12"/>
  <c r="E41" i="12"/>
  <c r="D41" i="12"/>
  <c r="J41" i="12"/>
  <c r="H41" i="12"/>
  <c r="I41" i="12" s="1"/>
  <c r="G41" i="12"/>
  <c r="D42" i="12"/>
  <c r="C116" i="16"/>
  <c r="B115" i="16"/>
  <c r="H41" i="14"/>
  <c r="I41" i="14" s="1"/>
  <c r="C42" i="14"/>
  <c r="D42" i="14" s="1"/>
  <c r="E41" i="14"/>
  <c r="D41" i="14"/>
  <c r="J41" i="14"/>
  <c r="G41" i="14"/>
  <c r="C115" i="14"/>
  <c r="B114" i="14"/>
  <c r="L41" i="13"/>
  <c r="B114" i="12"/>
  <c r="C115" i="12"/>
  <c r="C115" i="11"/>
  <c r="B114" i="11"/>
  <c r="M41" i="13"/>
  <c r="D117" i="8"/>
  <c r="O116" i="8"/>
  <c r="C115" i="15"/>
  <c r="B114" i="15"/>
  <c r="C42" i="11"/>
  <c r="J41" i="11"/>
  <c r="H41" i="11"/>
  <c r="I41" i="11" s="1"/>
  <c r="K41" i="11" s="1"/>
  <c r="G41" i="11"/>
  <c r="D42" i="11"/>
  <c r="E41" i="11"/>
  <c r="D41" i="11"/>
  <c r="J41" i="8"/>
  <c r="H41" i="8"/>
  <c r="I41" i="8" s="1"/>
  <c r="C42" i="8"/>
  <c r="D42" i="8" s="1"/>
  <c r="E41" i="8"/>
  <c r="D41" i="8"/>
  <c r="F41" i="8" s="1"/>
  <c r="G41" i="8"/>
  <c r="O115" i="12"/>
  <c r="D116" i="12"/>
  <c r="H42" i="13"/>
  <c r="I42" i="13" s="1"/>
  <c r="E42" i="13"/>
  <c r="F42" i="13" s="1"/>
  <c r="J42" i="13"/>
  <c r="G42" i="13"/>
  <c r="M42" i="10"/>
  <c r="J41" i="15"/>
  <c r="H41" i="15"/>
  <c r="I41" i="15" s="1"/>
  <c r="K41" i="15" s="1"/>
  <c r="G41" i="15"/>
  <c r="E41" i="15"/>
  <c r="D41" i="15"/>
  <c r="F41" i="15" s="1"/>
  <c r="C42" i="15"/>
  <c r="D42" i="15" s="1"/>
  <c r="M41" i="16"/>
  <c r="C115" i="7"/>
  <c r="B114" i="7"/>
  <c r="C115" i="8"/>
  <c r="B114" i="8"/>
  <c r="L42" i="9"/>
  <c r="J42" i="16"/>
  <c r="H42" i="16"/>
  <c r="I42" i="16" s="1"/>
  <c r="K42" i="16" s="1"/>
  <c r="E42" i="16"/>
  <c r="F42" i="16" s="1"/>
  <c r="G42" i="16"/>
  <c r="C42" i="7"/>
  <c r="D42" i="7" s="1"/>
  <c r="E41" i="7"/>
  <c r="D41" i="7"/>
  <c r="J41" i="7"/>
  <c r="H41" i="7"/>
  <c r="I41" i="7" s="1"/>
  <c r="K41" i="7" s="1"/>
  <c r="G41" i="7"/>
  <c r="K41" i="12" l="1"/>
  <c r="F41" i="7"/>
  <c r="K42" i="13"/>
  <c r="K41" i="8"/>
  <c r="M41" i="8" s="1"/>
  <c r="F41" i="11"/>
  <c r="K41" i="14"/>
  <c r="F41" i="12"/>
  <c r="M41" i="12" s="1"/>
  <c r="F41" i="14"/>
  <c r="L42" i="16"/>
  <c r="M41" i="11"/>
  <c r="M41" i="15"/>
  <c r="M42" i="13"/>
  <c r="C116" i="15"/>
  <c r="B115" i="15"/>
  <c r="C118" i="9"/>
  <c r="B117" i="9"/>
  <c r="C118" i="10"/>
  <c r="B117" i="10"/>
  <c r="C116" i="7"/>
  <c r="B115" i="7"/>
  <c r="E42" i="8"/>
  <c r="F42" i="8" s="1"/>
  <c r="J42" i="8"/>
  <c r="H42" i="8"/>
  <c r="I42" i="8" s="1"/>
  <c r="K42" i="8" s="1"/>
  <c r="G42" i="8"/>
  <c r="O116" i="7"/>
  <c r="D117" i="7"/>
  <c r="D118" i="8"/>
  <c r="O117" i="8"/>
  <c r="C116" i="14"/>
  <c r="B115" i="14"/>
  <c r="L41" i="14"/>
  <c r="M41" i="7"/>
  <c r="L41" i="15"/>
  <c r="D120" i="10"/>
  <c r="O119" i="10"/>
  <c r="D117" i="11"/>
  <c r="O116" i="11"/>
  <c r="J42" i="7"/>
  <c r="H42" i="7"/>
  <c r="I42" i="7" s="1"/>
  <c r="K42" i="7" s="1"/>
  <c r="E42" i="7"/>
  <c r="F42" i="7" s="1"/>
  <c r="G42" i="7"/>
  <c r="L41" i="8"/>
  <c r="L41" i="11"/>
  <c r="B116" i="16"/>
  <c r="C117" i="16"/>
  <c r="J42" i="12"/>
  <c r="H42" i="12"/>
  <c r="I42" i="12" s="1"/>
  <c r="K42" i="12" s="1"/>
  <c r="E42" i="12"/>
  <c r="F42" i="12" s="1"/>
  <c r="G42" i="12"/>
  <c r="D117" i="14"/>
  <c r="O116" i="14"/>
  <c r="E42" i="15"/>
  <c r="F42" i="15" s="1"/>
  <c r="J42" i="15"/>
  <c r="H42" i="15"/>
  <c r="I42" i="15" s="1"/>
  <c r="K42" i="15" s="1"/>
  <c r="G42" i="15"/>
  <c r="D117" i="12"/>
  <c r="O116" i="12"/>
  <c r="C116" i="11"/>
  <c r="B115" i="11"/>
  <c r="O117" i="16"/>
  <c r="D118" i="16"/>
  <c r="O118" i="9"/>
  <c r="D119" i="9"/>
  <c r="O117" i="13"/>
  <c r="D118" i="13"/>
  <c r="C117" i="13"/>
  <c r="B116" i="13"/>
  <c r="L41" i="7"/>
  <c r="J42" i="11"/>
  <c r="H42" i="11"/>
  <c r="I42" i="11" s="1"/>
  <c r="E42" i="11"/>
  <c r="F42" i="11" s="1"/>
  <c r="G42" i="11"/>
  <c r="C116" i="12"/>
  <c r="B115" i="12"/>
  <c r="M41" i="14"/>
  <c r="L41" i="12"/>
  <c r="M42" i="16"/>
  <c r="C116" i="8"/>
  <c r="B115" i="8"/>
  <c r="L42" i="13"/>
  <c r="F42" i="14"/>
  <c r="E42" i="14"/>
  <c r="J42" i="14"/>
  <c r="H42" i="14"/>
  <c r="I42" i="14" s="1"/>
  <c r="K42" i="14" s="1"/>
  <c r="G42" i="14"/>
  <c r="O116" i="15"/>
  <c r="D117" i="15"/>
  <c r="K42" i="11" l="1"/>
  <c r="L42" i="8"/>
  <c r="M42" i="11"/>
  <c r="L42" i="12"/>
  <c r="M42" i="8"/>
  <c r="C117" i="8"/>
  <c r="B116" i="8"/>
  <c r="L42" i="7"/>
  <c r="C117" i="15"/>
  <c r="B116" i="15"/>
  <c r="D119" i="16"/>
  <c r="O118" i="16"/>
  <c r="L42" i="11"/>
  <c r="L42" i="15"/>
  <c r="M42" i="12"/>
  <c r="C117" i="7"/>
  <c r="B116" i="7"/>
  <c r="O117" i="15"/>
  <c r="D118" i="15"/>
  <c r="M42" i="14"/>
  <c r="C118" i="13"/>
  <c r="B117" i="13"/>
  <c r="C117" i="11"/>
  <c r="B116" i="11"/>
  <c r="D118" i="11"/>
  <c r="O117" i="11"/>
  <c r="C117" i="14"/>
  <c r="B116" i="14"/>
  <c r="B118" i="10"/>
  <c r="C119" i="10"/>
  <c r="C117" i="12"/>
  <c r="B116" i="12"/>
  <c r="O118" i="13"/>
  <c r="D119" i="13"/>
  <c r="M42" i="15"/>
  <c r="L42" i="14"/>
  <c r="O117" i="12"/>
  <c r="D118" i="12"/>
  <c r="M42" i="7"/>
  <c r="D121" i="10"/>
  <c r="O120" i="10"/>
  <c r="O118" i="8"/>
  <c r="D119" i="8"/>
  <c r="C119" i="9"/>
  <c r="B118" i="9"/>
  <c r="O119" i="9"/>
  <c r="D120" i="9"/>
  <c r="D118" i="14"/>
  <c r="O117" i="14"/>
  <c r="C118" i="16"/>
  <c r="B117" i="16"/>
  <c r="O117" i="7"/>
  <c r="D118" i="7"/>
  <c r="B117" i="12" l="1"/>
  <c r="C118" i="12"/>
  <c r="C118" i="11"/>
  <c r="B117" i="11"/>
  <c r="C118" i="7"/>
  <c r="B117" i="7"/>
  <c r="C120" i="10"/>
  <c r="B119" i="10"/>
  <c r="D121" i="9"/>
  <c r="O120" i="9"/>
  <c r="B118" i="13"/>
  <c r="C119" i="13"/>
  <c r="C118" i="8"/>
  <c r="B117" i="8"/>
  <c r="D119" i="7"/>
  <c r="O118" i="7"/>
  <c r="C120" i="9"/>
  <c r="B119" i="9"/>
  <c r="O119" i="8"/>
  <c r="D120" i="8"/>
  <c r="C118" i="14"/>
  <c r="B117" i="14"/>
  <c r="O118" i="12"/>
  <c r="D119" i="12"/>
  <c r="C119" i="16"/>
  <c r="B118" i="16"/>
  <c r="O119" i="13"/>
  <c r="D120" i="13"/>
  <c r="O118" i="15"/>
  <c r="D119" i="15"/>
  <c r="D120" i="16"/>
  <c r="O119" i="16"/>
  <c r="D119" i="11"/>
  <c r="O118" i="11"/>
  <c r="O118" i="14"/>
  <c r="D119" i="14"/>
  <c r="D122" i="10"/>
  <c r="O121" i="10"/>
  <c r="C118" i="15"/>
  <c r="B117" i="15"/>
  <c r="O120" i="8" l="1"/>
  <c r="D121" i="8"/>
  <c r="B119" i="13"/>
  <c r="C120" i="13"/>
  <c r="C119" i="11"/>
  <c r="B118" i="11"/>
  <c r="C119" i="12"/>
  <c r="B118" i="12"/>
  <c r="O119" i="11"/>
  <c r="D120" i="11"/>
  <c r="C120" i="16"/>
  <c r="B119" i="16"/>
  <c r="C121" i="9"/>
  <c r="B120" i="9"/>
  <c r="D122" i="9"/>
  <c r="O121" i="9"/>
  <c r="O120" i="13"/>
  <c r="D121" i="13"/>
  <c r="D120" i="12"/>
  <c r="O119" i="12"/>
  <c r="D121" i="16"/>
  <c r="O120" i="16"/>
  <c r="D120" i="7"/>
  <c r="O119" i="7"/>
  <c r="C121" i="10"/>
  <c r="B120" i="10"/>
  <c r="D123" i="10"/>
  <c r="O122" i="10"/>
  <c r="O119" i="15"/>
  <c r="D120" i="15"/>
  <c r="B118" i="15"/>
  <c r="C119" i="15"/>
  <c r="O119" i="14"/>
  <c r="D120" i="14"/>
  <c r="C119" i="14"/>
  <c r="B118" i="14"/>
  <c r="C119" i="8"/>
  <c r="B118" i="8"/>
  <c r="C119" i="7"/>
  <c r="B118" i="7"/>
  <c r="D123" i="9" l="1"/>
  <c r="O122" i="9"/>
  <c r="B119" i="12"/>
  <c r="C120" i="12"/>
  <c r="D121" i="15"/>
  <c r="O120" i="15"/>
  <c r="D122" i="16"/>
  <c r="O121" i="16"/>
  <c r="C122" i="9"/>
  <c r="B121" i="9"/>
  <c r="C120" i="11"/>
  <c r="B119" i="11"/>
  <c r="C120" i="7"/>
  <c r="B119" i="7"/>
  <c r="C120" i="14"/>
  <c r="B119" i="14"/>
  <c r="C121" i="13"/>
  <c r="B120" i="13"/>
  <c r="D121" i="7"/>
  <c r="O120" i="7"/>
  <c r="O123" i="10"/>
  <c r="D124" i="10"/>
  <c r="D121" i="12"/>
  <c r="O120" i="12"/>
  <c r="C121" i="16"/>
  <c r="B120" i="16"/>
  <c r="D122" i="13"/>
  <c r="O121" i="13"/>
  <c r="O120" i="11"/>
  <c r="D121" i="11"/>
  <c r="O121" i="8"/>
  <c r="D122" i="8"/>
  <c r="C120" i="8"/>
  <c r="B119" i="8"/>
  <c r="O120" i="14"/>
  <c r="D121" i="14"/>
  <c r="C120" i="15"/>
  <c r="B119" i="15"/>
  <c r="C122" i="10"/>
  <c r="B121" i="10"/>
  <c r="O124" i="10" l="1"/>
  <c r="D125" i="10"/>
  <c r="C121" i="7"/>
  <c r="B120" i="7"/>
  <c r="D122" i="15"/>
  <c r="O121" i="15"/>
  <c r="C121" i="15"/>
  <c r="B120" i="15"/>
  <c r="D122" i="7"/>
  <c r="O121" i="7"/>
  <c r="B120" i="11"/>
  <c r="C121" i="11"/>
  <c r="C121" i="12"/>
  <c r="B120" i="12"/>
  <c r="O121" i="11"/>
  <c r="D122" i="11"/>
  <c r="C121" i="8"/>
  <c r="B120" i="8"/>
  <c r="C122" i="16"/>
  <c r="B121" i="16"/>
  <c r="C122" i="13"/>
  <c r="B121" i="13"/>
  <c r="C123" i="9"/>
  <c r="B122" i="9"/>
  <c r="D123" i="13"/>
  <c r="O122" i="13"/>
  <c r="D123" i="8"/>
  <c r="O122" i="8"/>
  <c r="D124" i="9"/>
  <c r="O123" i="9"/>
  <c r="O121" i="14"/>
  <c r="D122" i="14"/>
  <c r="B122" i="10"/>
  <c r="C123" i="10"/>
  <c r="D122" i="12"/>
  <c r="O121" i="12"/>
  <c r="B120" i="14"/>
  <c r="C121" i="14"/>
  <c r="O122" i="16"/>
  <c r="D123" i="16"/>
  <c r="O122" i="11" l="1"/>
  <c r="D123" i="11"/>
  <c r="C124" i="9"/>
  <c r="B123" i="9"/>
  <c r="C122" i="15"/>
  <c r="B121" i="15"/>
  <c r="C122" i="14"/>
  <c r="B121" i="14"/>
  <c r="C123" i="13"/>
  <c r="B122" i="13"/>
  <c r="C122" i="12"/>
  <c r="B121" i="12"/>
  <c r="D123" i="15"/>
  <c r="O122" i="15"/>
  <c r="O123" i="16"/>
  <c r="D124" i="16"/>
  <c r="C122" i="11"/>
  <c r="B121" i="11"/>
  <c r="D123" i="14"/>
  <c r="O122" i="14"/>
  <c r="D124" i="8"/>
  <c r="O123" i="8"/>
  <c r="C123" i="16"/>
  <c r="B122" i="16"/>
  <c r="C122" i="7"/>
  <c r="B121" i="7"/>
  <c r="O124" i="9"/>
  <c r="D125" i="9"/>
  <c r="C124" i="10"/>
  <c r="B123" i="10"/>
  <c r="D129" i="10"/>
  <c r="O125" i="10"/>
  <c r="D126" i="10"/>
  <c r="O126" i="10" s="1"/>
  <c r="D123" i="12"/>
  <c r="O122" i="12"/>
  <c r="D124" i="13"/>
  <c r="O123" i="13"/>
  <c r="C122" i="8"/>
  <c r="B121" i="8"/>
  <c r="O122" i="7"/>
  <c r="D123" i="7"/>
  <c r="O124" i="16" l="1"/>
  <c r="D125" i="16"/>
  <c r="C123" i="14"/>
  <c r="B122" i="14"/>
  <c r="C123" i="8"/>
  <c r="B122" i="8"/>
  <c r="D125" i="8"/>
  <c r="O124" i="8"/>
  <c r="D124" i="15"/>
  <c r="O123" i="15"/>
  <c r="C123" i="15"/>
  <c r="B122" i="15"/>
  <c r="D125" i="13"/>
  <c r="O124" i="13"/>
  <c r="O125" i="9"/>
  <c r="D129" i="9"/>
  <c r="D126" i="9"/>
  <c r="O126" i="9" s="1"/>
  <c r="D130" i="10"/>
  <c r="O129" i="10"/>
  <c r="D124" i="14"/>
  <c r="O123" i="14"/>
  <c r="B122" i="12"/>
  <c r="C123" i="12"/>
  <c r="C125" i="9"/>
  <c r="B124" i="9"/>
  <c r="C124" i="16"/>
  <c r="B123" i="16"/>
  <c r="O123" i="12"/>
  <c r="D124" i="12"/>
  <c r="D124" i="11"/>
  <c r="O123" i="11"/>
  <c r="C125" i="10"/>
  <c r="B124" i="10"/>
  <c r="O123" i="7"/>
  <c r="D124" i="7"/>
  <c r="C123" i="7"/>
  <c r="B122" i="7"/>
  <c r="C123" i="11"/>
  <c r="B122" i="11"/>
  <c r="C124" i="13"/>
  <c r="B123" i="13"/>
  <c r="D130" i="9" l="1"/>
  <c r="O129" i="9"/>
  <c r="B123" i="12"/>
  <c r="C124" i="12"/>
  <c r="D129" i="8"/>
  <c r="D126" i="8"/>
  <c r="O126" i="8" s="1"/>
  <c r="O125" i="8"/>
  <c r="D125" i="11"/>
  <c r="O124" i="11"/>
  <c r="C129" i="9"/>
  <c r="B125" i="9"/>
  <c r="C43" i="9" s="1"/>
  <c r="O125" i="13"/>
  <c r="D126" i="13"/>
  <c r="O126" i="13" s="1"/>
  <c r="D129" i="13"/>
  <c r="C124" i="8"/>
  <c r="B123" i="8"/>
  <c r="B123" i="7"/>
  <c r="C124" i="7"/>
  <c r="D125" i="14"/>
  <c r="O124" i="14"/>
  <c r="C125" i="13"/>
  <c r="B124" i="13"/>
  <c r="O124" i="12"/>
  <c r="D125" i="12"/>
  <c r="C124" i="15"/>
  <c r="B123" i="15"/>
  <c r="C124" i="14"/>
  <c r="B123" i="14"/>
  <c r="C129" i="10"/>
  <c r="B125" i="10"/>
  <c r="C43" i="10" s="1"/>
  <c r="C125" i="16"/>
  <c r="B124" i="16"/>
  <c r="D131" i="10"/>
  <c r="O130" i="10"/>
  <c r="D129" i="16"/>
  <c r="D126" i="16"/>
  <c r="O126" i="16" s="1"/>
  <c r="O125" i="16"/>
  <c r="C124" i="11"/>
  <c r="B123" i="11"/>
  <c r="O124" i="7"/>
  <c r="D125" i="7"/>
  <c r="O124" i="15"/>
  <c r="D125" i="15"/>
  <c r="D129" i="12" l="1"/>
  <c r="D126" i="12"/>
  <c r="O126" i="12" s="1"/>
  <c r="O125" i="12"/>
  <c r="D129" i="11"/>
  <c r="D126" i="11"/>
  <c r="O126" i="11" s="1"/>
  <c r="O125" i="11"/>
  <c r="B125" i="16"/>
  <c r="C43" i="16" s="1"/>
  <c r="C129" i="16"/>
  <c r="C125" i="8"/>
  <c r="B124" i="8"/>
  <c r="J43" i="10"/>
  <c r="H43" i="10"/>
  <c r="I43" i="10" s="1"/>
  <c r="K43" i="10" s="1"/>
  <c r="C44" i="10"/>
  <c r="D44" i="10" s="1"/>
  <c r="D43" i="10"/>
  <c r="E43" i="10"/>
  <c r="G43" i="10"/>
  <c r="O129" i="13"/>
  <c r="D130" i="13"/>
  <c r="C125" i="11"/>
  <c r="B124" i="11"/>
  <c r="B125" i="13"/>
  <c r="C43" i="13" s="1"/>
  <c r="C129" i="13"/>
  <c r="O129" i="8"/>
  <c r="D130" i="8"/>
  <c r="C130" i="10"/>
  <c r="B129" i="10"/>
  <c r="B124" i="12"/>
  <c r="C125" i="12"/>
  <c r="D130" i="16"/>
  <c r="O129" i="16"/>
  <c r="D129" i="14"/>
  <c r="D126" i="14"/>
  <c r="O126" i="14" s="1"/>
  <c r="O125" i="14"/>
  <c r="E43" i="9"/>
  <c r="H43" i="9"/>
  <c r="I43" i="9" s="1"/>
  <c r="K43" i="9" s="1"/>
  <c r="D43" i="9"/>
  <c r="F43" i="9" s="1"/>
  <c r="C44" i="9"/>
  <c r="D44" i="9" s="1"/>
  <c r="J43" i="9"/>
  <c r="G43" i="9"/>
  <c r="O125" i="15"/>
  <c r="D126" i="15"/>
  <c r="O126" i="15" s="1"/>
  <c r="D129" i="15"/>
  <c r="C125" i="14"/>
  <c r="B124" i="14"/>
  <c r="C125" i="7"/>
  <c r="B124" i="7"/>
  <c r="C130" i="9"/>
  <c r="B129" i="9"/>
  <c r="D129" i="7"/>
  <c r="D126" i="7"/>
  <c r="O126" i="7" s="1"/>
  <c r="O125" i="7"/>
  <c r="D132" i="10"/>
  <c r="O131" i="10"/>
  <c r="C125" i="15"/>
  <c r="B124" i="15"/>
  <c r="D131" i="9"/>
  <c r="O130" i="9"/>
  <c r="F43" i="10" l="1"/>
  <c r="C129" i="12"/>
  <c r="B125" i="12"/>
  <c r="C43" i="12" s="1"/>
  <c r="H44" i="10"/>
  <c r="F44" i="10"/>
  <c r="E44" i="10"/>
  <c r="K44" i="10"/>
  <c r="I44" i="10"/>
  <c r="J44" i="10"/>
  <c r="G44" i="10"/>
  <c r="C130" i="16"/>
  <c r="B129" i="16"/>
  <c r="D130" i="7"/>
  <c r="O129" i="7"/>
  <c r="B125" i="11"/>
  <c r="C43" i="11" s="1"/>
  <c r="C129" i="11"/>
  <c r="C44" i="16"/>
  <c r="D44" i="16" s="1"/>
  <c r="E43" i="16"/>
  <c r="D43" i="16"/>
  <c r="F43" i="16" s="1"/>
  <c r="J43" i="16"/>
  <c r="H43" i="16"/>
  <c r="I43" i="16" s="1"/>
  <c r="K43" i="16" s="1"/>
  <c r="G43" i="16"/>
  <c r="D131" i="13"/>
  <c r="O130" i="13"/>
  <c r="D130" i="15"/>
  <c r="O129" i="15"/>
  <c r="C131" i="9"/>
  <c r="B130" i="9"/>
  <c r="L43" i="9"/>
  <c r="C131" i="10"/>
  <c r="B130" i="10"/>
  <c r="L43" i="10"/>
  <c r="C129" i="15"/>
  <c r="B125" i="15"/>
  <c r="C43" i="15" s="1"/>
  <c r="O130" i="8"/>
  <c r="D131" i="8"/>
  <c r="O129" i="11"/>
  <c r="D130" i="11"/>
  <c r="B125" i="7"/>
  <c r="C43" i="7" s="1"/>
  <c r="C129" i="7"/>
  <c r="J44" i="9"/>
  <c r="I44" i="9"/>
  <c r="H44" i="9"/>
  <c r="G44" i="9"/>
  <c r="F44" i="9"/>
  <c r="E44" i="9"/>
  <c r="K44" i="9"/>
  <c r="O129" i="14"/>
  <c r="D130" i="14"/>
  <c r="D132" i="9"/>
  <c r="O131" i="9"/>
  <c r="O132" i="10"/>
  <c r="D133" i="10"/>
  <c r="C130" i="13"/>
  <c r="B129" i="13"/>
  <c r="C129" i="14"/>
  <c r="B125" i="14"/>
  <c r="C43" i="14" s="1"/>
  <c r="M43" i="9"/>
  <c r="D131" i="16"/>
  <c r="O130" i="16"/>
  <c r="D43" i="13"/>
  <c r="J43" i="13"/>
  <c r="H43" i="13"/>
  <c r="I43" i="13" s="1"/>
  <c r="K43" i="13" s="1"/>
  <c r="C44" i="13"/>
  <c r="D44" i="13" s="1"/>
  <c r="E43" i="13"/>
  <c r="F43" i="13" s="1"/>
  <c r="G43" i="13"/>
  <c r="M43" i="10"/>
  <c r="B125" i="8"/>
  <c r="C43" i="8" s="1"/>
  <c r="C129" i="8"/>
  <c r="D130" i="12"/>
  <c r="O129" i="12"/>
  <c r="D133" i="9" l="1"/>
  <c r="O132" i="9"/>
  <c r="L44" i="9"/>
  <c r="C132" i="9"/>
  <c r="B131" i="9"/>
  <c r="J43" i="14"/>
  <c r="H43" i="14"/>
  <c r="I43" i="14" s="1"/>
  <c r="K43" i="14" s="1"/>
  <c r="C44" i="14"/>
  <c r="D44" i="14" s="1"/>
  <c r="E43" i="14"/>
  <c r="D43" i="14"/>
  <c r="F43" i="14" s="1"/>
  <c r="G43" i="14"/>
  <c r="O130" i="14"/>
  <c r="D131" i="14"/>
  <c r="J43" i="15"/>
  <c r="H43" i="15"/>
  <c r="I43" i="15" s="1"/>
  <c r="C44" i="15"/>
  <c r="D44" i="15" s="1"/>
  <c r="E43" i="15"/>
  <c r="G43" i="15"/>
  <c r="D43" i="15"/>
  <c r="B129" i="11"/>
  <c r="C130" i="11"/>
  <c r="L44" i="10"/>
  <c r="D131" i="12"/>
  <c r="O130" i="12"/>
  <c r="L43" i="13"/>
  <c r="B129" i="14"/>
  <c r="C130" i="14"/>
  <c r="C130" i="7"/>
  <c r="B129" i="7"/>
  <c r="C130" i="15"/>
  <c r="B129" i="15"/>
  <c r="D131" i="15"/>
  <c r="O130" i="15"/>
  <c r="L43" i="16"/>
  <c r="J43" i="11"/>
  <c r="C44" i="11"/>
  <c r="D44" i="11" s="1"/>
  <c r="E43" i="11"/>
  <c r="F43" i="11" s="1"/>
  <c r="H43" i="11"/>
  <c r="I43" i="11" s="1"/>
  <c r="D43" i="11"/>
  <c r="G43" i="11"/>
  <c r="C44" i="7"/>
  <c r="D44" i="7" s="1"/>
  <c r="E43" i="7"/>
  <c r="D43" i="7"/>
  <c r="J43" i="7"/>
  <c r="H43" i="7"/>
  <c r="I43" i="7" s="1"/>
  <c r="G43" i="7"/>
  <c r="J43" i="8"/>
  <c r="H43" i="8"/>
  <c r="I43" i="8" s="1"/>
  <c r="C44" i="8"/>
  <c r="D44" i="8" s="1"/>
  <c r="D43" i="8"/>
  <c r="E43" i="8"/>
  <c r="G43" i="8"/>
  <c r="C131" i="13"/>
  <c r="B130" i="13"/>
  <c r="D132" i="13"/>
  <c r="O131" i="13"/>
  <c r="D131" i="7"/>
  <c r="O130" i="7"/>
  <c r="M44" i="10"/>
  <c r="O133" i="10"/>
  <c r="D134" i="10"/>
  <c r="M44" i="9"/>
  <c r="O130" i="11"/>
  <c r="D131" i="11"/>
  <c r="B131" i="10"/>
  <c r="C132" i="10"/>
  <c r="C130" i="8"/>
  <c r="B129" i="8"/>
  <c r="M43" i="13"/>
  <c r="M43" i="16"/>
  <c r="C131" i="16"/>
  <c r="B130" i="16"/>
  <c r="D44" i="12"/>
  <c r="C44" i="12"/>
  <c r="E43" i="12"/>
  <c r="D43" i="12"/>
  <c r="J43" i="12"/>
  <c r="H43" i="12"/>
  <c r="I43" i="12" s="1"/>
  <c r="K43" i="12" s="1"/>
  <c r="G43" i="12"/>
  <c r="I44" i="13"/>
  <c r="H44" i="13"/>
  <c r="F44" i="13"/>
  <c r="E44" i="13"/>
  <c r="K44" i="13"/>
  <c r="J44" i="13"/>
  <c r="G44" i="13"/>
  <c r="O131" i="16"/>
  <c r="D132" i="16"/>
  <c r="D132" i="8"/>
  <c r="O131" i="8"/>
  <c r="K44" i="16"/>
  <c r="J44" i="16"/>
  <c r="I44" i="16"/>
  <c r="F44" i="16"/>
  <c r="H44" i="16"/>
  <c r="E44" i="16"/>
  <c r="G44" i="16"/>
  <c r="C130" i="12"/>
  <c r="B129" i="12"/>
  <c r="K43" i="7" l="1"/>
  <c r="F43" i="7"/>
  <c r="F43" i="15"/>
  <c r="F43" i="12"/>
  <c r="F43" i="8"/>
  <c r="K43" i="11"/>
  <c r="K43" i="15"/>
  <c r="K43" i="8"/>
  <c r="L43" i="11"/>
  <c r="C133" i="10"/>
  <c r="B132" i="10"/>
  <c r="L43" i="12"/>
  <c r="O131" i="7"/>
  <c r="D132" i="7"/>
  <c r="L43" i="15"/>
  <c r="C131" i="12"/>
  <c r="B130" i="12"/>
  <c r="M44" i="13"/>
  <c r="C132" i="16"/>
  <c r="B131" i="16"/>
  <c r="O131" i="11"/>
  <c r="D132" i="11"/>
  <c r="D132" i="15"/>
  <c r="O131" i="15"/>
  <c r="D133" i="13"/>
  <c r="O132" i="13"/>
  <c r="H44" i="8"/>
  <c r="F44" i="8"/>
  <c r="E44" i="8"/>
  <c r="K44" i="8"/>
  <c r="I44" i="8"/>
  <c r="J44" i="8"/>
  <c r="G44" i="8"/>
  <c r="O131" i="12"/>
  <c r="D132" i="12"/>
  <c r="I44" i="14"/>
  <c r="H44" i="14"/>
  <c r="F44" i="14"/>
  <c r="E44" i="14"/>
  <c r="K44" i="14"/>
  <c r="J44" i="14"/>
  <c r="G44" i="14"/>
  <c r="C133" i="9"/>
  <c r="B132" i="9"/>
  <c r="D133" i="8"/>
  <c r="O132" i="8"/>
  <c r="O132" i="16"/>
  <c r="D133" i="16"/>
  <c r="L44" i="13"/>
  <c r="M43" i="7"/>
  <c r="M43" i="11"/>
  <c r="C131" i="15"/>
  <c r="B130" i="15"/>
  <c r="D132" i="14"/>
  <c r="O131" i="14"/>
  <c r="M43" i="14"/>
  <c r="O134" i="10"/>
  <c r="D135" i="10"/>
  <c r="C132" i="13"/>
  <c r="B131" i="13"/>
  <c r="K44" i="7"/>
  <c r="J44" i="7"/>
  <c r="I44" i="7"/>
  <c r="H44" i="7"/>
  <c r="E44" i="7"/>
  <c r="F44" i="7"/>
  <c r="G44" i="7"/>
  <c r="K44" i="11"/>
  <c r="J44" i="11"/>
  <c r="E44" i="11"/>
  <c r="I44" i="11"/>
  <c r="F44" i="11"/>
  <c r="H44" i="11"/>
  <c r="G44" i="11"/>
  <c r="C131" i="11"/>
  <c r="B130" i="11"/>
  <c r="M44" i="16"/>
  <c r="M43" i="12"/>
  <c r="C131" i="8"/>
  <c r="B130" i="8"/>
  <c r="L43" i="8"/>
  <c r="L43" i="7"/>
  <c r="C131" i="7"/>
  <c r="B130" i="7"/>
  <c r="O133" i="9"/>
  <c r="D134" i="9"/>
  <c r="L44" i="16"/>
  <c r="K44" i="12"/>
  <c r="J44" i="12"/>
  <c r="I44" i="12"/>
  <c r="H44" i="12"/>
  <c r="F44" i="12"/>
  <c r="E44" i="12"/>
  <c r="G44" i="12"/>
  <c r="C131" i="14"/>
  <c r="B130" i="14"/>
  <c r="H44" i="15"/>
  <c r="G44" i="15"/>
  <c r="F44" i="15"/>
  <c r="E44" i="15"/>
  <c r="K44" i="15"/>
  <c r="J44" i="15"/>
  <c r="I44" i="15"/>
  <c r="L43" i="14"/>
  <c r="M43" i="8" l="1"/>
  <c r="M43" i="15"/>
  <c r="L44" i="11"/>
  <c r="L44" i="12"/>
  <c r="M44" i="11"/>
  <c r="L44" i="7"/>
  <c r="M44" i="7"/>
  <c r="C132" i="14"/>
  <c r="B131" i="14"/>
  <c r="O134" i="9"/>
  <c r="D135" i="9"/>
  <c r="C132" i="8"/>
  <c r="B131" i="8"/>
  <c r="O133" i="16"/>
  <c r="D134" i="16"/>
  <c r="D134" i="13"/>
  <c r="O133" i="13"/>
  <c r="C133" i="16"/>
  <c r="B132" i="16"/>
  <c r="M44" i="12"/>
  <c r="M44" i="15"/>
  <c r="D133" i="14"/>
  <c r="O132" i="14"/>
  <c r="M44" i="14"/>
  <c r="L44" i="8"/>
  <c r="L44" i="15"/>
  <c r="C132" i="7"/>
  <c r="B131" i="7"/>
  <c r="C132" i="11"/>
  <c r="B131" i="11"/>
  <c r="D134" i="8"/>
  <c r="O133" i="8"/>
  <c r="D133" i="15"/>
  <c r="O132" i="15"/>
  <c r="B131" i="12"/>
  <c r="C132" i="12"/>
  <c r="B133" i="10"/>
  <c r="C134" i="10"/>
  <c r="C133" i="13"/>
  <c r="B132" i="13"/>
  <c r="C132" i="15"/>
  <c r="B131" i="15"/>
  <c r="L44" i="14"/>
  <c r="O135" i="10"/>
  <c r="D136" i="10"/>
  <c r="B133" i="9"/>
  <c r="C134" i="9"/>
  <c r="O132" i="12"/>
  <c r="D133" i="12"/>
  <c r="M44" i="8"/>
  <c r="D133" i="11"/>
  <c r="O132" i="11"/>
  <c r="O132" i="7"/>
  <c r="D133" i="7"/>
  <c r="D134" i="12" l="1"/>
  <c r="O133" i="12"/>
  <c r="B132" i="15"/>
  <c r="C133" i="15"/>
  <c r="O133" i="15"/>
  <c r="D134" i="15"/>
  <c r="O134" i="13"/>
  <c r="D135" i="13"/>
  <c r="C135" i="9"/>
  <c r="B134" i="9"/>
  <c r="C134" i="13"/>
  <c r="B133" i="13"/>
  <c r="D135" i="8"/>
  <c r="O134" i="8"/>
  <c r="O134" i="16"/>
  <c r="D135" i="16"/>
  <c r="C133" i="14"/>
  <c r="B132" i="14"/>
  <c r="C135" i="10"/>
  <c r="B134" i="10"/>
  <c r="D134" i="14"/>
  <c r="O133" i="14"/>
  <c r="D137" i="10"/>
  <c r="O136" i="10"/>
  <c r="C133" i="11"/>
  <c r="B132" i="11"/>
  <c r="B132" i="12"/>
  <c r="C133" i="12"/>
  <c r="O133" i="7"/>
  <c r="D134" i="7"/>
  <c r="D134" i="11"/>
  <c r="O133" i="11"/>
  <c r="C133" i="7"/>
  <c r="B132" i="7"/>
  <c r="C133" i="8"/>
  <c r="B132" i="8"/>
  <c r="C134" i="16"/>
  <c r="B133" i="16"/>
  <c r="O135" i="9"/>
  <c r="D136" i="9"/>
  <c r="O135" i="8" l="1"/>
  <c r="D136" i="8"/>
  <c r="C134" i="15"/>
  <c r="B133" i="15"/>
  <c r="O136" i="9"/>
  <c r="D137" i="9"/>
  <c r="C136" i="10"/>
  <c r="B135" i="10"/>
  <c r="C135" i="13"/>
  <c r="B134" i="13"/>
  <c r="C134" i="11"/>
  <c r="B133" i="11"/>
  <c r="D135" i="11"/>
  <c r="O134" i="11"/>
  <c r="C134" i="14"/>
  <c r="B133" i="14"/>
  <c r="B135" i="9"/>
  <c r="C136" i="9"/>
  <c r="O134" i="12"/>
  <c r="D135" i="12"/>
  <c r="C134" i="7"/>
  <c r="B133" i="7"/>
  <c r="O134" i="7"/>
  <c r="D135" i="7"/>
  <c r="D138" i="10"/>
  <c r="O137" i="10"/>
  <c r="O135" i="13"/>
  <c r="D136" i="13"/>
  <c r="C135" i="16"/>
  <c r="B134" i="16"/>
  <c r="D136" i="16"/>
  <c r="O135" i="16"/>
  <c r="B133" i="12"/>
  <c r="C134" i="12"/>
  <c r="C134" i="8"/>
  <c r="B133" i="8"/>
  <c r="D135" i="14"/>
  <c r="O134" i="14"/>
  <c r="O134" i="15"/>
  <c r="D135" i="15"/>
  <c r="O135" i="14" l="1"/>
  <c r="D136" i="14"/>
  <c r="D138" i="9"/>
  <c r="O137" i="9"/>
  <c r="C135" i="7"/>
  <c r="B134" i="7"/>
  <c r="D136" i="11"/>
  <c r="O135" i="11"/>
  <c r="D136" i="12"/>
  <c r="O135" i="12"/>
  <c r="C135" i="8"/>
  <c r="B134" i="8"/>
  <c r="C135" i="11"/>
  <c r="B134" i="11"/>
  <c r="C135" i="15"/>
  <c r="B134" i="15"/>
  <c r="C136" i="16"/>
  <c r="B135" i="16"/>
  <c r="C135" i="12"/>
  <c r="B134" i="12"/>
  <c r="C137" i="9"/>
  <c r="B136" i="9"/>
  <c r="O136" i="8"/>
  <c r="D137" i="8"/>
  <c r="O135" i="15"/>
  <c r="D136" i="15"/>
  <c r="D139" i="10"/>
  <c r="O138" i="10"/>
  <c r="C136" i="13"/>
  <c r="B135" i="13"/>
  <c r="O136" i="13"/>
  <c r="D137" i="13"/>
  <c r="D136" i="7"/>
  <c r="O135" i="7"/>
  <c r="D137" i="16"/>
  <c r="O136" i="16"/>
  <c r="B134" i="14"/>
  <c r="C135" i="14"/>
  <c r="C137" i="10"/>
  <c r="B136" i="10"/>
  <c r="C138" i="10" l="1"/>
  <c r="B137" i="10"/>
  <c r="B135" i="15"/>
  <c r="C136" i="15"/>
  <c r="O136" i="11"/>
  <c r="D137" i="11"/>
  <c r="B136" i="13"/>
  <c r="C137" i="13"/>
  <c r="C136" i="11"/>
  <c r="B135" i="11"/>
  <c r="C136" i="14"/>
  <c r="B135" i="14"/>
  <c r="C136" i="7"/>
  <c r="B135" i="7"/>
  <c r="D140" i="10"/>
  <c r="O139" i="10"/>
  <c r="C136" i="12"/>
  <c r="B135" i="12"/>
  <c r="C136" i="8"/>
  <c r="B135" i="8"/>
  <c r="O136" i="15"/>
  <c r="D137" i="15"/>
  <c r="D139" i="9"/>
  <c r="O138" i="9"/>
  <c r="D138" i="16"/>
  <c r="O137" i="16"/>
  <c r="D137" i="7"/>
  <c r="O136" i="7"/>
  <c r="C137" i="16"/>
  <c r="B136" i="16"/>
  <c r="O136" i="14"/>
  <c r="D137" i="14"/>
  <c r="C138" i="9"/>
  <c r="B137" i="9"/>
  <c r="D138" i="13"/>
  <c r="O137" i="13"/>
  <c r="O137" i="8"/>
  <c r="D138" i="8"/>
  <c r="D137" i="12"/>
  <c r="O136" i="12"/>
  <c r="C138" i="13" l="1"/>
  <c r="B137" i="13"/>
  <c r="O140" i="10"/>
  <c r="D141" i="10"/>
  <c r="O141" i="10" s="1"/>
  <c r="D144" i="10"/>
  <c r="O137" i="11"/>
  <c r="D138" i="11"/>
  <c r="D138" i="12"/>
  <c r="O137" i="12"/>
  <c r="C138" i="16"/>
  <c r="B137" i="16"/>
  <c r="C137" i="7"/>
  <c r="B136" i="7"/>
  <c r="D140" i="9"/>
  <c r="O139" i="9"/>
  <c r="C137" i="15"/>
  <c r="B136" i="15"/>
  <c r="O138" i="8"/>
  <c r="D139" i="8"/>
  <c r="D139" i="13"/>
  <c r="O138" i="13"/>
  <c r="B136" i="8"/>
  <c r="C137" i="8"/>
  <c r="C137" i="14"/>
  <c r="B136" i="14"/>
  <c r="D138" i="7"/>
  <c r="O137" i="7"/>
  <c r="O137" i="14"/>
  <c r="D138" i="14"/>
  <c r="D138" i="15"/>
  <c r="O137" i="15"/>
  <c r="C139" i="9"/>
  <c r="B138" i="9"/>
  <c r="D139" i="16"/>
  <c r="O138" i="16"/>
  <c r="C137" i="12"/>
  <c r="B136" i="12"/>
  <c r="C137" i="11"/>
  <c r="B136" i="11"/>
  <c r="C139" i="10"/>
  <c r="B138" i="10"/>
  <c r="C138" i="15" l="1"/>
  <c r="B137" i="15"/>
  <c r="D139" i="12"/>
  <c r="O138" i="12"/>
  <c r="O138" i="11"/>
  <c r="D139" i="11"/>
  <c r="C140" i="9"/>
  <c r="B139" i="9"/>
  <c r="D141" i="9"/>
  <c r="O141" i="9" s="1"/>
  <c r="D144" i="9"/>
  <c r="O140" i="9"/>
  <c r="B139" i="10"/>
  <c r="C140" i="10"/>
  <c r="B137" i="11"/>
  <c r="C138" i="11"/>
  <c r="O144" i="10"/>
  <c r="D145" i="10"/>
  <c r="D140" i="13"/>
  <c r="O139" i="13"/>
  <c r="C138" i="7"/>
  <c r="B137" i="7"/>
  <c r="B137" i="14"/>
  <c r="C138" i="14"/>
  <c r="O138" i="14"/>
  <c r="D139" i="14"/>
  <c r="D140" i="8"/>
  <c r="O139" i="8"/>
  <c r="D139" i="15"/>
  <c r="O138" i="15"/>
  <c r="O139" i="16"/>
  <c r="D140" i="16"/>
  <c r="D139" i="7"/>
  <c r="O138" i="7"/>
  <c r="C139" i="16"/>
  <c r="B138" i="16"/>
  <c r="C138" i="8"/>
  <c r="B137" i="8"/>
  <c r="C138" i="12"/>
  <c r="B137" i="12"/>
  <c r="C139" i="13"/>
  <c r="B138" i="13"/>
  <c r="O139" i="7" l="1"/>
  <c r="D140" i="7"/>
  <c r="C139" i="11"/>
  <c r="B138" i="11"/>
  <c r="B140" i="9"/>
  <c r="C45" i="9" s="1"/>
  <c r="C144" i="9"/>
  <c r="B139" i="13"/>
  <c r="C140" i="13"/>
  <c r="O139" i="11"/>
  <c r="D140" i="11"/>
  <c r="C139" i="14"/>
  <c r="B138" i="14"/>
  <c r="B140" i="10"/>
  <c r="C45" i="10" s="1"/>
  <c r="C144" i="10"/>
  <c r="O140" i="16"/>
  <c r="D141" i="16"/>
  <c r="O141" i="16" s="1"/>
  <c r="D144" i="16"/>
  <c r="D140" i="15"/>
  <c r="O139" i="15"/>
  <c r="C139" i="7"/>
  <c r="B138" i="7"/>
  <c r="C139" i="12"/>
  <c r="B138" i="12"/>
  <c r="C139" i="8"/>
  <c r="B138" i="8"/>
  <c r="O139" i="12"/>
  <c r="D140" i="12"/>
  <c r="C140" i="16"/>
  <c r="B139" i="16"/>
  <c r="D144" i="8"/>
  <c r="D141" i="8"/>
  <c r="O141" i="8" s="1"/>
  <c r="O140" i="8"/>
  <c r="D141" i="13"/>
  <c r="O141" i="13" s="1"/>
  <c r="O140" i="13"/>
  <c r="D144" i="13"/>
  <c r="O144" i="9"/>
  <c r="D145" i="9"/>
  <c r="D140" i="14"/>
  <c r="O139" i="14"/>
  <c r="D146" i="10"/>
  <c r="O145" i="10"/>
  <c r="C139" i="15"/>
  <c r="B138" i="15"/>
  <c r="C140" i="8" l="1"/>
  <c r="B139" i="8"/>
  <c r="C144" i="13"/>
  <c r="B140" i="13"/>
  <c r="C45" i="13" s="1"/>
  <c r="C140" i="12"/>
  <c r="B139" i="12"/>
  <c r="C145" i="10"/>
  <c r="B144" i="10"/>
  <c r="B144" i="9"/>
  <c r="C145" i="9"/>
  <c r="D45" i="10"/>
  <c r="F45" i="10" s="1"/>
  <c r="K45" i="10"/>
  <c r="J45" i="10"/>
  <c r="I45" i="10"/>
  <c r="H45" i="10"/>
  <c r="E45" i="10"/>
  <c r="C46" i="10"/>
  <c r="D46" i="10" s="1"/>
  <c r="G45" i="10"/>
  <c r="C46" i="9"/>
  <c r="D46" i="9" s="1"/>
  <c r="E45" i="9"/>
  <c r="F45" i="9" s="1"/>
  <c r="H45" i="9"/>
  <c r="I45" i="9" s="1"/>
  <c r="K45" i="9" s="1"/>
  <c r="J45" i="9"/>
  <c r="D45" i="9"/>
  <c r="G45" i="9"/>
  <c r="O145" i="9"/>
  <c r="D146" i="9"/>
  <c r="C144" i="16"/>
  <c r="B140" i="16"/>
  <c r="C45" i="16" s="1"/>
  <c r="C140" i="7"/>
  <c r="B139" i="7"/>
  <c r="O144" i="8"/>
  <c r="D145" i="8"/>
  <c r="O140" i="12"/>
  <c r="D144" i="12"/>
  <c r="D141" i="12"/>
  <c r="O141" i="12" s="1"/>
  <c r="C140" i="14"/>
  <c r="B139" i="14"/>
  <c r="C140" i="11"/>
  <c r="B139" i="11"/>
  <c r="D147" i="10"/>
  <c r="O146" i="10"/>
  <c r="C140" i="15"/>
  <c r="B139" i="15"/>
  <c r="D144" i="15"/>
  <c r="D141" i="15"/>
  <c r="O141" i="15" s="1"/>
  <c r="O140" i="15"/>
  <c r="D144" i="11"/>
  <c r="D141" i="11"/>
  <c r="O141" i="11" s="1"/>
  <c r="O140" i="11"/>
  <c r="O140" i="7"/>
  <c r="D144" i="7"/>
  <c r="D141" i="7"/>
  <c r="O141" i="7" s="1"/>
  <c r="D144" i="14"/>
  <c r="D141" i="14"/>
  <c r="O141" i="14" s="1"/>
  <c r="O140" i="14"/>
  <c r="O144" i="13"/>
  <c r="D145" i="13"/>
  <c r="D145" i="16"/>
  <c r="O144" i="16"/>
  <c r="C144" i="15" l="1"/>
  <c r="B140" i="15"/>
  <c r="C45" i="15" s="1"/>
  <c r="D145" i="12"/>
  <c r="O144" i="12"/>
  <c r="D147" i="9"/>
  <c r="O146" i="9"/>
  <c r="C146" i="10"/>
  <c r="B145" i="10"/>
  <c r="D146" i="16"/>
  <c r="O145" i="16"/>
  <c r="D148" i="10"/>
  <c r="O147" i="10"/>
  <c r="O145" i="8"/>
  <c r="D146" i="8"/>
  <c r="M45" i="9"/>
  <c r="L45" i="10"/>
  <c r="D145" i="11"/>
  <c r="O144" i="11"/>
  <c r="K46" i="9"/>
  <c r="J46" i="9"/>
  <c r="H46" i="9"/>
  <c r="E46" i="9"/>
  <c r="I46" i="9"/>
  <c r="G46" i="9"/>
  <c r="F46" i="9"/>
  <c r="C144" i="12"/>
  <c r="B140" i="12"/>
  <c r="C45" i="12" s="1"/>
  <c r="B140" i="11"/>
  <c r="C45" i="11" s="1"/>
  <c r="C144" i="11"/>
  <c r="E45" i="13"/>
  <c r="D45" i="13"/>
  <c r="F45" i="13" s="1"/>
  <c r="J45" i="13"/>
  <c r="H45" i="13"/>
  <c r="I45" i="13" s="1"/>
  <c r="K45" i="13" s="1"/>
  <c r="D46" i="13"/>
  <c r="C46" i="13"/>
  <c r="G45" i="13"/>
  <c r="O145" i="13"/>
  <c r="D146" i="13"/>
  <c r="O144" i="14"/>
  <c r="D145" i="14"/>
  <c r="C144" i="7"/>
  <c r="B140" i="7"/>
  <c r="C45" i="7" s="1"/>
  <c r="L45" i="9"/>
  <c r="M45" i="10"/>
  <c r="C145" i="13"/>
  <c r="B144" i="13"/>
  <c r="O144" i="15"/>
  <c r="D145" i="15"/>
  <c r="B140" i="14"/>
  <c r="C45" i="14" s="1"/>
  <c r="C144" i="14"/>
  <c r="H45" i="16"/>
  <c r="I45" i="16" s="1"/>
  <c r="K45" i="16" s="1"/>
  <c r="C46" i="16"/>
  <c r="D46" i="16" s="1"/>
  <c r="E45" i="16"/>
  <c r="F45" i="16" s="1"/>
  <c r="J45" i="16"/>
  <c r="D45" i="16"/>
  <c r="G45" i="16"/>
  <c r="I46" i="10"/>
  <c r="H46" i="10"/>
  <c r="F46" i="10"/>
  <c r="E46" i="10"/>
  <c r="J46" i="10"/>
  <c r="K46" i="10"/>
  <c r="G46" i="10"/>
  <c r="C146" i="9"/>
  <c r="B145" i="9"/>
  <c r="D145" i="7"/>
  <c r="O144" i="7"/>
  <c r="C145" i="16"/>
  <c r="B144" i="16"/>
  <c r="B140" i="8"/>
  <c r="C45" i="8" s="1"/>
  <c r="C144" i="8"/>
  <c r="L46" i="9" l="1"/>
  <c r="M45" i="13"/>
  <c r="L45" i="16"/>
  <c r="M46" i="9"/>
  <c r="C147" i="9"/>
  <c r="B146" i="9"/>
  <c r="C147" i="10"/>
  <c r="B146" i="10"/>
  <c r="O146" i="8"/>
  <c r="D147" i="8"/>
  <c r="C145" i="14"/>
  <c r="B144" i="14"/>
  <c r="H45" i="7"/>
  <c r="C46" i="7"/>
  <c r="D46" i="7" s="1"/>
  <c r="E45" i="7"/>
  <c r="D45" i="7"/>
  <c r="F45" i="7" s="1"/>
  <c r="I45" i="7"/>
  <c r="J45" i="7"/>
  <c r="K45" i="7" s="1"/>
  <c r="G45" i="7"/>
  <c r="J46" i="13"/>
  <c r="I46" i="13"/>
  <c r="H46" i="13"/>
  <c r="F46" i="13"/>
  <c r="E46" i="13"/>
  <c r="K46" i="13"/>
  <c r="G46" i="13"/>
  <c r="C145" i="11"/>
  <c r="B144" i="11"/>
  <c r="D45" i="8"/>
  <c r="F45" i="8" s="1"/>
  <c r="J45" i="8"/>
  <c r="H45" i="8"/>
  <c r="I45" i="8" s="1"/>
  <c r="K45" i="8" s="1"/>
  <c r="D46" i="8"/>
  <c r="E45" i="8"/>
  <c r="C46" i="8"/>
  <c r="G45" i="8"/>
  <c r="D46" i="14"/>
  <c r="C46" i="14"/>
  <c r="E45" i="14"/>
  <c r="D45" i="14"/>
  <c r="F45" i="14" s="1"/>
  <c r="J45" i="14"/>
  <c r="I45" i="14"/>
  <c r="K45" i="14" s="1"/>
  <c r="H45" i="14"/>
  <c r="G45" i="14"/>
  <c r="C145" i="7"/>
  <c r="B144" i="7"/>
  <c r="J45" i="11"/>
  <c r="H45" i="11"/>
  <c r="C46" i="11"/>
  <c r="D46" i="11" s="1"/>
  <c r="F45" i="11"/>
  <c r="I45" i="11"/>
  <c r="K45" i="11" s="1"/>
  <c r="E45" i="11"/>
  <c r="D45" i="11"/>
  <c r="G45" i="11"/>
  <c r="D148" i="9"/>
  <c r="O147" i="9"/>
  <c r="C146" i="16"/>
  <c r="B145" i="16"/>
  <c r="O145" i="15"/>
  <c r="D146" i="15"/>
  <c r="O145" i="14"/>
  <c r="D146" i="14"/>
  <c r="H45" i="12"/>
  <c r="I45" i="12" s="1"/>
  <c r="K45" i="12" s="1"/>
  <c r="D46" i="12"/>
  <c r="C46" i="12"/>
  <c r="F45" i="12"/>
  <c r="E45" i="12"/>
  <c r="D45" i="12"/>
  <c r="J45" i="12"/>
  <c r="G45" i="12"/>
  <c r="D149" i="10"/>
  <c r="O148" i="10"/>
  <c r="M46" i="10"/>
  <c r="L45" i="13"/>
  <c r="C145" i="12"/>
  <c r="B144" i="12"/>
  <c r="D146" i="12"/>
  <c r="O145" i="12"/>
  <c r="C145" i="8"/>
  <c r="B144" i="8"/>
  <c r="D146" i="7"/>
  <c r="O145" i="7"/>
  <c r="M45" i="16"/>
  <c r="D147" i="13"/>
  <c r="O146" i="13"/>
  <c r="O145" i="11"/>
  <c r="D146" i="11"/>
  <c r="D147" i="16"/>
  <c r="O146" i="16"/>
  <c r="D45" i="15"/>
  <c r="J45" i="15"/>
  <c r="C46" i="15"/>
  <c r="D46" i="15" s="1"/>
  <c r="E45" i="15"/>
  <c r="F45" i="15" s="1"/>
  <c r="H45" i="15"/>
  <c r="I45" i="15" s="1"/>
  <c r="K45" i="15" s="1"/>
  <c r="G45" i="15"/>
  <c r="L46" i="10"/>
  <c r="E46" i="16"/>
  <c r="K46" i="16"/>
  <c r="J46" i="16"/>
  <c r="H46" i="16"/>
  <c r="G46" i="16"/>
  <c r="F46" i="16"/>
  <c r="I46" i="16"/>
  <c r="C146" i="13"/>
  <c r="B145" i="13"/>
  <c r="C145" i="15"/>
  <c r="B144" i="15"/>
  <c r="M45" i="15" l="1"/>
  <c r="L45" i="7"/>
  <c r="M45" i="11"/>
  <c r="L45" i="11"/>
  <c r="L45" i="8"/>
  <c r="M46" i="16"/>
  <c r="M45" i="12"/>
  <c r="M45" i="8"/>
  <c r="L45" i="14"/>
  <c r="D148" i="16"/>
  <c r="O147" i="16"/>
  <c r="C146" i="7"/>
  <c r="B145" i="7"/>
  <c r="M45" i="14"/>
  <c r="C146" i="15"/>
  <c r="B145" i="15"/>
  <c r="O146" i="11"/>
  <c r="D147" i="11"/>
  <c r="B145" i="8"/>
  <c r="C146" i="8"/>
  <c r="C146" i="14"/>
  <c r="B145" i="14"/>
  <c r="I46" i="15"/>
  <c r="H46" i="15"/>
  <c r="G46" i="15"/>
  <c r="F46" i="15"/>
  <c r="K46" i="15"/>
  <c r="E46" i="15"/>
  <c r="J46" i="15"/>
  <c r="O149" i="10"/>
  <c r="D150" i="10"/>
  <c r="E46" i="12"/>
  <c r="K46" i="12"/>
  <c r="J46" i="12"/>
  <c r="I46" i="12"/>
  <c r="H46" i="12"/>
  <c r="G46" i="12"/>
  <c r="F46" i="12"/>
  <c r="C147" i="16"/>
  <c r="B146" i="16"/>
  <c r="H46" i="11"/>
  <c r="E46" i="11"/>
  <c r="K46" i="11"/>
  <c r="J46" i="11"/>
  <c r="I46" i="11"/>
  <c r="F46" i="11"/>
  <c r="G46" i="11"/>
  <c r="M46" i="13"/>
  <c r="O147" i="8"/>
  <c r="D148" i="8"/>
  <c r="C147" i="13"/>
  <c r="B146" i="13"/>
  <c r="L45" i="15"/>
  <c r="D147" i="12"/>
  <c r="O146" i="12"/>
  <c r="L46" i="16"/>
  <c r="D148" i="13"/>
  <c r="O147" i="13"/>
  <c r="L45" i="12"/>
  <c r="D149" i="9"/>
  <c r="O148" i="9"/>
  <c r="I46" i="8"/>
  <c r="H46" i="8"/>
  <c r="F46" i="8"/>
  <c r="E46" i="8"/>
  <c r="J46" i="8"/>
  <c r="K46" i="8"/>
  <c r="G46" i="8"/>
  <c r="L46" i="13"/>
  <c r="M45" i="7"/>
  <c r="C146" i="12"/>
  <c r="B145" i="12"/>
  <c r="O146" i="14"/>
  <c r="D147" i="14"/>
  <c r="E46" i="7"/>
  <c r="K46" i="7"/>
  <c r="J46" i="7"/>
  <c r="I46" i="7"/>
  <c r="H46" i="7"/>
  <c r="F46" i="7"/>
  <c r="G46" i="7"/>
  <c r="C148" i="10"/>
  <c r="B147" i="10"/>
  <c r="C146" i="11"/>
  <c r="B145" i="11"/>
  <c r="D147" i="7"/>
  <c r="O146" i="7"/>
  <c r="D147" i="15"/>
  <c r="O146" i="15"/>
  <c r="H46" i="14"/>
  <c r="E46" i="14"/>
  <c r="K46" i="14"/>
  <c r="J46" i="14"/>
  <c r="I46" i="14"/>
  <c r="F46" i="14"/>
  <c r="G46" i="14"/>
  <c r="C148" i="9"/>
  <c r="B147" i="9"/>
  <c r="M46" i="15" l="1"/>
  <c r="M46" i="11"/>
  <c r="L46" i="7"/>
  <c r="C149" i="9"/>
  <c r="B148" i="9"/>
  <c r="D148" i="12"/>
  <c r="O147" i="12"/>
  <c r="M46" i="12"/>
  <c r="C147" i="15"/>
  <c r="B146" i="15"/>
  <c r="C149" i="10"/>
  <c r="B148" i="10"/>
  <c r="D150" i="9"/>
  <c r="O149" i="9"/>
  <c r="L46" i="11"/>
  <c r="D148" i="15"/>
  <c r="O147" i="15"/>
  <c r="O147" i="14"/>
  <c r="D148" i="14"/>
  <c r="C147" i="14"/>
  <c r="B146" i="14"/>
  <c r="L46" i="14"/>
  <c r="M46" i="7"/>
  <c r="C148" i="13"/>
  <c r="B147" i="13"/>
  <c r="L46" i="12"/>
  <c r="C147" i="8"/>
  <c r="B146" i="8"/>
  <c r="D149" i="8"/>
  <c r="O148" i="8"/>
  <c r="C147" i="7"/>
  <c r="B146" i="7"/>
  <c r="D148" i="7"/>
  <c r="O147" i="7"/>
  <c r="C147" i="12"/>
  <c r="B146" i="12"/>
  <c r="M46" i="8"/>
  <c r="D149" i="13"/>
  <c r="O148" i="13"/>
  <c r="O147" i="11"/>
  <c r="D148" i="11"/>
  <c r="M46" i="14"/>
  <c r="B146" i="11"/>
  <c r="C147" i="11"/>
  <c r="L46" i="8"/>
  <c r="C148" i="16"/>
  <c r="B147" i="16"/>
  <c r="O150" i="10"/>
  <c r="D151" i="10"/>
  <c r="L46" i="15"/>
  <c r="O148" i="16"/>
  <c r="D149" i="16"/>
  <c r="D150" i="8" l="1"/>
  <c r="O149" i="8"/>
  <c r="O148" i="12"/>
  <c r="D149" i="12"/>
  <c r="C148" i="14"/>
  <c r="B147" i="14"/>
  <c r="O150" i="9"/>
  <c r="D151" i="9"/>
  <c r="C148" i="11"/>
  <c r="B147" i="11"/>
  <c r="C148" i="12"/>
  <c r="B147" i="12"/>
  <c r="C148" i="8"/>
  <c r="B147" i="8"/>
  <c r="C150" i="9"/>
  <c r="B149" i="9"/>
  <c r="O151" i="10"/>
  <c r="D152" i="10"/>
  <c r="D149" i="14"/>
  <c r="O148" i="14"/>
  <c r="C150" i="10"/>
  <c r="B149" i="10"/>
  <c r="O148" i="7"/>
  <c r="D149" i="7"/>
  <c r="C149" i="13"/>
  <c r="B148" i="13"/>
  <c r="C148" i="15"/>
  <c r="B147" i="15"/>
  <c r="C149" i="16"/>
  <c r="B148" i="16"/>
  <c r="C148" i="7"/>
  <c r="B147" i="7"/>
  <c r="D149" i="15"/>
  <c r="O148" i="15"/>
  <c r="O149" i="16"/>
  <c r="D150" i="16"/>
  <c r="O148" i="11"/>
  <c r="D149" i="11"/>
  <c r="D150" i="13"/>
  <c r="O149" i="13"/>
  <c r="C151" i="10" l="1"/>
  <c r="B150" i="10"/>
  <c r="C149" i="8"/>
  <c r="B148" i="8"/>
  <c r="C149" i="14"/>
  <c r="B148" i="14"/>
  <c r="O149" i="12"/>
  <c r="D150" i="12"/>
  <c r="C149" i="15"/>
  <c r="B148" i="15"/>
  <c r="C150" i="13"/>
  <c r="B149" i="13"/>
  <c r="D150" i="14"/>
  <c r="O149" i="14"/>
  <c r="C149" i="12"/>
  <c r="B148" i="12"/>
  <c r="D150" i="15"/>
  <c r="O149" i="15"/>
  <c r="C149" i="7"/>
  <c r="B148" i="7"/>
  <c r="O152" i="10"/>
  <c r="D153" i="10"/>
  <c r="D150" i="11"/>
  <c r="O149" i="11"/>
  <c r="C149" i="11"/>
  <c r="B148" i="11"/>
  <c r="D151" i="8"/>
  <c r="O150" i="8"/>
  <c r="O149" i="7"/>
  <c r="D150" i="7"/>
  <c r="O151" i="9"/>
  <c r="D152" i="9"/>
  <c r="O150" i="13"/>
  <c r="D151" i="13"/>
  <c r="C150" i="16"/>
  <c r="B149" i="16"/>
  <c r="C151" i="9"/>
  <c r="B150" i="9"/>
  <c r="O150" i="16"/>
  <c r="D151" i="16"/>
  <c r="D151" i="14" l="1"/>
  <c r="O150" i="14"/>
  <c r="C150" i="14"/>
  <c r="B149" i="14"/>
  <c r="D152" i="8"/>
  <c r="O151" i="8"/>
  <c r="B149" i="7"/>
  <c r="C150" i="7"/>
  <c r="B150" i="13"/>
  <c r="C151" i="13"/>
  <c r="O150" i="7"/>
  <c r="D151" i="7"/>
  <c r="C150" i="8"/>
  <c r="B149" i="8"/>
  <c r="B150" i="16"/>
  <c r="C151" i="16"/>
  <c r="O151" i="16"/>
  <c r="D152" i="16"/>
  <c r="C150" i="11"/>
  <c r="B149" i="11"/>
  <c r="O150" i="15"/>
  <c r="D151" i="15"/>
  <c r="B149" i="15"/>
  <c r="C150" i="15"/>
  <c r="D154" i="10"/>
  <c r="O153" i="10"/>
  <c r="O151" i="13"/>
  <c r="D152" i="13"/>
  <c r="O152" i="9"/>
  <c r="D153" i="9"/>
  <c r="O150" i="12"/>
  <c r="D151" i="12"/>
  <c r="C152" i="10"/>
  <c r="B151" i="10"/>
  <c r="C152" i="9"/>
  <c r="B151" i="9"/>
  <c r="D151" i="11"/>
  <c r="O150" i="11"/>
  <c r="B149" i="12"/>
  <c r="C150" i="12"/>
  <c r="O151" i="15" l="1"/>
  <c r="D152" i="15"/>
  <c r="C151" i="7"/>
  <c r="B150" i="7"/>
  <c r="D152" i="11"/>
  <c r="O151" i="11"/>
  <c r="C151" i="8"/>
  <c r="B150" i="8"/>
  <c r="O152" i="8"/>
  <c r="D153" i="8"/>
  <c r="O152" i="13"/>
  <c r="D153" i="13"/>
  <c r="D153" i="16"/>
  <c r="O152" i="16"/>
  <c r="O151" i="7"/>
  <c r="D152" i="7"/>
  <c r="O153" i="9"/>
  <c r="D154" i="9"/>
  <c r="B152" i="9"/>
  <c r="C153" i="9"/>
  <c r="C153" i="10"/>
  <c r="B152" i="10"/>
  <c r="D155" i="10"/>
  <c r="O154" i="10"/>
  <c r="C151" i="14"/>
  <c r="B150" i="14"/>
  <c r="O151" i="12"/>
  <c r="D152" i="12"/>
  <c r="C151" i="15"/>
  <c r="B150" i="15"/>
  <c r="C152" i="16"/>
  <c r="B151" i="16"/>
  <c r="B151" i="13"/>
  <c r="C152" i="13"/>
  <c r="C151" i="11"/>
  <c r="B150" i="11"/>
  <c r="B150" i="12"/>
  <c r="C151" i="12"/>
  <c r="O151" i="14"/>
  <c r="D152" i="14"/>
  <c r="D153" i="7" l="1"/>
  <c r="O152" i="7"/>
  <c r="O152" i="14"/>
  <c r="D153" i="14"/>
  <c r="C152" i="8"/>
  <c r="B151" i="8"/>
  <c r="C152" i="12"/>
  <c r="B151" i="12"/>
  <c r="C152" i="15"/>
  <c r="B151" i="15"/>
  <c r="D154" i="16"/>
  <c r="O153" i="16"/>
  <c r="D153" i="11"/>
  <c r="O152" i="11"/>
  <c r="C154" i="9"/>
  <c r="B153" i="9"/>
  <c r="O153" i="13"/>
  <c r="D154" i="13"/>
  <c r="C153" i="16"/>
  <c r="B152" i="16"/>
  <c r="C152" i="11"/>
  <c r="B151" i="11"/>
  <c r="C152" i="7"/>
  <c r="B151" i="7"/>
  <c r="D156" i="10"/>
  <c r="O156" i="10" s="1"/>
  <c r="O155" i="10"/>
  <c r="D153" i="12"/>
  <c r="O152" i="12"/>
  <c r="D155" i="9"/>
  <c r="O154" i="9"/>
  <c r="O153" i="8"/>
  <c r="D154" i="8"/>
  <c r="O152" i="15"/>
  <c r="D153" i="15"/>
  <c r="C154" i="10"/>
  <c r="B153" i="10"/>
  <c r="C153" i="13"/>
  <c r="B152" i="13"/>
  <c r="C152" i="14"/>
  <c r="B151" i="14"/>
  <c r="O154" i="8" l="1"/>
  <c r="D155" i="8"/>
  <c r="C153" i="12"/>
  <c r="B152" i="12"/>
  <c r="C153" i="14"/>
  <c r="B152" i="14"/>
  <c r="C153" i="11"/>
  <c r="B152" i="11"/>
  <c r="O153" i="11"/>
  <c r="D154" i="11"/>
  <c r="C153" i="8"/>
  <c r="B152" i="8"/>
  <c r="C155" i="9"/>
  <c r="B155" i="9" s="1"/>
  <c r="B154" i="9"/>
  <c r="D154" i="14"/>
  <c r="O153" i="14"/>
  <c r="D156" i="9"/>
  <c r="O156" i="9" s="1"/>
  <c r="O155" i="9"/>
  <c r="D154" i="12"/>
  <c r="O153" i="12"/>
  <c r="C154" i="16"/>
  <c r="B153" i="16"/>
  <c r="D155" i="16"/>
  <c r="O154" i="16"/>
  <c r="C154" i="13"/>
  <c r="B153" i="13"/>
  <c r="O153" i="15"/>
  <c r="D154" i="15"/>
  <c r="D155" i="13"/>
  <c r="O154" i="13"/>
  <c r="C153" i="7"/>
  <c r="B152" i="7"/>
  <c r="C155" i="10"/>
  <c r="B155" i="10" s="1"/>
  <c r="B154" i="10"/>
  <c r="C153" i="15"/>
  <c r="B152" i="15"/>
  <c r="D154" i="7"/>
  <c r="O153" i="7"/>
  <c r="C154" i="7" l="1"/>
  <c r="B153" i="7"/>
  <c r="C154" i="11"/>
  <c r="B153" i="11"/>
  <c r="D155" i="14"/>
  <c r="O154" i="14"/>
  <c r="F24" i="9"/>
  <c r="E26" i="9"/>
  <c r="F22" i="9"/>
  <c r="E28" i="9"/>
  <c r="F28" i="9"/>
  <c r="F20" i="9"/>
  <c r="F26" i="9"/>
  <c r="E20" i="9"/>
  <c r="E24" i="9"/>
  <c r="E22" i="9"/>
  <c r="C47" i="9"/>
  <c r="C154" i="14"/>
  <c r="B153" i="14"/>
  <c r="D156" i="16"/>
  <c r="O156" i="16" s="1"/>
  <c r="O155" i="16"/>
  <c r="D155" i="15"/>
  <c r="O154" i="15"/>
  <c r="D155" i="7"/>
  <c r="O154" i="7"/>
  <c r="D155" i="12"/>
  <c r="O154" i="12"/>
  <c r="C154" i="8"/>
  <c r="B153" i="8"/>
  <c r="C154" i="12"/>
  <c r="B153" i="12"/>
  <c r="C155" i="16"/>
  <c r="B155" i="16" s="1"/>
  <c r="B154" i="16"/>
  <c r="O154" i="11"/>
  <c r="D155" i="11"/>
  <c r="D156" i="8"/>
  <c r="O156" i="8" s="1"/>
  <c r="O155" i="8"/>
  <c r="D156" i="13"/>
  <c r="O156" i="13" s="1"/>
  <c r="O155" i="13"/>
  <c r="C154" i="15"/>
  <c r="B153" i="15"/>
  <c r="E28" i="10"/>
  <c r="E22" i="10"/>
  <c r="F28" i="10"/>
  <c r="F24" i="10"/>
  <c r="E20" i="10"/>
  <c r="F20" i="10"/>
  <c r="E24" i="10"/>
  <c r="F22" i="10"/>
  <c r="E26" i="10"/>
  <c r="F26" i="10"/>
  <c r="C47" i="10"/>
  <c r="C155" i="13"/>
  <c r="B155" i="13" s="1"/>
  <c r="B154" i="13"/>
  <c r="C46" i="4"/>
  <c r="C31" i="4"/>
  <c r="C48" i="4"/>
  <c r="C42" i="4"/>
  <c r="C33" i="4"/>
  <c r="C37" i="4"/>
  <c r="C29" i="4"/>
  <c r="C40" i="4"/>
  <c r="C44" i="4"/>
  <c r="C35" i="4"/>
  <c r="C38" i="4" l="1"/>
  <c r="C49" i="4"/>
  <c r="F28" i="16"/>
  <c r="E22" i="16"/>
  <c r="F24" i="16"/>
  <c r="E28" i="16"/>
  <c r="E26" i="16"/>
  <c r="F20" i="16"/>
  <c r="E24" i="16"/>
  <c r="F26" i="16"/>
  <c r="E20" i="16"/>
  <c r="F22" i="16"/>
  <c r="C47" i="16"/>
  <c r="D156" i="7"/>
  <c r="O156" i="7" s="1"/>
  <c r="O155" i="7"/>
  <c r="F30" i="10"/>
  <c r="K5" i="10"/>
  <c r="E30" i="10"/>
  <c r="K4" i="10"/>
  <c r="C155" i="12"/>
  <c r="B155" i="12" s="1"/>
  <c r="B154" i="12"/>
  <c r="D156" i="15"/>
  <c r="O156" i="15" s="1"/>
  <c r="O155" i="15"/>
  <c r="E30" i="9"/>
  <c r="K4" i="9"/>
  <c r="F20" i="13"/>
  <c r="F28" i="13"/>
  <c r="E22" i="13"/>
  <c r="F22" i="13"/>
  <c r="F26" i="13"/>
  <c r="E20" i="13"/>
  <c r="E28" i="13"/>
  <c r="F24" i="13"/>
  <c r="E24" i="13"/>
  <c r="E26" i="13"/>
  <c r="C47" i="13"/>
  <c r="O155" i="14"/>
  <c r="D156" i="14"/>
  <c r="O156" i="14" s="1"/>
  <c r="E47" i="10"/>
  <c r="D47" i="10"/>
  <c r="J47" i="10"/>
  <c r="H47" i="10"/>
  <c r="I47" i="10" s="1"/>
  <c r="K47" i="10" s="1"/>
  <c r="F47" i="10"/>
  <c r="C48" i="10"/>
  <c r="D48" i="10" s="1"/>
  <c r="G47" i="10"/>
  <c r="C155" i="8"/>
  <c r="B155" i="8" s="1"/>
  <c r="B154" i="8"/>
  <c r="K5" i="9"/>
  <c r="F30" i="9"/>
  <c r="D156" i="11"/>
  <c r="O156" i="11" s="1"/>
  <c r="O155" i="11"/>
  <c r="B154" i="11"/>
  <c r="C155" i="11"/>
  <c r="B155" i="11" s="1"/>
  <c r="D156" i="12"/>
  <c r="O156" i="12" s="1"/>
  <c r="O155" i="12"/>
  <c r="B154" i="14"/>
  <c r="C155" i="14"/>
  <c r="B155" i="14" s="1"/>
  <c r="C155" i="15"/>
  <c r="B155" i="15" s="1"/>
  <c r="B154" i="15"/>
  <c r="C48" i="9"/>
  <c r="D47" i="9"/>
  <c r="F47" i="9" s="1"/>
  <c r="E47" i="9"/>
  <c r="D48" i="9"/>
  <c r="H47" i="9"/>
  <c r="I47" i="9" s="1"/>
  <c r="K47" i="9" s="1"/>
  <c r="J47" i="9"/>
  <c r="G47" i="9"/>
  <c r="C155" i="7"/>
  <c r="B155" i="7" s="1"/>
  <c r="B154" i="7"/>
  <c r="C81" i="4"/>
  <c r="C73" i="4"/>
  <c r="C112" i="4"/>
  <c r="C106" i="4"/>
  <c r="C79" i="4"/>
  <c r="C77" i="4"/>
  <c r="C108" i="4"/>
  <c r="C110" i="4"/>
  <c r="C114" i="4"/>
  <c r="C75" i="4"/>
  <c r="C82" i="4" l="1"/>
  <c r="C115" i="4"/>
  <c r="M47" i="10"/>
  <c r="M47" i="9"/>
  <c r="E30" i="13"/>
  <c r="K4" i="13"/>
  <c r="K48" i="9"/>
  <c r="J48" i="9"/>
  <c r="I48" i="9"/>
  <c r="H48" i="9"/>
  <c r="E48" i="9"/>
  <c r="F48" i="9"/>
  <c r="G48" i="9"/>
  <c r="G22" i="9"/>
  <c r="AF22" i="9" s="1"/>
  <c r="G28" i="9"/>
  <c r="AF28" i="9" s="1"/>
  <c r="T26" i="9"/>
  <c r="T27" i="9" s="1"/>
  <c r="Z28" i="9"/>
  <c r="S26" i="9"/>
  <c r="S27" i="9" s="1"/>
  <c r="AC28" i="9"/>
  <c r="AA20" i="9"/>
  <c r="AA21" i="9" s="1"/>
  <c r="AA24" i="9"/>
  <c r="AA25" i="9" s="1"/>
  <c r="S28" i="9"/>
  <c r="Q20" i="9"/>
  <c r="Q21" i="9" s="1"/>
  <c r="Y24" i="9"/>
  <c r="Y25" i="9" s="1"/>
  <c r="R22" i="9"/>
  <c r="R23" i="9" s="1"/>
  <c r="AB28" i="9"/>
  <c r="Y28" i="9"/>
  <c r="Z24" i="9"/>
  <c r="Z25" i="9" s="1"/>
  <c r="U28" i="9"/>
  <c r="U24" i="9"/>
  <c r="U25" i="9" s="1"/>
  <c r="Y20" i="9"/>
  <c r="Y21" i="9" s="1"/>
  <c r="P28" i="9"/>
  <c r="S20" i="9"/>
  <c r="S21" i="9" s="1"/>
  <c r="T28" i="9"/>
  <c r="AA26" i="9"/>
  <c r="AA27" i="9" s="1"/>
  <c r="AD26" i="9"/>
  <c r="AD27" i="9" s="1"/>
  <c r="G26" i="9"/>
  <c r="AF26" i="9" s="1"/>
  <c r="X22" i="9"/>
  <c r="X23" i="9" s="1"/>
  <c r="Q26" i="9"/>
  <c r="Q27" i="9" s="1"/>
  <c r="X20" i="9"/>
  <c r="X21" i="9" s="1"/>
  <c r="Q24" i="9"/>
  <c r="Q25" i="9" s="1"/>
  <c r="P24" i="9"/>
  <c r="AD20" i="9"/>
  <c r="AD21" i="9" s="1"/>
  <c r="W22" i="9"/>
  <c r="W23" i="9" s="1"/>
  <c r="P22" i="9"/>
  <c r="R24" i="9"/>
  <c r="R25" i="9" s="1"/>
  <c r="U26" i="9"/>
  <c r="U27" i="9" s="1"/>
  <c r="U20" i="9"/>
  <c r="U21" i="9" s="1"/>
  <c r="X28" i="9"/>
  <c r="P26" i="9"/>
  <c r="AA22" i="9"/>
  <c r="AA23" i="9" s="1"/>
  <c r="X26" i="9"/>
  <c r="X27" i="9" s="1"/>
  <c r="AD22" i="9"/>
  <c r="AD23" i="9" s="1"/>
  <c r="AA28" i="9"/>
  <c r="U22" i="9"/>
  <c r="U23" i="9" s="1"/>
  <c r="R26" i="9"/>
  <c r="R27" i="9" s="1"/>
  <c r="AC22" i="9"/>
  <c r="AC23" i="9" s="1"/>
  <c r="S24" i="9"/>
  <c r="S25" i="9" s="1"/>
  <c r="W20" i="9"/>
  <c r="W21" i="9" s="1"/>
  <c r="T20" i="9"/>
  <c r="T21" i="9" s="1"/>
  <c r="T22" i="9"/>
  <c r="T23" i="9" s="1"/>
  <c r="V24" i="9"/>
  <c r="V25" i="9" s="1"/>
  <c r="V22" i="9"/>
  <c r="V23" i="9" s="1"/>
  <c r="S22" i="9"/>
  <c r="S23" i="9" s="1"/>
  <c r="G20" i="9"/>
  <c r="AF20" i="9" s="1"/>
  <c r="AG20" i="9" s="1"/>
  <c r="AG21" i="9" s="1"/>
  <c r="V28" i="9"/>
  <c r="AD28" i="9"/>
  <c r="R20" i="9"/>
  <c r="R21" i="9" s="1"/>
  <c r="Z20" i="9"/>
  <c r="Z21" i="9" s="1"/>
  <c r="W24" i="9"/>
  <c r="W25" i="9" s="1"/>
  <c r="AD24" i="9"/>
  <c r="AD25" i="9" s="1"/>
  <c r="V20" i="9"/>
  <c r="V21" i="9" s="1"/>
  <c r="AC20" i="9"/>
  <c r="AC21" i="9" s="1"/>
  <c r="R28" i="9"/>
  <c r="Y22" i="9"/>
  <c r="Y23" i="9" s="1"/>
  <c r="Q28" i="9"/>
  <c r="P20" i="9"/>
  <c r="AB26" i="9"/>
  <c r="AB27" i="9" s="1"/>
  <c r="AB24" i="9"/>
  <c r="AB25" i="9" s="1"/>
  <c r="X24" i="9"/>
  <c r="X25" i="9" s="1"/>
  <c r="AB20" i="9"/>
  <c r="AB21" i="9" s="1"/>
  <c r="T24" i="9"/>
  <c r="T25" i="9" s="1"/>
  <c r="Y26" i="9"/>
  <c r="Y27" i="9" s="1"/>
  <c r="V26" i="9"/>
  <c r="V27" i="9" s="1"/>
  <c r="Q22" i="9"/>
  <c r="Q23" i="9" s="1"/>
  <c r="W28" i="9"/>
  <c r="G24" i="9"/>
  <c r="AF24" i="9" s="1"/>
  <c r="Z22" i="9"/>
  <c r="Z23" i="9" s="1"/>
  <c r="AC26" i="9"/>
  <c r="AC27" i="9" s="1"/>
  <c r="AC24" i="9"/>
  <c r="AC25" i="9" s="1"/>
  <c r="AB22" i="9"/>
  <c r="AB23" i="9" s="1"/>
  <c r="Z26" i="9"/>
  <c r="Z27" i="9" s="1"/>
  <c r="W26" i="9"/>
  <c r="W27" i="9" s="1"/>
  <c r="F22" i="11"/>
  <c r="F24" i="11"/>
  <c r="E24" i="11"/>
  <c r="F28" i="11"/>
  <c r="E22" i="11"/>
  <c r="E28" i="11"/>
  <c r="F26" i="11"/>
  <c r="E26" i="11"/>
  <c r="E20" i="11"/>
  <c r="F20" i="11"/>
  <c r="C47" i="11"/>
  <c r="F30" i="16"/>
  <c r="K5" i="16"/>
  <c r="L47" i="10"/>
  <c r="F26" i="8"/>
  <c r="E24" i="8"/>
  <c r="E26" i="8"/>
  <c r="F28" i="8"/>
  <c r="F22" i="8"/>
  <c r="F24" i="8"/>
  <c r="F20" i="8"/>
  <c r="E22" i="8"/>
  <c r="E28" i="8"/>
  <c r="E20" i="8"/>
  <c r="C47" i="8"/>
  <c r="E47" i="13"/>
  <c r="F47" i="13" s="1"/>
  <c r="D47" i="13"/>
  <c r="J47" i="13"/>
  <c r="I47" i="13"/>
  <c r="H47" i="13"/>
  <c r="C48" i="13"/>
  <c r="D48" i="13" s="1"/>
  <c r="G47" i="13"/>
  <c r="E24" i="12"/>
  <c r="F20" i="12"/>
  <c r="E22" i="12"/>
  <c r="E26" i="12"/>
  <c r="F22" i="12"/>
  <c r="F28" i="12"/>
  <c r="F24" i="12"/>
  <c r="F26" i="12"/>
  <c r="E28" i="12"/>
  <c r="E20" i="12"/>
  <c r="C47" i="12"/>
  <c r="E22" i="15"/>
  <c r="E24" i="15"/>
  <c r="F24" i="15"/>
  <c r="E26" i="15"/>
  <c r="F22" i="15"/>
  <c r="E28" i="15"/>
  <c r="E20" i="15"/>
  <c r="F28" i="15"/>
  <c r="F20" i="15"/>
  <c r="F26" i="15"/>
  <c r="C47" i="15"/>
  <c r="I47" i="16"/>
  <c r="K47" i="16" s="1"/>
  <c r="H47" i="16"/>
  <c r="C48" i="16"/>
  <c r="D48" i="16" s="1"/>
  <c r="D47" i="16"/>
  <c r="F47" i="16" s="1"/>
  <c r="E47" i="16"/>
  <c r="J47" i="16"/>
  <c r="G47" i="16"/>
  <c r="F30" i="13"/>
  <c r="K5" i="13"/>
  <c r="F24" i="14"/>
  <c r="F26" i="14"/>
  <c r="E28" i="14"/>
  <c r="F28" i="14"/>
  <c r="E26" i="14"/>
  <c r="E22" i="14"/>
  <c r="E24" i="14"/>
  <c r="F20" i="14"/>
  <c r="E20" i="14"/>
  <c r="F22" i="14"/>
  <c r="C47" i="14"/>
  <c r="F28" i="7"/>
  <c r="E20" i="7"/>
  <c r="E22" i="7"/>
  <c r="F24" i="7"/>
  <c r="F26" i="7"/>
  <c r="F22" i="7"/>
  <c r="E24" i="7"/>
  <c r="E28" i="7"/>
  <c r="F20" i="7"/>
  <c r="E26" i="7"/>
  <c r="C47" i="7"/>
  <c r="L47" i="9"/>
  <c r="I48" i="10"/>
  <c r="H48" i="10"/>
  <c r="F48" i="10"/>
  <c r="E48" i="10"/>
  <c r="J48" i="10"/>
  <c r="K48" i="10"/>
  <c r="G48" i="10"/>
  <c r="G24" i="10"/>
  <c r="AF24" i="10" s="1"/>
  <c r="AA20" i="10"/>
  <c r="AA21" i="10" s="1"/>
  <c r="G22" i="10"/>
  <c r="AF22" i="10" s="1"/>
  <c r="AD24" i="10"/>
  <c r="AD25" i="10" s="1"/>
  <c r="AC24" i="10"/>
  <c r="AC25" i="10" s="1"/>
  <c r="U24" i="10"/>
  <c r="U25" i="10" s="1"/>
  <c r="V24" i="10"/>
  <c r="V25" i="10" s="1"/>
  <c r="AD28" i="10"/>
  <c r="T24" i="10"/>
  <c r="T25" i="10" s="1"/>
  <c r="Y24" i="10"/>
  <c r="Y25" i="10" s="1"/>
  <c r="Z20" i="10"/>
  <c r="Z21" i="10" s="1"/>
  <c r="V26" i="10"/>
  <c r="V27" i="10" s="1"/>
  <c r="G20" i="10"/>
  <c r="AF20" i="10" s="1"/>
  <c r="AG20" i="10" s="1"/>
  <c r="AG21" i="10" s="1"/>
  <c r="P28" i="10"/>
  <c r="S24" i="10"/>
  <c r="S25" i="10" s="1"/>
  <c r="AA22" i="10"/>
  <c r="AA23" i="10" s="1"/>
  <c r="X20" i="10"/>
  <c r="X21" i="10" s="1"/>
  <c r="W22" i="10"/>
  <c r="W23" i="10" s="1"/>
  <c r="T20" i="10"/>
  <c r="T21" i="10" s="1"/>
  <c r="Y20" i="10"/>
  <c r="Y21" i="10" s="1"/>
  <c r="Q28" i="10"/>
  <c r="X22" i="10"/>
  <c r="X23" i="10" s="1"/>
  <c r="AD20" i="10"/>
  <c r="AD21" i="10" s="1"/>
  <c r="U28" i="10"/>
  <c r="X28" i="10"/>
  <c r="S20" i="10"/>
  <c r="S21" i="10" s="1"/>
  <c r="AA28" i="10"/>
  <c r="AC26" i="10"/>
  <c r="AC27" i="10" s="1"/>
  <c r="W24" i="10"/>
  <c r="W25" i="10" s="1"/>
  <c r="V22" i="10"/>
  <c r="V23" i="10" s="1"/>
  <c r="G28" i="10"/>
  <c r="AF28" i="10" s="1"/>
  <c r="T22" i="10"/>
  <c r="T23" i="10" s="1"/>
  <c r="AB22" i="10"/>
  <c r="AB23" i="10" s="1"/>
  <c r="V20" i="10"/>
  <c r="V21" i="10" s="1"/>
  <c r="P20" i="10"/>
  <c r="Z26" i="10"/>
  <c r="Z27" i="10" s="1"/>
  <c r="AB26" i="10"/>
  <c r="AB27" i="10" s="1"/>
  <c r="S26" i="10"/>
  <c r="S27" i="10" s="1"/>
  <c r="P22" i="10"/>
  <c r="Z28" i="10"/>
  <c r="AB20" i="10"/>
  <c r="AB21" i="10" s="1"/>
  <c r="S22" i="10"/>
  <c r="S23" i="10" s="1"/>
  <c r="AA26" i="10"/>
  <c r="AA27" i="10" s="1"/>
  <c r="S28" i="10"/>
  <c r="W20" i="10"/>
  <c r="W21" i="10" s="1"/>
  <c r="X26" i="10"/>
  <c r="X27" i="10" s="1"/>
  <c r="U22" i="10"/>
  <c r="U23" i="10" s="1"/>
  <c r="Q26" i="10"/>
  <c r="Q27" i="10" s="1"/>
  <c r="P24" i="10"/>
  <c r="P26" i="10"/>
  <c r="Y22" i="10"/>
  <c r="Y23" i="10" s="1"/>
  <c r="Y28" i="10"/>
  <c r="AC20" i="10"/>
  <c r="AC21" i="10" s="1"/>
  <c r="AC22" i="10"/>
  <c r="AC23" i="10" s="1"/>
  <c r="W28" i="10"/>
  <c r="AD22" i="10"/>
  <c r="AD23" i="10" s="1"/>
  <c r="T26" i="10"/>
  <c r="T27" i="10" s="1"/>
  <c r="AB24" i="10"/>
  <c r="AB25" i="10" s="1"/>
  <c r="R24" i="10"/>
  <c r="R25" i="10" s="1"/>
  <c r="X24" i="10"/>
  <c r="X25" i="10" s="1"/>
  <c r="AB28" i="10"/>
  <c r="Q24" i="10"/>
  <c r="Q25" i="10" s="1"/>
  <c r="Y26" i="10"/>
  <c r="Y27" i="10" s="1"/>
  <c r="R26" i="10"/>
  <c r="R27" i="10" s="1"/>
  <c r="R22" i="10"/>
  <c r="R23" i="10" s="1"/>
  <c r="V28" i="10"/>
  <c r="Z24" i="10"/>
  <c r="Z25" i="10" s="1"/>
  <c r="Z22" i="10"/>
  <c r="Z23" i="10" s="1"/>
  <c r="W26" i="10"/>
  <c r="W27" i="10" s="1"/>
  <c r="T28" i="10"/>
  <c r="AD26" i="10"/>
  <c r="AD27" i="10" s="1"/>
  <c r="G26" i="10"/>
  <c r="AF26" i="10" s="1"/>
  <c r="Q22" i="10"/>
  <c r="Q23" i="10" s="1"/>
  <c r="R28" i="10"/>
  <c r="U26" i="10"/>
  <c r="U27" i="10" s="1"/>
  <c r="U20" i="10"/>
  <c r="U21" i="10" s="1"/>
  <c r="AC28" i="10"/>
  <c r="R20" i="10"/>
  <c r="R21" i="10" s="1"/>
  <c r="AA24" i="10"/>
  <c r="AA25" i="10" s="1"/>
  <c r="Q20" i="10"/>
  <c r="Q21" i="10" s="1"/>
  <c r="K4" i="16"/>
  <c r="E30" i="16"/>
  <c r="C70" i="4"/>
  <c r="C22" i="4"/>
  <c r="C88" i="4"/>
  <c r="C26" i="4"/>
  <c r="C20" i="4"/>
  <c r="C86" i="4"/>
  <c r="C57" i="4"/>
  <c r="C53" i="4"/>
  <c r="C15" i="4"/>
  <c r="C59" i="4"/>
  <c r="C51" i="4"/>
  <c r="C66" i="4"/>
  <c r="C62" i="4"/>
  <c r="C24" i="4"/>
  <c r="C99" i="4"/>
  <c r="C55" i="4"/>
  <c r="C95" i="4"/>
  <c r="C101" i="4"/>
  <c r="C68" i="4"/>
  <c r="C11" i="4"/>
  <c r="C103" i="4"/>
  <c r="C7" i="4"/>
  <c r="C97" i="4"/>
  <c r="C92" i="4"/>
  <c r="C90" i="4"/>
  <c r="C64" i="4"/>
  <c r="C9" i="4"/>
  <c r="C18" i="4"/>
  <c r="C84" i="4"/>
  <c r="C13" i="4"/>
  <c r="L47" i="13" l="1"/>
  <c r="K47" i="13"/>
  <c r="M47" i="16"/>
  <c r="C71" i="4"/>
  <c r="C27" i="4"/>
  <c r="C60" i="4"/>
  <c r="C104" i="4"/>
  <c r="C16" i="4"/>
  <c r="C93" i="4"/>
  <c r="AG26" i="10"/>
  <c r="AF27" i="10"/>
  <c r="AF23" i="10"/>
  <c r="AG22" i="10"/>
  <c r="AG24" i="9"/>
  <c r="AF25" i="9"/>
  <c r="AG22" i="9"/>
  <c r="AF23" i="9"/>
  <c r="AG24" i="10"/>
  <c r="AF25" i="10"/>
  <c r="AF27" i="9"/>
  <c r="AG26" i="9"/>
  <c r="H47" i="7"/>
  <c r="I47" i="7" s="1"/>
  <c r="K47" i="7" s="1"/>
  <c r="C48" i="7"/>
  <c r="D48" i="7" s="1"/>
  <c r="E47" i="7"/>
  <c r="D47" i="7"/>
  <c r="J47" i="7"/>
  <c r="G47" i="7"/>
  <c r="F30" i="15"/>
  <c r="K5" i="15"/>
  <c r="D47" i="11"/>
  <c r="F47" i="11" s="1"/>
  <c r="J47" i="11"/>
  <c r="I47" i="11"/>
  <c r="K47" i="11" s="1"/>
  <c r="D48" i="11"/>
  <c r="H47" i="11"/>
  <c r="C48" i="11"/>
  <c r="E47" i="11"/>
  <c r="G47" i="11"/>
  <c r="AE28" i="9"/>
  <c r="H26" i="10"/>
  <c r="P23" i="10"/>
  <c r="AE22" i="10"/>
  <c r="AE23" i="10" s="1"/>
  <c r="H28" i="10"/>
  <c r="K4" i="7"/>
  <c r="E30" i="7"/>
  <c r="E48" i="16"/>
  <c r="K48" i="16"/>
  <c r="J48" i="16"/>
  <c r="H48" i="16"/>
  <c r="G48" i="16"/>
  <c r="I48" i="16"/>
  <c r="L48" i="16" s="1"/>
  <c r="F48" i="16"/>
  <c r="G26" i="16"/>
  <c r="AF26" i="16" s="1"/>
  <c r="G20" i="16"/>
  <c r="AF20" i="16" s="1"/>
  <c r="AG20" i="16" s="1"/>
  <c r="AG21" i="16" s="1"/>
  <c r="W28" i="16"/>
  <c r="G24" i="16"/>
  <c r="AF24" i="16" s="1"/>
  <c r="V28" i="16"/>
  <c r="G28" i="16"/>
  <c r="AF28" i="16" s="1"/>
  <c r="X28" i="16"/>
  <c r="R24" i="16"/>
  <c r="R25" i="16" s="1"/>
  <c r="T28" i="16"/>
  <c r="G22" i="16"/>
  <c r="AF22" i="16" s="1"/>
  <c r="AB24" i="16"/>
  <c r="AB25" i="16" s="1"/>
  <c r="V26" i="16"/>
  <c r="V27" i="16" s="1"/>
  <c r="S22" i="16"/>
  <c r="S23" i="16" s="1"/>
  <c r="Q28" i="16"/>
  <c r="AB28" i="16"/>
  <c r="AA20" i="16"/>
  <c r="AA21" i="16" s="1"/>
  <c r="R26" i="16"/>
  <c r="R27" i="16" s="1"/>
  <c r="S26" i="16"/>
  <c r="S27" i="16" s="1"/>
  <c r="AB22" i="16"/>
  <c r="AB23" i="16" s="1"/>
  <c r="U22" i="16"/>
  <c r="U23" i="16" s="1"/>
  <c r="AA24" i="16"/>
  <c r="AA25" i="16" s="1"/>
  <c r="AC26" i="16"/>
  <c r="AC27" i="16" s="1"/>
  <c r="Y24" i="16"/>
  <c r="Y25" i="16" s="1"/>
  <c r="Q26" i="16"/>
  <c r="Q27" i="16" s="1"/>
  <c r="V20" i="16"/>
  <c r="V21" i="16" s="1"/>
  <c r="Z26" i="16"/>
  <c r="Z27" i="16" s="1"/>
  <c r="S20" i="16"/>
  <c r="S21" i="16" s="1"/>
  <c r="X22" i="16"/>
  <c r="X23" i="16" s="1"/>
  <c r="Q22" i="16"/>
  <c r="Q23" i="16" s="1"/>
  <c r="Q20" i="16"/>
  <c r="Q21" i="16" s="1"/>
  <c r="R20" i="16"/>
  <c r="R21" i="16" s="1"/>
  <c r="P20" i="16"/>
  <c r="AC20" i="16"/>
  <c r="AC21" i="16" s="1"/>
  <c r="R22" i="16"/>
  <c r="R23" i="16" s="1"/>
  <c r="AA26" i="16"/>
  <c r="AA27" i="16" s="1"/>
  <c r="AD20" i="16"/>
  <c r="AD21" i="16" s="1"/>
  <c r="AD24" i="16"/>
  <c r="AD25" i="16" s="1"/>
  <c r="V22" i="16"/>
  <c r="V23" i="16" s="1"/>
  <c r="Z22" i="16"/>
  <c r="Z23" i="16" s="1"/>
  <c r="Y20" i="16"/>
  <c r="Y21" i="16" s="1"/>
  <c r="T24" i="16"/>
  <c r="T25" i="16" s="1"/>
  <c r="AC24" i="16"/>
  <c r="AC25" i="16" s="1"/>
  <c r="U26" i="16"/>
  <c r="U27" i="16" s="1"/>
  <c r="Z24" i="16"/>
  <c r="Z25" i="16" s="1"/>
  <c r="AB26" i="16"/>
  <c r="AB27" i="16" s="1"/>
  <c r="AA28" i="16"/>
  <c r="AD26" i="16"/>
  <c r="AD27" i="16" s="1"/>
  <c r="P28" i="16"/>
  <c r="Q24" i="16"/>
  <c r="Q25" i="16" s="1"/>
  <c r="AC28" i="16"/>
  <c r="Y26" i="16"/>
  <c r="Y27" i="16" s="1"/>
  <c r="P22" i="16"/>
  <c r="R28" i="16"/>
  <c r="X20" i="16"/>
  <c r="X21" i="16" s="1"/>
  <c r="X24" i="16"/>
  <c r="X25" i="16" s="1"/>
  <c r="S28" i="16"/>
  <c r="W26" i="16"/>
  <c r="W27" i="16" s="1"/>
  <c r="U28" i="16"/>
  <c r="Z20" i="16"/>
  <c r="Z21" i="16" s="1"/>
  <c r="Y28" i="16"/>
  <c r="T22" i="16"/>
  <c r="T23" i="16" s="1"/>
  <c r="T26" i="16"/>
  <c r="T27" i="16" s="1"/>
  <c r="AB20" i="16"/>
  <c r="AB21" i="16" s="1"/>
  <c r="S24" i="16"/>
  <c r="S25" i="16" s="1"/>
  <c r="U24" i="16"/>
  <c r="U25" i="16" s="1"/>
  <c r="P26" i="16"/>
  <c r="AA22" i="16"/>
  <c r="AA23" i="16" s="1"/>
  <c r="W22" i="16"/>
  <c r="W23" i="16" s="1"/>
  <c r="V24" i="16"/>
  <c r="V25" i="16" s="1"/>
  <c r="AD28" i="16"/>
  <c r="W20" i="16"/>
  <c r="W21" i="16" s="1"/>
  <c r="Z28" i="16"/>
  <c r="AC22" i="16"/>
  <c r="AC23" i="16" s="1"/>
  <c r="T20" i="16"/>
  <c r="T21" i="16" s="1"/>
  <c r="X26" i="16"/>
  <c r="X27" i="16" s="1"/>
  <c r="U20" i="16"/>
  <c r="U21" i="16" s="1"/>
  <c r="W24" i="16"/>
  <c r="W25" i="16" s="1"/>
  <c r="Y22" i="16"/>
  <c r="Y23" i="16" s="1"/>
  <c r="AD22" i="16"/>
  <c r="AD23" i="16" s="1"/>
  <c r="P24" i="16"/>
  <c r="D48" i="12"/>
  <c r="H47" i="12"/>
  <c r="I47" i="12" s="1"/>
  <c r="K47" i="12" s="1"/>
  <c r="C48" i="12"/>
  <c r="E47" i="12"/>
  <c r="D47" i="12"/>
  <c r="F47" i="12" s="1"/>
  <c r="J47" i="12"/>
  <c r="G47" i="12"/>
  <c r="F30" i="11"/>
  <c r="K5" i="11"/>
  <c r="H24" i="9"/>
  <c r="H28" i="9"/>
  <c r="AE28" i="10"/>
  <c r="K5" i="7"/>
  <c r="F30" i="7"/>
  <c r="E30" i="15"/>
  <c r="K4" i="15"/>
  <c r="K4" i="12"/>
  <c r="E30" i="12"/>
  <c r="F30" i="12"/>
  <c r="K5" i="12"/>
  <c r="F30" i="8"/>
  <c r="K5" i="8"/>
  <c r="E30" i="11"/>
  <c r="K4" i="11"/>
  <c r="H22" i="9"/>
  <c r="G30" i="10"/>
  <c r="K7" i="10"/>
  <c r="K9" i="10" s="1"/>
  <c r="H20" i="10"/>
  <c r="D47" i="14"/>
  <c r="F47" i="14" s="1"/>
  <c r="D48" i="14"/>
  <c r="H47" i="14"/>
  <c r="C48" i="14"/>
  <c r="J47" i="14"/>
  <c r="I47" i="14"/>
  <c r="E47" i="14"/>
  <c r="G47" i="14"/>
  <c r="P21" i="9"/>
  <c r="AE20" i="9"/>
  <c r="AE21" i="9" s="1"/>
  <c r="AE22" i="9"/>
  <c r="AE23" i="9" s="1"/>
  <c r="P23" i="9"/>
  <c r="H26" i="9"/>
  <c r="M48" i="10"/>
  <c r="L47" i="16"/>
  <c r="M48" i="9"/>
  <c r="P21" i="10"/>
  <c r="AE20" i="10"/>
  <c r="AE21" i="10" s="1"/>
  <c r="H22" i="10"/>
  <c r="E30" i="14"/>
  <c r="K4" i="14"/>
  <c r="J48" i="13"/>
  <c r="I48" i="13"/>
  <c r="H48" i="13"/>
  <c r="F48" i="13"/>
  <c r="E48" i="13"/>
  <c r="K48" i="13"/>
  <c r="G48" i="13"/>
  <c r="T26" i="13"/>
  <c r="T27" i="13" s="1"/>
  <c r="G26" i="13"/>
  <c r="AF26" i="13" s="1"/>
  <c r="G24" i="13"/>
  <c r="AF24" i="13" s="1"/>
  <c r="AB28" i="13"/>
  <c r="AC26" i="13"/>
  <c r="AC27" i="13" s="1"/>
  <c r="Q28" i="13"/>
  <c r="S22" i="13"/>
  <c r="S23" i="13" s="1"/>
  <c r="P24" i="13"/>
  <c r="P26" i="13"/>
  <c r="S28" i="13"/>
  <c r="Z28" i="13"/>
  <c r="R20" i="13"/>
  <c r="R21" i="13" s="1"/>
  <c r="Q24" i="13"/>
  <c r="Q25" i="13" s="1"/>
  <c r="T24" i="13"/>
  <c r="T25" i="13" s="1"/>
  <c r="T22" i="13"/>
  <c r="T23" i="13" s="1"/>
  <c r="Q26" i="13"/>
  <c r="Q27" i="13" s="1"/>
  <c r="U22" i="13"/>
  <c r="U23" i="13" s="1"/>
  <c r="Q22" i="13"/>
  <c r="Q23" i="13" s="1"/>
  <c r="AA28" i="13"/>
  <c r="Z26" i="13"/>
  <c r="Z27" i="13" s="1"/>
  <c r="AC22" i="13"/>
  <c r="AC23" i="13" s="1"/>
  <c r="S26" i="13"/>
  <c r="S27" i="13" s="1"/>
  <c r="Z20" i="13"/>
  <c r="Z21" i="13" s="1"/>
  <c r="AA26" i="13"/>
  <c r="AA27" i="13" s="1"/>
  <c r="X22" i="13"/>
  <c r="X23" i="13" s="1"/>
  <c r="AC20" i="13"/>
  <c r="AC21" i="13" s="1"/>
  <c r="W20" i="13"/>
  <c r="W21" i="13" s="1"/>
  <c r="Y26" i="13"/>
  <c r="Y27" i="13" s="1"/>
  <c r="V24" i="13"/>
  <c r="V25" i="13" s="1"/>
  <c r="AB20" i="13"/>
  <c r="AB21" i="13" s="1"/>
  <c r="X20" i="13"/>
  <c r="X21" i="13" s="1"/>
  <c r="S24" i="13"/>
  <c r="S25" i="13" s="1"/>
  <c r="U28" i="13"/>
  <c r="AC24" i="13"/>
  <c r="AC25" i="13" s="1"/>
  <c r="AC28" i="13"/>
  <c r="Y28" i="13"/>
  <c r="R28" i="13"/>
  <c r="W26" i="13"/>
  <c r="W27" i="13" s="1"/>
  <c r="AA24" i="13"/>
  <c r="AA25" i="13" s="1"/>
  <c r="Y22" i="13"/>
  <c r="Y23" i="13" s="1"/>
  <c r="AA20" i="13"/>
  <c r="AA21" i="13" s="1"/>
  <c r="S20" i="13"/>
  <c r="S21" i="13" s="1"/>
  <c r="Q20" i="13"/>
  <c r="Q21" i="13" s="1"/>
  <c r="X24" i="13"/>
  <c r="X25" i="13" s="1"/>
  <c r="T28" i="13"/>
  <c r="Y20" i="13"/>
  <c r="Y21" i="13" s="1"/>
  <c r="AD24" i="13"/>
  <c r="AD25" i="13" s="1"/>
  <c r="W22" i="13"/>
  <c r="W23" i="13" s="1"/>
  <c r="Z24" i="13"/>
  <c r="Z25" i="13" s="1"/>
  <c r="AD28" i="13"/>
  <c r="AA22" i="13"/>
  <c r="AA23" i="13" s="1"/>
  <c r="W28" i="13"/>
  <c r="V26" i="13"/>
  <c r="V27" i="13" s="1"/>
  <c r="Y24" i="13"/>
  <c r="Y25" i="13" s="1"/>
  <c r="X26" i="13"/>
  <c r="X27" i="13" s="1"/>
  <c r="AD26" i="13"/>
  <c r="AD27" i="13" s="1"/>
  <c r="T20" i="13"/>
  <c r="T21" i="13" s="1"/>
  <c r="R26" i="13"/>
  <c r="R27" i="13" s="1"/>
  <c r="G28" i="13"/>
  <c r="AF28" i="13" s="1"/>
  <c r="V28" i="13"/>
  <c r="U20" i="13"/>
  <c r="U21" i="13" s="1"/>
  <c r="G22" i="13"/>
  <c r="AF22" i="13" s="1"/>
  <c r="R22" i="13"/>
  <c r="R23" i="13" s="1"/>
  <c r="Z22" i="13"/>
  <c r="Z23" i="13" s="1"/>
  <c r="P20" i="13"/>
  <c r="AB26" i="13"/>
  <c r="AB27" i="13" s="1"/>
  <c r="U24" i="13"/>
  <c r="U25" i="13" s="1"/>
  <c r="U26" i="13"/>
  <c r="U27" i="13" s="1"/>
  <c r="V20" i="13"/>
  <c r="V21" i="13" s="1"/>
  <c r="AD20" i="13"/>
  <c r="AD21" i="13" s="1"/>
  <c r="AB22" i="13"/>
  <c r="AB23" i="13" s="1"/>
  <c r="W24" i="13"/>
  <c r="W25" i="13" s="1"/>
  <c r="P28" i="13"/>
  <c r="AB24" i="13"/>
  <c r="AB25" i="13" s="1"/>
  <c r="P22" i="13"/>
  <c r="AD22" i="13"/>
  <c r="AD23" i="13" s="1"/>
  <c r="G20" i="13"/>
  <c r="AF20" i="13" s="1"/>
  <c r="AG20" i="13" s="1"/>
  <c r="AG21" i="13" s="1"/>
  <c r="V22" i="13"/>
  <c r="V23" i="13" s="1"/>
  <c r="X28" i="13"/>
  <c r="R24" i="13"/>
  <c r="R25" i="13" s="1"/>
  <c r="M47" i="13"/>
  <c r="P27" i="10"/>
  <c r="AE26" i="10"/>
  <c r="AE27" i="10" s="1"/>
  <c r="L48" i="10"/>
  <c r="F30" i="14"/>
  <c r="K5" i="14"/>
  <c r="E47" i="15"/>
  <c r="D47" i="15"/>
  <c r="F47" i="15" s="1"/>
  <c r="J47" i="15"/>
  <c r="H47" i="15"/>
  <c r="I47" i="15" s="1"/>
  <c r="K47" i="15" s="1"/>
  <c r="C48" i="15"/>
  <c r="D48" i="15" s="1"/>
  <c r="G47" i="15"/>
  <c r="E47" i="8"/>
  <c r="D47" i="8"/>
  <c r="F47" i="8" s="1"/>
  <c r="J47" i="8"/>
  <c r="D48" i="8"/>
  <c r="H47" i="8"/>
  <c r="I47" i="8" s="1"/>
  <c r="K47" i="8" s="1"/>
  <c r="C48" i="8"/>
  <c r="G47" i="8"/>
  <c r="P27" i="9"/>
  <c r="AE26" i="9"/>
  <c r="AE27" i="9" s="1"/>
  <c r="P25" i="9"/>
  <c r="AE24" i="9"/>
  <c r="AE25" i="9" s="1"/>
  <c r="AE24" i="10"/>
  <c r="AE25" i="10" s="1"/>
  <c r="P25" i="10"/>
  <c r="H24" i="10"/>
  <c r="E30" i="8"/>
  <c r="K4" i="8"/>
  <c r="K7" i="9"/>
  <c r="K9" i="9" s="1"/>
  <c r="G30" i="9"/>
  <c r="H20" i="9"/>
  <c r="L48" i="9"/>
  <c r="L47" i="14" l="1"/>
  <c r="F47" i="7"/>
  <c r="K47" i="14"/>
  <c r="AG25" i="10"/>
  <c r="AG27" i="10"/>
  <c r="H30" i="9"/>
  <c r="AG25" i="9"/>
  <c r="AG27" i="9"/>
  <c r="M47" i="7"/>
  <c r="AG24" i="16"/>
  <c r="AF25" i="16"/>
  <c r="AG23" i="10"/>
  <c r="AF25" i="13"/>
  <c r="AG24" i="13"/>
  <c r="AF27" i="13"/>
  <c r="AG26" i="13"/>
  <c r="AF23" i="16"/>
  <c r="AG22" i="16"/>
  <c r="M47" i="14"/>
  <c r="AG26" i="16"/>
  <c r="AF27" i="16"/>
  <c r="AF23" i="13"/>
  <c r="AG22" i="13"/>
  <c r="M47" i="11"/>
  <c r="G26" i="11" s="1"/>
  <c r="AF26" i="11" s="1"/>
  <c r="AG23" i="9"/>
  <c r="L47" i="15"/>
  <c r="P25" i="13"/>
  <c r="AE24" i="13"/>
  <c r="AE25" i="13" s="1"/>
  <c r="M47" i="12"/>
  <c r="H28" i="16"/>
  <c r="I48" i="8"/>
  <c r="H48" i="8"/>
  <c r="F48" i="8"/>
  <c r="E48" i="8"/>
  <c r="J48" i="8"/>
  <c r="K48" i="8"/>
  <c r="G48" i="8"/>
  <c r="G24" i="8"/>
  <c r="AF24" i="8" s="1"/>
  <c r="G22" i="8"/>
  <c r="AF22" i="8" s="1"/>
  <c r="AD22" i="8"/>
  <c r="AD23" i="8" s="1"/>
  <c r="R22" i="8"/>
  <c r="R23" i="8" s="1"/>
  <c r="Z24" i="8"/>
  <c r="Z25" i="8" s="1"/>
  <c r="Y26" i="8"/>
  <c r="Y27" i="8" s="1"/>
  <c r="AD24" i="8"/>
  <c r="AD25" i="8" s="1"/>
  <c r="P26" i="8"/>
  <c r="AA24" i="8"/>
  <c r="AA25" i="8" s="1"/>
  <c r="V24" i="8"/>
  <c r="V25" i="8" s="1"/>
  <c r="S22" i="8"/>
  <c r="S23" i="8" s="1"/>
  <c r="X24" i="8"/>
  <c r="X25" i="8" s="1"/>
  <c r="AC22" i="8"/>
  <c r="AC23" i="8" s="1"/>
  <c r="T20" i="8"/>
  <c r="T21" i="8" s="1"/>
  <c r="U22" i="8"/>
  <c r="U23" i="8" s="1"/>
  <c r="P24" i="8"/>
  <c r="Y28" i="8"/>
  <c r="Y20" i="8"/>
  <c r="Y21" i="8" s="1"/>
  <c r="T24" i="8"/>
  <c r="T25" i="8" s="1"/>
  <c r="G28" i="8"/>
  <c r="AF28" i="8" s="1"/>
  <c r="X28" i="8"/>
  <c r="V26" i="8"/>
  <c r="V27" i="8" s="1"/>
  <c r="U26" i="8"/>
  <c r="U27" i="8" s="1"/>
  <c r="Z20" i="8"/>
  <c r="Z21" i="8" s="1"/>
  <c r="AA20" i="8"/>
  <c r="AA21" i="8" s="1"/>
  <c r="W20" i="8"/>
  <c r="W21" i="8" s="1"/>
  <c r="W26" i="8"/>
  <c r="W27" i="8" s="1"/>
  <c r="Z28" i="8"/>
  <c r="W24" i="8"/>
  <c r="W25" i="8" s="1"/>
  <c r="U24" i="8"/>
  <c r="U25" i="8" s="1"/>
  <c r="Z22" i="8"/>
  <c r="Z23" i="8" s="1"/>
  <c r="U28" i="8"/>
  <c r="W22" i="8"/>
  <c r="W23" i="8" s="1"/>
  <c r="AB20" i="8"/>
  <c r="AB21" i="8" s="1"/>
  <c r="W28" i="8"/>
  <c r="V20" i="8"/>
  <c r="V21" i="8" s="1"/>
  <c r="S20" i="8"/>
  <c r="S21" i="8" s="1"/>
  <c r="P20" i="8"/>
  <c r="AC26" i="8"/>
  <c r="AC27" i="8" s="1"/>
  <c r="V28" i="8"/>
  <c r="AC28" i="8"/>
  <c r="AB22" i="8"/>
  <c r="AB23" i="8" s="1"/>
  <c r="S24" i="8"/>
  <c r="S25" i="8" s="1"/>
  <c r="U20" i="8"/>
  <c r="U21" i="8" s="1"/>
  <c r="Q20" i="8"/>
  <c r="Q21" i="8" s="1"/>
  <c r="AD26" i="8"/>
  <c r="AD27" i="8" s="1"/>
  <c r="AA26" i="8"/>
  <c r="AA27" i="8" s="1"/>
  <c r="Q24" i="8"/>
  <c r="Q25" i="8" s="1"/>
  <c r="R20" i="8"/>
  <c r="R21" i="8" s="1"/>
  <c r="T22" i="8"/>
  <c r="T23" i="8" s="1"/>
  <c r="AC24" i="8"/>
  <c r="AC25" i="8" s="1"/>
  <c r="AD20" i="8"/>
  <c r="AD21" i="8" s="1"/>
  <c r="X26" i="8"/>
  <c r="X27" i="8" s="1"/>
  <c r="AB26" i="8"/>
  <c r="AB27" i="8" s="1"/>
  <c r="Y22" i="8"/>
  <c r="Y23" i="8" s="1"/>
  <c r="Y24" i="8"/>
  <c r="Y25" i="8" s="1"/>
  <c r="R28" i="8"/>
  <c r="AA28" i="8"/>
  <c r="T28" i="8"/>
  <c r="AB28" i="8"/>
  <c r="R24" i="8"/>
  <c r="R25" i="8" s="1"/>
  <c r="V22" i="8"/>
  <c r="V23" i="8" s="1"/>
  <c r="R26" i="8"/>
  <c r="R27" i="8" s="1"/>
  <c r="X20" i="8"/>
  <c r="X21" i="8" s="1"/>
  <c r="T26" i="8"/>
  <c r="T27" i="8" s="1"/>
  <c r="AC20" i="8"/>
  <c r="AC21" i="8" s="1"/>
  <c r="S28" i="8"/>
  <c r="Q28" i="8"/>
  <c r="X22" i="8"/>
  <c r="X23" i="8" s="1"/>
  <c r="AB24" i="8"/>
  <c r="AB25" i="8" s="1"/>
  <c r="Q26" i="8"/>
  <c r="Q27" i="8" s="1"/>
  <c r="P28" i="8"/>
  <c r="P22" i="8"/>
  <c r="S26" i="8"/>
  <c r="S27" i="8" s="1"/>
  <c r="Z26" i="8"/>
  <c r="Z27" i="8" s="1"/>
  <c r="Q22" i="8"/>
  <c r="Q23" i="8" s="1"/>
  <c r="AD28" i="8"/>
  <c r="AA22" i="8"/>
  <c r="AA23" i="8" s="1"/>
  <c r="G20" i="8"/>
  <c r="AF20" i="8" s="1"/>
  <c r="AG20" i="8" s="1"/>
  <c r="AG21" i="8" s="1"/>
  <c r="H22" i="13"/>
  <c r="E48" i="12"/>
  <c r="K48" i="12"/>
  <c r="J48" i="12"/>
  <c r="I48" i="12"/>
  <c r="H48" i="12"/>
  <c r="G48" i="12"/>
  <c r="F48" i="12"/>
  <c r="G28" i="12"/>
  <c r="AF28" i="12" s="1"/>
  <c r="R26" i="12"/>
  <c r="R27" i="12" s="1"/>
  <c r="W26" i="12"/>
  <c r="W27" i="12" s="1"/>
  <c r="G20" i="12"/>
  <c r="AF20" i="12" s="1"/>
  <c r="AG20" i="12" s="1"/>
  <c r="AG21" i="12" s="1"/>
  <c r="AB28" i="12"/>
  <c r="U28" i="12"/>
  <c r="R24" i="12"/>
  <c r="R25" i="12" s="1"/>
  <c r="AB22" i="12"/>
  <c r="AB23" i="12" s="1"/>
  <c r="U22" i="12"/>
  <c r="U23" i="12" s="1"/>
  <c r="AB20" i="12"/>
  <c r="AB21" i="12" s="1"/>
  <c r="V26" i="12"/>
  <c r="V27" i="12" s="1"/>
  <c r="V22" i="12"/>
  <c r="V23" i="12" s="1"/>
  <c r="G24" i="12"/>
  <c r="AF24" i="12" s="1"/>
  <c r="S28" i="12"/>
  <c r="P20" i="12"/>
  <c r="W22" i="12"/>
  <c r="W23" i="12" s="1"/>
  <c r="Q22" i="12"/>
  <c r="Q23" i="12" s="1"/>
  <c r="W28" i="12"/>
  <c r="S20" i="12"/>
  <c r="S21" i="12" s="1"/>
  <c r="AC28" i="12"/>
  <c r="AC22" i="12"/>
  <c r="AC23" i="12" s="1"/>
  <c r="T22" i="12"/>
  <c r="T23" i="12" s="1"/>
  <c r="P24" i="12"/>
  <c r="V24" i="12"/>
  <c r="V25" i="12" s="1"/>
  <c r="X20" i="12"/>
  <c r="X21" i="12" s="1"/>
  <c r="AB24" i="12"/>
  <c r="AB25" i="12" s="1"/>
  <c r="G22" i="12"/>
  <c r="AF22" i="12" s="1"/>
  <c r="X24" i="12"/>
  <c r="X25" i="12" s="1"/>
  <c r="T20" i="12"/>
  <c r="T21" i="12" s="1"/>
  <c r="W24" i="12"/>
  <c r="W25" i="12" s="1"/>
  <c r="Y26" i="12"/>
  <c r="Y27" i="12" s="1"/>
  <c r="Y20" i="12"/>
  <c r="Y21" i="12" s="1"/>
  <c r="AD28" i="12"/>
  <c r="S26" i="12"/>
  <c r="S27" i="12" s="1"/>
  <c r="Y22" i="12"/>
  <c r="Y23" i="12" s="1"/>
  <c r="Z28" i="12"/>
  <c r="AC20" i="12"/>
  <c r="AC21" i="12" s="1"/>
  <c r="R28" i="12"/>
  <c r="P28" i="12"/>
  <c r="T24" i="12"/>
  <c r="T25" i="12" s="1"/>
  <c r="AA24" i="12"/>
  <c r="AA25" i="12" s="1"/>
  <c r="R20" i="12"/>
  <c r="R21" i="12" s="1"/>
  <c r="AB26" i="12"/>
  <c r="AB27" i="12" s="1"/>
  <c r="T28" i="12"/>
  <c r="X26" i="12"/>
  <c r="X27" i="12" s="1"/>
  <c r="P22" i="12"/>
  <c r="Z24" i="12"/>
  <c r="Z25" i="12" s="1"/>
  <c r="S24" i="12"/>
  <c r="S25" i="12" s="1"/>
  <c r="AD20" i="12"/>
  <c r="AD21" i="12" s="1"/>
  <c r="AA22" i="12"/>
  <c r="AA23" i="12" s="1"/>
  <c r="AD24" i="12"/>
  <c r="AD25" i="12" s="1"/>
  <c r="S22" i="12"/>
  <c r="S23" i="12" s="1"/>
  <c r="Y24" i="12"/>
  <c r="Y25" i="12" s="1"/>
  <c r="P26" i="12"/>
  <c r="Y28" i="12"/>
  <c r="AA26" i="12"/>
  <c r="AA27" i="12" s="1"/>
  <c r="Z26" i="12"/>
  <c r="Z27" i="12" s="1"/>
  <c r="AC26" i="12"/>
  <c r="AC27" i="12" s="1"/>
  <c r="Z22" i="12"/>
  <c r="Z23" i="12" s="1"/>
  <c r="W20" i="12"/>
  <c r="W21" i="12" s="1"/>
  <c r="Z20" i="12"/>
  <c r="Z21" i="12" s="1"/>
  <c r="AD26" i="12"/>
  <c r="AD27" i="12" s="1"/>
  <c r="U26" i="12"/>
  <c r="U27" i="12" s="1"/>
  <c r="AC24" i="12"/>
  <c r="AC25" i="12" s="1"/>
  <c r="R22" i="12"/>
  <c r="R23" i="12" s="1"/>
  <c r="U20" i="12"/>
  <c r="U21" i="12" s="1"/>
  <c r="X28" i="12"/>
  <c r="V28" i="12"/>
  <c r="Q24" i="12"/>
  <c r="Q25" i="12" s="1"/>
  <c r="AA28" i="12"/>
  <c r="U24" i="12"/>
  <c r="U25" i="12" s="1"/>
  <c r="Q26" i="12"/>
  <c r="Q27" i="12" s="1"/>
  <c r="AD22" i="12"/>
  <c r="AD23" i="12" s="1"/>
  <c r="AA20" i="12"/>
  <c r="AA21" i="12" s="1"/>
  <c r="V20" i="12"/>
  <c r="V21" i="12" s="1"/>
  <c r="T26" i="12"/>
  <c r="T27" i="12" s="1"/>
  <c r="Q20" i="12"/>
  <c r="Q21" i="12" s="1"/>
  <c r="X22" i="12"/>
  <c r="X23" i="12" s="1"/>
  <c r="Q28" i="12"/>
  <c r="G26" i="12"/>
  <c r="AF26" i="12" s="1"/>
  <c r="H48" i="11"/>
  <c r="F48" i="11"/>
  <c r="E48" i="11"/>
  <c r="K48" i="11"/>
  <c r="J48" i="11"/>
  <c r="I48" i="11"/>
  <c r="G48" i="11"/>
  <c r="G24" i="11"/>
  <c r="AF24" i="11" s="1"/>
  <c r="T28" i="11"/>
  <c r="U26" i="11"/>
  <c r="U27" i="11" s="1"/>
  <c r="AA26" i="11"/>
  <c r="AA27" i="11" s="1"/>
  <c r="S26" i="11"/>
  <c r="S27" i="11" s="1"/>
  <c r="R24" i="11"/>
  <c r="R25" i="11" s="1"/>
  <c r="T26" i="11"/>
  <c r="T27" i="11" s="1"/>
  <c r="Y26" i="11"/>
  <c r="Y27" i="11" s="1"/>
  <c r="X22" i="11"/>
  <c r="X23" i="11" s="1"/>
  <c r="AB20" i="11"/>
  <c r="AB21" i="11" s="1"/>
  <c r="AC28" i="11"/>
  <c r="Q22" i="11"/>
  <c r="Q23" i="11" s="1"/>
  <c r="V26" i="11"/>
  <c r="V27" i="11" s="1"/>
  <c r="P22" i="11"/>
  <c r="W24" i="11"/>
  <c r="W25" i="11" s="1"/>
  <c r="X28" i="11"/>
  <c r="R28" i="11"/>
  <c r="Z26" i="11"/>
  <c r="Z27" i="11" s="1"/>
  <c r="R20" i="11"/>
  <c r="R21" i="11" s="1"/>
  <c r="X20" i="11"/>
  <c r="X21" i="11" s="1"/>
  <c r="Y28" i="11"/>
  <c r="Q26" i="11"/>
  <c r="Q27" i="11" s="1"/>
  <c r="G20" i="11"/>
  <c r="AF20" i="11" s="1"/>
  <c r="AG20" i="11" s="1"/>
  <c r="AG21" i="11" s="1"/>
  <c r="W20" i="11"/>
  <c r="W21" i="11" s="1"/>
  <c r="V22" i="11"/>
  <c r="V23" i="11" s="1"/>
  <c r="AC20" i="11"/>
  <c r="AC21" i="11" s="1"/>
  <c r="AB22" i="11"/>
  <c r="AB23" i="11" s="1"/>
  <c r="G28" i="11"/>
  <c r="AF28" i="11" s="1"/>
  <c r="W22" i="11"/>
  <c r="W23" i="11" s="1"/>
  <c r="AC22" i="11"/>
  <c r="AC23" i="11" s="1"/>
  <c r="U28" i="11"/>
  <c r="AD26" i="11"/>
  <c r="AD27" i="11" s="1"/>
  <c r="R22" i="11"/>
  <c r="R23" i="11" s="1"/>
  <c r="P20" i="11"/>
  <c r="AA22" i="11"/>
  <c r="AA23" i="11" s="1"/>
  <c r="Q20" i="11"/>
  <c r="Q21" i="11" s="1"/>
  <c r="Z28" i="11"/>
  <c r="Z20" i="11"/>
  <c r="Z21" i="11" s="1"/>
  <c r="X26" i="11"/>
  <c r="X27" i="11" s="1"/>
  <c r="T24" i="11"/>
  <c r="T25" i="11" s="1"/>
  <c r="T20" i="11"/>
  <c r="T21" i="11" s="1"/>
  <c r="AD20" i="11"/>
  <c r="AD21" i="11" s="1"/>
  <c r="G22" i="11"/>
  <c r="AF22" i="11" s="1"/>
  <c r="AD24" i="11"/>
  <c r="AD25" i="11" s="1"/>
  <c r="P26" i="11"/>
  <c r="AB24" i="11"/>
  <c r="AB25" i="11" s="1"/>
  <c r="X24" i="11"/>
  <c r="X25" i="11" s="1"/>
  <c r="AA24" i="11"/>
  <c r="AA25" i="11" s="1"/>
  <c r="Z24" i="11"/>
  <c r="Z25" i="11" s="1"/>
  <c r="T22" i="11"/>
  <c r="T23" i="11" s="1"/>
  <c r="S28" i="11"/>
  <c r="AC24" i="11"/>
  <c r="AC25" i="11" s="1"/>
  <c r="P28" i="11"/>
  <c r="Z22" i="11"/>
  <c r="Z23" i="11" s="1"/>
  <c r="AD22" i="11"/>
  <c r="AD23" i="11" s="1"/>
  <c r="AA20" i="11"/>
  <c r="AA21" i="11" s="1"/>
  <c r="Q24" i="11"/>
  <c r="Q25" i="11" s="1"/>
  <c r="AA28" i="11"/>
  <c r="W26" i="11"/>
  <c r="W27" i="11" s="1"/>
  <c r="Y22" i="11"/>
  <c r="Y23" i="11" s="1"/>
  <c r="R26" i="11"/>
  <c r="R27" i="11" s="1"/>
  <c r="S24" i="11"/>
  <c r="S25" i="11" s="1"/>
  <c r="Q28" i="11"/>
  <c r="AB26" i="11"/>
  <c r="AB27" i="11" s="1"/>
  <c r="AC26" i="11"/>
  <c r="AC27" i="11" s="1"/>
  <c r="W28" i="11"/>
  <c r="V24" i="11"/>
  <c r="V25" i="11" s="1"/>
  <c r="P24" i="11"/>
  <c r="V20" i="11"/>
  <c r="V21" i="11" s="1"/>
  <c r="V28" i="11"/>
  <c r="U22" i="11"/>
  <c r="U23" i="11" s="1"/>
  <c r="U24" i="11"/>
  <c r="U25" i="11" s="1"/>
  <c r="S22" i="11"/>
  <c r="S23" i="11" s="1"/>
  <c r="Y24" i="11"/>
  <c r="Y25" i="11" s="1"/>
  <c r="AD28" i="11"/>
  <c r="Y20" i="11"/>
  <c r="Y21" i="11" s="1"/>
  <c r="AB28" i="11"/>
  <c r="S20" i="11"/>
  <c r="S21" i="11" s="1"/>
  <c r="U20" i="11"/>
  <c r="U21" i="11" s="1"/>
  <c r="I48" i="15"/>
  <c r="H48" i="15"/>
  <c r="G48" i="15"/>
  <c r="F48" i="15"/>
  <c r="K48" i="15"/>
  <c r="J48" i="15"/>
  <c r="E48" i="15"/>
  <c r="G26" i="15"/>
  <c r="AF26" i="15" s="1"/>
  <c r="G24" i="15"/>
  <c r="AF24" i="15" s="1"/>
  <c r="AB28" i="15"/>
  <c r="R22" i="15"/>
  <c r="R23" i="15" s="1"/>
  <c r="Z26" i="15"/>
  <c r="Z27" i="15" s="1"/>
  <c r="AA28" i="15"/>
  <c r="W22" i="15"/>
  <c r="W23" i="15" s="1"/>
  <c r="P22" i="15"/>
  <c r="AC24" i="15"/>
  <c r="AC25" i="15" s="1"/>
  <c r="Y24" i="15"/>
  <c r="Y25" i="15" s="1"/>
  <c r="P26" i="15"/>
  <c r="AB24" i="15"/>
  <c r="AB25" i="15" s="1"/>
  <c r="U20" i="15"/>
  <c r="U21" i="15" s="1"/>
  <c r="Z28" i="15"/>
  <c r="U26" i="15"/>
  <c r="U27" i="15" s="1"/>
  <c r="T26" i="15"/>
  <c r="T27" i="15" s="1"/>
  <c r="AC26" i="15"/>
  <c r="AC27" i="15" s="1"/>
  <c r="S24" i="15"/>
  <c r="S25" i="15" s="1"/>
  <c r="AC22" i="15"/>
  <c r="AC23" i="15" s="1"/>
  <c r="U24" i="15"/>
  <c r="U25" i="15" s="1"/>
  <c r="Q26" i="15"/>
  <c r="Q27" i="15" s="1"/>
  <c r="S20" i="15"/>
  <c r="S21" i="15" s="1"/>
  <c r="AC20" i="15"/>
  <c r="AC21" i="15" s="1"/>
  <c r="V28" i="15"/>
  <c r="U28" i="15"/>
  <c r="Q20" i="15"/>
  <c r="Q21" i="15" s="1"/>
  <c r="U22" i="15"/>
  <c r="U23" i="15" s="1"/>
  <c r="Q22" i="15"/>
  <c r="Q23" i="15" s="1"/>
  <c r="S26" i="15"/>
  <c r="S27" i="15" s="1"/>
  <c r="S22" i="15"/>
  <c r="S23" i="15" s="1"/>
  <c r="R20" i="15"/>
  <c r="R21" i="15" s="1"/>
  <c r="R28" i="15"/>
  <c r="Y22" i="15"/>
  <c r="Y23" i="15" s="1"/>
  <c r="X20" i="15"/>
  <c r="X21" i="15" s="1"/>
  <c r="AD28" i="15"/>
  <c r="Y20" i="15"/>
  <c r="Y21" i="15" s="1"/>
  <c r="Y28" i="15"/>
  <c r="G28" i="15"/>
  <c r="AF28" i="15" s="1"/>
  <c r="X26" i="15"/>
  <c r="X27" i="15" s="1"/>
  <c r="V26" i="15"/>
  <c r="V27" i="15" s="1"/>
  <c r="W26" i="15"/>
  <c r="W27" i="15" s="1"/>
  <c r="Q24" i="15"/>
  <c r="Q25" i="15" s="1"/>
  <c r="X22" i="15"/>
  <c r="X23" i="15" s="1"/>
  <c r="V22" i="15"/>
  <c r="V23" i="15" s="1"/>
  <c r="V24" i="15"/>
  <c r="V25" i="15" s="1"/>
  <c r="AB20" i="15"/>
  <c r="AB21" i="15" s="1"/>
  <c r="T28" i="15"/>
  <c r="R26" i="15"/>
  <c r="R27" i="15" s="1"/>
  <c r="Z22" i="15"/>
  <c r="Z23" i="15" s="1"/>
  <c r="AD24" i="15"/>
  <c r="AD25" i="15" s="1"/>
  <c r="Z24" i="15"/>
  <c r="Z25" i="15" s="1"/>
  <c r="X24" i="15"/>
  <c r="X25" i="15" s="1"/>
  <c r="T20" i="15"/>
  <c r="T21" i="15" s="1"/>
  <c r="AB26" i="15"/>
  <c r="AB27" i="15" s="1"/>
  <c r="G20" i="15"/>
  <c r="AF20" i="15" s="1"/>
  <c r="AG20" i="15" s="1"/>
  <c r="AG21" i="15" s="1"/>
  <c r="P28" i="15"/>
  <c r="AA22" i="15"/>
  <c r="AA23" i="15" s="1"/>
  <c r="AB22" i="15"/>
  <c r="AB23" i="15" s="1"/>
  <c r="W24" i="15"/>
  <c r="W25" i="15" s="1"/>
  <c r="R24" i="15"/>
  <c r="R25" i="15" s="1"/>
  <c r="AA24" i="15"/>
  <c r="AA25" i="15" s="1"/>
  <c r="AD22" i="15"/>
  <c r="AD23" i="15" s="1"/>
  <c r="P24" i="15"/>
  <c r="Y26" i="15"/>
  <c r="Y27" i="15" s="1"/>
  <c r="Z20" i="15"/>
  <c r="Z21" i="15" s="1"/>
  <c r="S28" i="15"/>
  <c r="X28" i="15"/>
  <c r="G22" i="15"/>
  <c r="AF22" i="15" s="1"/>
  <c r="V20" i="15"/>
  <c r="V21" i="15" s="1"/>
  <c r="W20" i="15"/>
  <c r="W21" i="15" s="1"/>
  <c r="P20" i="15"/>
  <c r="AC28" i="15"/>
  <c r="W28" i="15"/>
  <c r="AD20" i="15"/>
  <c r="AD21" i="15" s="1"/>
  <c r="Q28" i="15"/>
  <c r="T24" i="15"/>
  <c r="T25" i="15" s="1"/>
  <c r="AA20" i="15"/>
  <c r="AA21" i="15" s="1"/>
  <c r="AD26" i="15"/>
  <c r="AD27" i="15" s="1"/>
  <c r="T22" i="15"/>
  <c r="T23" i="15" s="1"/>
  <c r="AA26" i="15"/>
  <c r="AA27" i="15" s="1"/>
  <c r="M47" i="8"/>
  <c r="G26" i="8" s="1"/>
  <c r="AF26" i="8" s="1"/>
  <c r="K7" i="13"/>
  <c r="K9" i="13" s="1"/>
  <c r="G30" i="13"/>
  <c r="H20" i="13"/>
  <c r="M48" i="13"/>
  <c r="H30" i="10"/>
  <c r="P23" i="16"/>
  <c r="AE22" i="16"/>
  <c r="AE23" i="16" s="1"/>
  <c r="H24" i="16"/>
  <c r="E48" i="7"/>
  <c r="K48" i="7"/>
  <c r="J48" i="7"/>
  <c r="I48" i="7"/>
  <c r="H48" i="7"/>
  <c r="F48" i="7"/>
  <c r="G48" i="7"/>
  <c r="W22" i="7"/>
  <c r="W23" i="7" s="1"/>
  <c r="AB26" i="7"/>
  <c r="AB27" i="7" s="1"/>
  <c r="AB24" i="7"/>
  <c r="AB25" i="7" s="1"/>
  <c r="X22" i="7"/>
  <c r="X23" i="7" s="1"/>
  <c r="P20" i="7"/>
  <c r="AD26" i="7"/>
  <c r="AD27" i="7" s="1"/>
  <c r="AA26" i="7"/>
  <c r="AA27" i="7" s="1"/>
  <c r="R22" i="7"/>
  <c r="R23" i="7" s="1"/>
  <c r="AD22" i="7"/>
  <c r="AD23" i="7" s="1"/>
  <c r="V24" i="7"/>
  <c r="V25" i="7" s="1"/>
  <c r="T28" i="7"/>
  <c r="Y26" i="7"/>
  <c r="Y27" i="7" s="1"/>
  <c r="G28" i="7"/>
  <c r="AF28" i="7" s="1"/>
  <c r="V26" i="7"/>
  <c r="V27" i="7" s="1"/>
  <c r="U24" i="7"/>
  <c r="U25" i="7" s="1"/>
  <c r="AC28" i="7"/>
  <c r="Y22" i="7"/>
  <c r="Y23" i="7" s="1"/>
  <c r="S24" i="7"/>
  <c r="S25" i="7" s="1"/>
  <c r="S28" i="7"/>
  <c r="AA22" i="7"/>
  <c r="AA23" i="7" s="1"/>
  <c r="Q28" i="7"/>
  <c r="X20" i="7"/>
  <c r="X21" i="7" s="1"/>
  <c r="AD20" i="7"/>
  <c r="AD21" i="7" s="1"/>
  <c r="Y20" i="7"/>
  <c r="Y21" i="7" s="1"/>
  <c r="AC20" i="7"/>
  <c r="AC21" i="7" s="1"/>
  <c r="P26" i="7"/>
  <c r="AB22" i="7"/>
  <c r="AB23" i="7" s="1"/>
  <c r="V28" i="7"/>
  <c r="G22" i="7"/>
  <c r="AF22" i="7" s="1"/>
  <c r="V22" i="7"/>
  <c r="V23" i="7" s="1"/>
  <c r="S20" i="7"/>
  <c r="S21" i="7" s="1"/>
  <c r="R26" i="7"/>
  <c r="R27" i="7" s="1"/>
  <c r="W28" i="7"/>
  <c r="Z26" i="7"/>
  <c r="Z27" i="7" s="1"/>
  <c r="AA24" i="7"/>
  <c r="AA25" i="7" s="1"/>
  <c r="T20" i="7"/>
  <c r="T21" i="7" s="1"/>
  <c r="Q24" i="7"/>
  <c r="Q25" i="7" s="1"/>
  <c r="P24" i="7"/>
  <c r="Q20" i="7"/>
  <c r="Q21" i="7" s="1"/>
  <c r="Z28" i="7"/>
  <c r="T24" i="7"/>
  <c r="T25" i="7" s="1"/>
  <c r="X28" i="7"/>
  <c r="W26" i="7"/>
  <c r="W27" i="7" s="1"/>
  <c r="AB28" i="7"/>
  <c r="R28" i="7"/>
  <c r="U28" i="7"/>
  <c r="Q26" i="7"/>
  <c r="Q27" i="7" s="1"/>
  <c r="S22" i="7"/>
  <c r="S23" i="7" s="1"/>
  <c r="Y28" i="7"/>
  <c r="Z20" i="7"/>
  <c r="Z21" i="7" s="1"/>
  <c r="AD28" i="7"/>
  <c r="Y24" i="7"/>
  <c r="Y25" i="7" s="1"/>
  <c r="AB20" i="7"/>
  <c r="AB21" i="7" s="1"/>
  <c r="S26" i="7"/>
  <c r="S27" i="7" s="1"/>
  <c r="AD24" i="7"/>
  <c r="AD25" i="7" s="1"/>
  <c r="U22" i="7"/>
  <c r="U23" i="7" s="1"/>
  <c r="R24" i="7"/>
  <c r="R25" i="7" s="1"/>
  <c r="AA28" i="7"/>
  <c r="AC26" i="7"/>
  <c r="AC27" i="7" s="1"/>
  <c r="P28" i="7"/>
  <c r="W20" i="7"/>
  <c r="W21" i="7" s="1"/>
  <c r="T22" i="7"/>
  <c r="T23" i="7" s="1"/>
  <c r="AA20" i="7"/>
  <c r="AA21" i="7" s="1"/>
  <c r="X24" i="7"/>
  <c r="X25" i="7" s="1"/>
  <c r="G20" i="7"/>
  <c r="AF20" i="7" s="1"/>
  <c r="AG20" i="7" s="1"/>
  <c r="AG21" i="7" s="1"/>
  <c r="G24" i="7"/>
  <c r="AF24" i="7" s="1"/>
  <c r="W24" i="7"/>
  <c r="W25" i="7" s="1"/>
  <c r="Z24" i="7"/>
  <c r="Z25" i="7" s="1"/>
  <c r="V20" i="7"/>
  <c r="V21" i="7" s="1"/>
  <c r="T26" i="7"/>
  <c r="T27" i="7" s="1"/>
  <c r="AC22" i="7"/>
  <c r="AC23" i="7" s="1"/>
  <c r="U26" i="7"/>
  <c r="U27" i="7" s="1"/>
  <c r="G26" i="7"/>
  <c r="AF26" i="7" s="1"/>
  <c r="Z22" i="7"/>
  <c r="Z23" i="7" s="1"/>
  <c r="X26" i="7"/>
  <c r="X27" i="7" s="1"/>
  <c r="U20" i="7"/>
  <c r="U21" i="7" s="1"/>
  <c r="Q22" i="7"/>
  <c r="Q23" i="7" s="1"/>
  <c r="R20" i="7"/>
  <c r="R21" i="7" s="1"/>
  <c r="AC24" i="7"/>
  <c r="AC25" i="7" s="1"/>
  <c r="P22" i="7"/>
  <c r="P23" i="13"/>
  <c r="AE22" i="13"/>
  <c r="AE23" i="13" s="1"/>
  <c r="H28" i="13"/>
  <c r="H24" i="13"/>
  <c r="L48" i="13"/>
  <c r="L47" i="12"/>
  <c r="AE26" i="16"/>
  <c r="AE27" i="16" s="1"/>
  <c r="P27" i="16"/>
  <c r="H22" i="16"/>
  <c r="G30" i="16"/>
  <c r="K7" i="16"/>
  <c r="K9" i="16" s="1"/>
  <c r="H20" i="16"/>
  <c r="L47" i="11"/>
  <c r="L47" i="8"/>
  <c r="M47" i="15"/>
  <c r="H26" i="13"/>
  <c r="H26" i="16"/>
  <c r="AE28" i="13"/>
  <c r="P21" i="13"/>
  <c r="AE20" i="13"/>
  <c r="AE21" i="13" s="1"/>
  <c r="AE26" i="13"/>
  <c r="AE27" i="13" s="1"/>
  <c r="P27" i="13"/>
  <c r="I48" i="14"/>
  <c r="H48" i="14"/>
  <c r="K48" i="14"/>
  <c r="E48" i="14"/>
  <c r="J48" i="14"/>
  <c r="F48" i="14"/>
  <c r="G48" i="14"/>
  <c r="G24" i="14"/>
  <c r="AF24" i="14" s="1"/>
  <c r="Q22" i="14"/>
  <c r="Q23" i="14" s="1"/>
  <c r="AA20" i="14"/>
  <c r="AA21" i="14" s="1"/>
  <c r="U22" i="14"/>
  <c r="U23" i="14" s="1"/>
  <c r="X28" i="14"/>
  <c r="Z22" i="14"/>
  <c r="Z23" i="14" s="1"/>
  <c r="T26" i="14"/>
  <c r="T27" i="14" s="1"/>
  <c r="V24" i="14"/>
  <c r="V25" i="14" s="1"/>
  <c r="AB20" i="14"/>
  <c r="AB21" i="14" s="1"/>
  <c r="V28" i="14"/>
  <c r="Z26" i="14"/>
  <c r="Z27" i="14" s="1"/>
  <c r="Q20" i="14"/>
  <c r="Q21" i="14" s="1"/>
  <c r="S20" i="14"/>
  <c r="S21" i="14" s="1"/>
  <c r="X22" i="14"/>
  <c r="X23" i="14" s="1"/>
  <c r="U20" i="14"/>
  <c r="U21" i="14" s="1"/>
  <c r="V20" i="14"/>
  <c r="V21" i="14" s="1"/>
  <c r="S22" i="14"/>
  <c r="S23" i="14" s="1"/>
  <c r="G22" i="14"/>
  <c r="AF22" i="14" s="1"/>
  <c r="T20" i="14"/>
  <c r="T21" i="14" s="1"/>
  <c r="Z24" i="14"/>
  <c r="Z25" i="14" s="1"/>
  <c r="AA24" i="14"/>
  <c r="AA25" i="14" s="1"/>
  <c r="Q24" i="14"/>
  <c r="Q25" i="14" s="1"/>
  <c r="U24" i="14"/>
  <c r="U25" i="14" s="1"/>
  <c r="Q26" i="14"/>
  <c r="Q27" i="14" s="1"/>
  <c r="AC22" i="14"/>
  <c r="AC23" i="14" s="1"/>
  <c r="S26" i="14"/>
  <c r="S27" i="14" s="1"/>
  <c r="P28" i="14"/>
  <c r="S24" i="14"/>
  <c r="S25" i="14" s="1"/>
  <c r="G26" i="14"/>
  <c r="AF26" i="14" s="1"/>
  <c r="Z28" i="14"/>
  <c r="S28" i="14"/>
  <c r="Y22" i="14"/>
  <c r="Y23" i="14" s="1"/>
  <c r="Y28" i="14"/>
  <c r="P22" i="14"/>
  <c r="R20" i="14"/>
  <c r="R21" i="14" s="1"/>
  <c r="AD28" i="14"/>
  <c r="V26" i="14"/>
  <c r="V27" i="14" s="1"/>
  <c r="AC28" i="14"/>
  <c r="AC24" i="14"/>
  <c r="AC25" i="14" s="1"/>
  <c r="Y26" i="14"/>
  <c r="Y27" i="14" s="1"/>
  <c r="AD22" i="14"/>
  <c r="AD23" i="14" s="1"/>
  <c r="X26" i="14"/>
  <c r="X27" i="14" s="1"/>
  <c r="AA28" i="14"/>
  <c r="X20" i="14"/>
  <c r="X21" i="14" s="1"/>
  <c r="AA26" i="14"/>
  <c r="AA27" i="14" s="1"/>
  <c r="V22" i="14"/>
  <c r="V23" i="14" s="1"/>
  <c r="P26" i="14"/>
  <c r="AC20" i="14"/>
  <c r="AC21" i="14" s="1"/>
  <c r="T28" i="14"/>
  <c r="P20" i="14"/>
  <c r="AD20" i="14"/>
  <c r="AD21" i="14" s="1"/>
  <c r="G20" i="14"/>
  <c r="AF20" i="14" s="1"/>
  <c r="AG20" i="14" s="1"/>
  <c r="AG21" i="14" s="1"/>
  <c r="W26" i="14"/>
  <c r="W27" i="14" s="1"/>
  <c r="P24" i="14"/>
  <c r="W22" i="14"/>
  <c r="W23" i="14" s="1"/>
  <c r="AB22" i="14"/>
  <c r="AB23" i="14" s="1"/>
  <c r="X24" i="14"/>
  <c r="X25" i="14" s="1"/>
  <c r="R22" i="14"/>
  <c r="R23" i="14" s="1"/>
  <c r="Y20" i="14"/>
  <c r="Y21" i="14" s="1"/>
  <c r="AC26" i="14"/>
  <c r="AC27" i="14" s="1"/>
  <c r="U26" i="14"/>
  <c r="U27" i="14" s="1"/>
  <c r="W24" i="14"/>
  <c r="W25" i="14" s="1"/>
  <c r="R24" i="14"/>
  <c r="R25" i="14" s="1"/>
  <c r="AD24" i="14"/>
  <c r="AD25" i="14" s="1"/>
  <c r="G28" i="14"/>
  <c r="AF28" i="14" s="1"/>
  <c r="AB26" i="14"/>
  <c r="AB27" i="14" s="1"/>
  <c r="AB24" i="14"/>
  <c r="AB25" i="14" s="1"/>
  <c r="W20" i="14"/>
  <c r="W21" i="14" s="1"/>
  <c r="R26" i="14"/>
  <c r="R27" i="14" s="1"/>
  <c r="Q28" i="14"/>
  <c r="Z20" i="14"/>
  <c r="Z21" i="14" s="1"/>
  <c r="U28" i="14"/>
  <c r="W28" i="14"/>
  <c r="Y24" i="14"/>
  <c r="Y25" i="14" s="1"/>
  <c r="AD26" i="14"/>
  <c r="AD27" i="14" s="1"/>
  <c r="T22" i="14"/>
  <c r="T23" i="14" s="1"/>
  <c r="AA22" i="14"/>
  <c r="AA23" i="14" s="1"/>
  <c r="T24" i="14"/>
  <c r="T25" i="14" s="1"/>
  <c r="AB28" i="14"/>
  <c r="R28" i="14"/>
  <c r="AE24" i="16"/>
  <c r="AE25" i="16" s="1"/>
  <c r="P25" i="16"/>
  <c r="AE28" i="16"/>
  <c r="P21" i="16"/>
  <c r="AE20" i="16"/>
  <c r="AE21" i="16" s="1"/>
  <c r="M48" i="16"/>
  <c r="L47" i="7"/>
  <c r="AG25" i="13" l="1"/>
  <c r="AG27" i="13"/>
  <c r="L48" i="15"/>
  <c r="L48" i="14"/>
  <c r="AG25" i="16"/>
  <c r="AG27" i="16"/>
  <c r="AG24" i="11"/>
  <c r="AF25" i="11"/>
  <c r="AF23" i="12"/>
  <c r="AG22" i="12"/>
  <c r="H30" i="16"/>
  <c r="AF23" i="15"/>
  <c r="AG22" i="15"/>
  <c r="AF23" i="14"/>
  <c r="AG22" i="14"/>
  <c r="AG24" i="12"/>
  <c r="AF25" i="12"/>
  <c r="AG23" i="16"/>
  <c r="AG22" i="11"/>
  <c r="AF23" i="11"/>
  <c r="AF23" i="8"/>
  <c r="AG22" i="8"/>
  <c r="AF27" i="11"/>
  <c r="AG26" i="11"/>
  <c r="M48" i="11"/>
  <c r="AG26" i="8"/>
  <c r="AF27" i="8"/>
  <c r="AF23" i="7"/>
  <c r="AG22" i="7"/>
  <c r="L48" i="12"/>
  <c r="AF25" i="8"/>
  <c r="AG24" i="8"/>
  <c r="AF25" i="15"/>
  <c r="AG24" i="15"/>
  <c r="AG26" i="12"/>
  <c r="AF27" i="12"/>
  <c r="AF27" i="7"/>
  <c r="AG26" i="7"/>
  <c r="AG26" i="15"/>
  <c r="AF27" i="15"/>
  <c r="AF27" i="14"/>
  <c r="AG26" i="14"/>
  <c r="AF25" i="7"/>
  <c r="AG24" i="7"/>
  <c r="AF25" i="14"/>
  <c r="AG24" i="14"/>
  <c r="AG23" i="13"/>
  <c r="M48" i="7"/>
  <c r="L48" i="7"/>
  <c r="H26" i="14"/>
  <c r="P23" i="7"/>
  <c r="AE22" i="7"/>
  <c r="AE23" i="7" s="1"/>
  <c r="H28" i="15"/>
  <c r="AE28" i="11"/>
  <c r="P27" i="11"/>
  <c r="AE26" i="11"/>
  <c r="AE27" i="11" s="1"/>
  <c r="P23" i="11"/>
  <c r="AE22" i="11"/>
  <c r="AE23" i="11" s="1"/>
  <c r="H24" i="12"/>
  <c r="P21" i="8"/>
  <c r="AE20" i="8"/>
  <c r="AE21" i="8" s="1"/>
  <c r="G30" i="14"/>
  <c r="K7" i="14"/>
  <c r="K9" i="14" s="1"/>
  <c r="H20" i="14"/>
  <c r="M48" i="15"/>
  <c r="AE24" i="11"/>
  <c r="AE25" i="11" s="1"/>
  <c r="P25" i="11"/>
  <c r="K7" i="12"/>
  <c r="K9" i="12" s="1"/>
  <c r="G30" i="12"/>
  <c r="H20" i="12"/>
  <c r="AE28" i="14"/>
  <c r="P25" i="7"/>
  <c r="AE24" i="7"/>
  <c r="AE25" i="7" s="1"/>
  <c r="H22" i="15"/>
  <c r="H22" i="11"/>
  <c r="H28" i="11"/>
  <c r="H22" i="12"/>
  <c r="H28" i="8"/>
  <c r="P21" i="14"/>
  <c r="AE20" i="14"/>
  <c r="AE21" i="14" s="1"/>
  <c r="P23" i="14"/>
  <c r="AE22" i="14"/>
  <c r="AE23" i="14" s="1"/>
  <c r="H22" i="14"/>
  <c r="H22" i="7"/>
  <c r="H28" i="7"/>
  <c r="AE20" i="7"/>
  <c r="AE21" i="7" s="1"/>
  <c r="P21" i="7"/>
  <c r="P27" i="15"/>
  <c r="AE26" i="15"/>
  <c r="AE27" i="15" s="1"/>
  <c r="P21" i="11"/>
  <c r="AE20" i="11"/>
  <c r="AE21" i="11" s="1"/>
  <c r="M48" i="8"/>
  <c r="H28" i="14"/>
  <c r="H24" i="14"/>
  <c r="AE28" i="7"/>
  <c r="H24" i="15"/>
  <c r="H28" i="12"/>
  <c r="H22" i="8"/>
  <c r="H26" i="15"/>
  <c r="H24" i="11"/>
  <c r="H26" i="12"/>
  <c r="M48" i="12"/>
  <c r="AE22" i="8"/>
  <c r="AE23" i="8" s="1"/>
  <c r="P23" i="8"/>
  <c r="H26" i="8"/>
  <c r="L48" i="8"/>
  <c r="P27" i="14"/>
  <c r="AE26" i="14"/>
  <c r="AE27" i="14" s="1"/>
  <c r="M48" i="14"/>
  <c r="H24" i="7"/>
  <c r="P27" i="7"/>
  <c r="AE26" i="7"/>
  <c r="AE27" i="7" s="1"/>
  <c r="AE28" i="15"/>
  <c r="P23" i="15"/>
  <c r="AE22" i="15"/>
  <c r="AE23" i="15" s="1"/>
  <c r="AE28" i="12"/>
  <c r="P25" i="12"/>
  <c r="AE24" i="12"/>
  <c r="AE25" i="12" s="1"/>
  <c r="AE20" i="12"/>
  <c r="AE21" i="12" s="1"/>
  <c r="P21" i="12"/>
  <c r="AE28" i="8"/>
  <c r="AE24" i="8"/>
  <c r="AE25" i="8" s="1"/>
  <c r="P25" i="8"/>
  <c r="P27" i="8"/>
  <c r="AE26" i="8"/>
  <c r="AE27" i="8" s="1"/>
  <c r="H24" i="8"/>
  <c r="AE24" i="14"/>
  <c r="AE25" i="14" s="1"/>
  <c r="P25" i="14"/>
  <c r="H26" i="7"/>
  <c r="K7" i="7"/>
  <c r="K9" i="7" s="1"/>
  <c r="G30" i="7"/>
  <c r="H20" i="7"/>
  <c r="H30" i="13"/>
  <c r="P21" i="15"/>
  <c r="AE20" i="15"/>
  <c r="AE21" i="15" s="1"/>
  <c r="AE24" i="15"/>
  <c r="AE25" i="15" s="1"/>
  <c r="P25" i="15"/>
  <c r="K7" i="15"/>
  <c r="K9" i="15" s="1"/>
  <c r="G30" i="15"/>
  <c r="H20" i="15"/>
  <c r="H26" i="11"/>
  <c r="K7" i="11"/>
  <c r="K9" i="11" s="1"/>
  <c r="G30" i="11"/>
  <c r="H20" i="11"/>
  <c r="L48" i="11"/>
  <c r="P27" i="12"/>
  <c r="AE26" i="12"/>
  <c r="AE27" i="12" s="1"/>
  <c r="P23" i="12"/>
  <c r="AE22" i="12"/>
  <c r="AE23" i="12" s="1"/>
  <c r="G30" i="8"/>
  <c r="K7" i="8"/>
  <c r="K9" i="8" s="1"/>
  <c r="H20" i="8"/>
  <c r="AG23" i="15" l="1"/>
  <c r="AG27" i="7"/>
  <c r="AG25" i="14"/>
  <c r="AG23" i="8"/>
  <c r="AG23" i="12"/>
  <c r="AG25" i="15"/>
  <c r="AG27" i="14"/>
  <c r="AG27" i="11"/>
  <c r="AG27" i="15"/>
  <c r="AG27" i="12"/>
  <c r="AG23" i="7"/>
  <c r="AG25" i="12"/>
  <c r="AG27" i="8"/>
  <c r="AG23" i="14"/>
  <c r="H30" i="7"/>
  <c r="H30" i="8"/>
  <c r="H30" i="15"/>
  <c r="AG25" i="7"/>
  <c r="AG25" i="8"/>
  <c r="AG23" i="11"/>
  <c r="AG25" i="11"/>
  <c r="H30" i="12"/>
  <c r="H30" i="11"/>
  <c r="H30" i="14"/>
  <c r="B18" i="20" l="1"/>
  <c r="D18" i="20" s="1"/>
  <c r="C18" i="20"/>
  <c r="C12" i="20"/>
  <c r="B22" i="20"/>
  <c r="D22" i="20" s="1"/>
  <c r="D11" i="20"/>
  <c r="D12" i="20" s="1"/>
  <c r="C22" i="20"/>
  <c r="B26" i="20"/>
  <c r="D26" i="20" s="1"/>
  <c r="H26" i="20" s="1"/>
  <c r="E11" i="20"/>
  <c r="E12" i="20" s="1"/>
  <c r="C26" i="20"/>
  <c r="I18" i="20" l="1"/>
  <c r="H18" i="20"/>
  <c r="H22" i="20"/>
  <c r="I22" i="20"/>
  <c r="I26" i="20"/>
  <c r="B30" i="20"/>
  <c r="D30" i="20" s="1"/>
  <c r="C30" i="20"/>
  <c r="F11" i="20"/>
  <c r="H30" i="20" l="1"/>
  <c r="I30" i="20"/>
  <c r="F12" i="20"/>
  <c r="B34" i="20"/>
  <c r="D34" i="20" s="1"/>
  <c r="C34" i="20"/>
  <c r="G11" i="20"/>
  <c r="G12" i="20" s="1"/>
  <c r="H34" i="20" l="1"/>
  <c r="I34" i="20"/>
  <c r="B38" i="20"/>
  <c r="D38" i="20" s="1"/>
  <c r="C38" i="20"/>
  <c r="H11" i="20"/>
  <c r="H12" i="20" s="1"/>
  <c r="H38" i="20" l="1"/>
  <c r="I38" i="20"/>
  <c r="B42" i="20" l="1"/>
  <c r="D42" i="20" s="1"/>
  <c r="I11" i="20"/>
  <c r="I12" i="20" s="1"/>
  <c r="C42" i="20"/>
  <c r="B46" i="20"/>
  <c r="D46" i="20" s="1"/>
  <c r="J11" i="20"/>
  <c r="J12" i="20" s="1"/>
  <c r="C46" i="20"/>
  <c r="H42" i="20" l="1"/>
  <c r="I42" i="20"/>
  <c r="H46" i="20"/>
  <c r="I46" i="20"/>
  <c r="L4" i="20"/>
  <c r="N4" i="20" s="1"/>
  <c r="B50" i="20"/>
  <c r="D50" i="20" s="1"/>
  <c r="C50" i="20"/>
  <c r="K11" i="20"/>
  <c r="L11" i="20" l="1"/>
  <c r="N11" i="20" s="1"/>
  <c r="K12" i="20"/>
  <c r="L12" i="20" s="1"/>
  <c r="N12" i="20" s="1"/>
  <c r="H50" i="20"/>
  <c r="I50" i="20"/>
</calcChain>
</file>

<file path=xl/sharedStrings.xml><?xml version="1.0" encoding="utf-8"?>
<sst xmlns="http://schemas.openxmlformats.org/spreadsheetml/2006/main" count="5521" uniqueCount="574">
  <si>
    <t>Über diese Excelvorlage</t>
  </si>
  <si>
    <t>Die Excelvorlage wurde von einer Arbeitsgruppe aus EU-Projektmanagerinnen erstellt und von der BAK AG Projektmanagement und KoWi koordiniert.</t>
  </si>
  <si>
    <t xml:space="preserve">Sie müssen die Vorlage selbstständig an die individuellen Prozesse Ihrer Einrichtung anpassen. Dies liegt in der Verantwortung der Anwender_innen. </t>
  </si>
  <si>
    <t>Disclaimer:</t>
  </si>
  <si>
    <t>About</t>
  </si>
  <si>
    <t>The Excel template was created by a group of EU project managers and coordinated by the BAK AG project management and KoWi. </t>
  </si>
  <si>
    <t>Please note this is a template that has to be adapted to the individual processes of your institution and it is the responsibility of the user to do so.</t>
  </si>
  <si>
    <t>No guarantees are made by the parties preparing the template as to the accuracy of the information provided. The authors do not assume any liability. The use of the whole document or parts of it is at the user's own risk and does not release the user from checking it in order to protect his_her own interests and rights. </t>
  </si>
  <si>
    <t>Deutsch</t>
  </si>
  <si>
    <t>DE | EN</t>
  </si>
  <si>
    <t>English</t>
  </si>
  <si>
    <t>Title of the action (Acronym)</t>
  </si>
  <si>
    <t>Grant Agreement No</t>
  </si>
  <si>
    <t>Name of the PI, Superior</t>
  </si>
  <si>
    <t>Project start</t>
  </si>
  <si>
    <t>Project end</t>
  </si>
  <si>
    <t>Duration</t>
  </si>
  <si>
    <t>Reporting Periods</t>
  </si>
  <si>
    <t>Project months</t>
  </si>
  <si>
    <t>Period</t>
  </si>
  <si>
    <t>Months</t>
  </si>
  <si>
    <t>Reporting Deadline</t>
  </si>
  <si>
    <t>from</t>
  </si>
  <si>
    <t>to</t>
  </si>
  <si>
    <t>P1</t>
  </si>
  <si>
    <t>P2</t>
  </si>
  <si>
    <t>P3</t>
  </si>
  <si>
    <t>P4</t>
  </si>
  <si>
    <t>P5</t>
  </si>
  <si>
    <t>Work Packages/ Reference</t>
  </si>
  <si>
    <t>Start Month</t>
  </si>
  <si>
    <t>End Month</t>
  </si>
  <si>
    <t>Start Date</t>
  </si>
  <si>
    <t>End Date</t>
  </si>
  <si>
    <t>Involvement</t>
  </si>
  <si>
    <t>Person Months in GA</t>
  </si>
  <si>
    <t>WP 1</t>
  </si>
  <si>
    <t>WP 2</t>
  </si>
  <si>
    <t>WP 3</t>
  </si>
  <si>
    <t>WP 4</t>
  </si>
  <si>
    <t>WP 5</t>
  </si>
  <si>
    <t>WP 6</t>
  </si>
  <si>
    <t>WP 7</t>
  </si>
  <si>
    <t>WP 8</t>
  </si>
  <si>
    <t>WP 9</t>
  </si>
  <si>
    <t>WP 10</t>
  </si>
  <si>
    <t>WP 11</t>
  </si>
  <si>
    <t>WP 12</t>
  </si>
  <si>
    <t>WP 13</t>
  </si>
  <si>
    <t>WP 14</t>
  </si>
  <si>
    <t>WP 15</t>
  </si>
  <si>
    <t>X</t>
  </si>
  <si>
    <t>TOTAL</t>
  </si>
  <si>
    <t xml:space="preserve">WP1 </t>
  </si>
  <si>
    <t>WP2</t>
  </si>
  <si>
    <t>WP3</t>
  </si>
  <si>
    <t>WP4</t>
  </si>
  <si>
    <t>WP5</t>
  </si>
  <si>
    <t>WP6</t>
  </si>
  <si>
    <t>WP7</t>
  </si>
  <si>
    <t>WP8</t>
  </si>
  <si>
    <t>WP9</t>
  </si>
  <si>
    <t>WP10</t>
  </si>
  <si>
    <t>WP11</t>
  </si>
  <si>
    <t>WP12</t>
  </si>
  <si>
    <t>WP13</t>
  </si>
  <si>
    <t>WP14</t>
  </si>
  <si>
    <t>WP15</t>
  </si>
  <si>
    <t>Person Months reported</t>
  </si>
  <si>
    <t>Difference</t>
  </si>
  <si>
    <t>Reporting Period</t>
  </si>
  <si>
    <t>Incurred Costs</t>
  </si>
  <si>
    <t>Reported Costs</t>
  </si>
  <si>
    <t>h1</t>
  </si>
  <si>
    <t>f20</t>
  </si>
  <si>
    <t>Af5</t>
  </si>
  <si>
    <t>AE5</t>
  </si>
  <si>
    <t>Q5</t>
  </si>
  <si>
    <t>R5</t>
  </si>
  <si>
    <t>S5</t>
  </si>
  <si>
    <t>T5</t>
  </si>
  <si>
    <t>U5</t>
  </si>
  <si>
    <t>V5</t>
  </si>
  <si>
    <t>W5</t>
  </si>
  <si>
    <t>X5</t>
  </si>
  <si>
    <t>Y5</t>
  </si>
  <si>
    <t>Z5</t>
  </si>
  <si>
    <t>AA5</t>
  </si>
  <si>
    <t>AB5</t>
  </si>
  <si>
    <t>AC5</t>
  </si>
  <si>
    <t>AD5</t>
  </si>
  <si>
    <t>P1 - Adj</t>
  </si>
  <si>
    <t>Af6</t>
  </si>
  <si>
    <t>AE6</t>
  </si>
  <si>
    <t>P6</t>
  </si>
  <si>
    <t>Q6</t>
  </si>
  <si>
    <t>R6</t>
  </si>
  <si>
    <t>S6</t>
  </si>
  <si>
    <t>T6</t>
  </si>
  <si>
    <t>U6</t>
  </si>
  <si>
    <t>V6</t>
  </si>
  <si>
    <t>W6</t>
  </si>
  <si>
    <t>X6</t>
  </si>
  <si>
    <t>Y6</t>
  </si>
  <si>
    <t>Z6</t>
  </si>
  <si>
    <t>AA6</t>
  </si>
  <si>
    <t>AB6</t>
  </si>
  <si>
    <t>AC6</t>
  </si>
  <si>
    <t>AD6</t>
  </si>
  <si>
    <t>f22</t>
  </si>
  <si>
    <t>Af7</t>
  </si>
  <si>
    <t>AE7</t>
  </si>
  <si>
    <t>P7</t>
  </si>
  <si>
    <t>Q7</t>
  </si>
  <si>
    <t>R7</t>
  </si>
  <si>
    <t>S7</t>
  </si>
  <si>
    <t>T7</t>
  </si>
  <si>
    <t>U7</t>
  </si>
  <si>
    <t>V7</t>
  </si>
  <si>
    <t>W7</t>
  </si>
  <si>
    <t>X7</t>
  </si>
  <si>
    <t>Y7</t>
  </si>
  <si>
    <t>Z7</t>
  </si>
  <si>
    <t>AA7</t>
  </si>
  <si>
    <t>AB7</t>
  </si>
  <si>
    <t>AC7</t>
  </si>
  <si>
    <t>AD7</t>
  </si>
  <si>
    <t>P2 - Adj</t>
  </si>
  <si>
    <t>Af8</t>
  </si>
  <si>
    <t>AE8</t>
  </si>
  <si>
    <t>P8</t>
  </si>
  <si>
    <t>Q8</t>
  </si>
  <si>
    <t>R8</t>
  </si>
  <si>
    <t>S8</t>
  </si>
  <si>
    <t>T8</t>
  </si>
  <si>
    <t>U8</t>
  </si>
  <si>
    <t>V8</t>
  </si>
  <si>
    <t>W8</t>
  </si>
  <si>
    <t>X8</t>
  </si>
  <si>
    <t>Y8</t>
  </si>
  <si>
    <t>Z8</t>
  </si>
  <si>
    <t>AA8</t>
  </si>
  <si>
    <t>AB8</t>
  </si>
  <si>
    <t>AC8</t>
  </si>
  <si>
    <t>AD8</t>
  </si>
  <si>
    <t>f24</t>
  </si>
  <si>
    <t>Af9</t>
  </si>
  <si>
    <t>AE9</t>
  </si>
  <si>
    <t>P9</t>
  </si>
  <si>
    <t>Q9</t>
  </si>
  <si>
    <t>R9</t>
  </si>
  <si>
    <t>S9</t>
  </si>
  <si>
    <t>T9</t>
  </si>
  <si>
    <t>U9</t>
  </si>
  <si>
    <t>V9</t>
  </si>
  <si>
    <t>W9</t>
  </si>
  <si>
    <t>X9</t>
  </si>
  <si>
    <t>Y9</t>
  </si>
  <si>
    <t>Z9</t>
  </si>
  <si>
    <t>AA9</t>
  </si>
  <si>
    <t>AB9</t>
  </si>
  <si>
    <t>AC9</t>
  </si>
  <si>
    <t>AD9</t>
  </si>
  <si>
    <t>P3 - Adj</t>
  </si>
  <si>
    <t>Af10</t>
  </si>
  <si>
    <t>AE10</t>
  </si>
  <si>
    <t>P10</t>
  </si>
  <si>
    <t>Q10</t>
  </si>
  <si>
    <t>R10</t>
  </si>
  <si>
    <t>S10</t>
  </si>
  <si>
    <t>T10</t>
  </si>
  <si>
    <t>U10</t>
  </si>
  <si>
    <t>V10</t>
  </si>
  <si>
    <t>W10</t>
  </si>
  <si>
    <t>X10</t>
  </si>
  <si>
    <t>Y10</t>
  </si>
  <si>
    <t>Z10</t>
  </si>
  <si>
    <t>AA10</t>
  </si>
  <si>
    <t>AB10</t>
  </si>
  <si>
    <t>AC10</t>
  </si>
  <si>
    <t>AD10</t>
  </si>
  <si>
    <t>f26</t>
  </si>
  <si>
    <t>Af11</t>
  </si>
  <si>
    <t>AE11</t>
  </si>
  <si>
    <t>P11</t>
  </si>
  <si>
    <t>Q11</t>
  </si>
  <si>
    <t>R11</t>
  </si>
  <si>
    <t>S11</t>
  </si>
  <si>
    <t>T11</t>
  </si>
  <si>
    <t>U11</t>
  </si>
  <si>
    <t>V11</t>
  </si>
  <si>
    <t>W11</t>
  </si>
  <si>
    <t>X11</t>
  </si>
  <si>
    <t>Y11</t>
  </si>
  <si>
    <t>Z11</t>
  </si>
  <si>
    <t>AA11</t>
  </si>
  <si>
    <t>AB11</t>
  </si>
  <si>
    <t>AC11</t>
  </si>
  <si>
    <t>AD11</t>
  </si>
  <si>
    <t>P4 - Adj</t>
  </si>
  <si>
    <t>Af12</t>
  </si>
  <si>
    <t>AE12</t>
  </si>
  <si>
    <t>P12</t>
  </si>
  <si>
    <t>Q12</t>
  </si>
  <si>
    <t>R12</t>
  </si>
  <si>
    <t>S12</t>
  </si>
  <si>
    <t>T12</t>
  </si>
  <si>
    <t>U12</t>
  </si>
  <si>
    <t>V12</t>
  </si>
  <si>
    <t>W12</t>
  </si>
  <si>
    <t>X12</t>
  </si>
  <si>
    <t>Y12</t>
  </si>
  <si>
    <t>Z12</t>
  </si>
  <si>
    <t>AA12</t>
  </si>
  <si>
    <t>AB12</t>
  </si>
  <si>
    <t>AC12</t>
  </si>
  <si>
    <t>AD12</t>
  </si>
  <si>
    <t>f28</t>
  </si>
  <si>
    <t>Af13</t>
  </si>
  <si>
    <t>AE13</t>
  </si>
  <si>
    <t>P13</t>
  </si>
  <si>
    <t>Q13</t>
  </si>
  <si>
    <t>R13</t>
  </si>
  <si>
    <t>S13</t>
  </si>
  <si>
    <t>T13</t>
  </si>
  <si>
    <t>U13</t>
  </si>
  <si>
    <t>V13</t>
  </si>
  <si>
    <t>W13</t>
  </si>
  <si>
    <t>X13</t>
  </si>
  <si>
    <t>Y13</t>
  </si>
  <si>
    <t>Z13</t>
  </si>
  <si>
    <t>AA13</t>
  </si>
  <si>
    <t>AB13</t>
  </si>
  <si>
    <t>AC13</t>
  </si>
  <si>
    <t>AD13</t>
  </si>
  <si>
    <t>Person months in GA</t>
  </si>
  <si>
    <t>Person months reported</t>
  </si>
  <si>
    <t>Berichtet PM</t>
  </si>
  <si>
    <t>Differenz</t>
  </si>
  <si>
    <t>Other</t>
  </si>
  <si>
    <t>Post Doctorate</t>
  </si>
  <si>
    <t>Principal Investigator</t>
  </si>
  <si>
    <t>Senior Staff</t>
  </si>
  <si>
    <t>Student (including PhD, Master, …)</t>
  </si>
  <si>
    <t>P4-Adj</t>
  </si>
  <si>
    <t>Auswahl mehrere Projekte</t>
  </si>
  <si>
    <t>Yes</t>
  </si>
  <si>
    <t>No</t>
  </si>
  <si>
    <t>Name</t>
  </si>
  <si>
    <t>Type of personnel</t>
  </si>
  <si>
    <t>Last update</t>
  </si>
  <si>
    <t>Day-equivalent</t>
  </si>
  <si>
    <t>7. Monitoring</t>
  </si>
  <si>
    <t>Percentage</t>
  </si>
  <si>
    <t>Hours/week</t>
  </si>
  <si>
    <t>Hours/month</t>
  </si>
  <si>
    <t>Total personnel costs (total contract)</t>
  </si>
  <si>
    <r>
      <t>WP1</t>
    </r>
    <r>
      <rPr>
        <b/>
        <sz val="8"/>
        <rFont val="Calibri"/>
        <family val="2"/>
        <scheme val="minor"/>
      </rPr>
      <t xml:space="preserve"> 
(day-equivalents)</t>
    </r>
  </si>
  <si>
    <r>
      <t>WP2</t>
    </r>
    <r>
      <rPr>
        <b/>
        <sz val="8"/>
        <rFont val="Calibri"/>
        <family val="2"/>
        <scheme val="minor"/>
      </rPr>
      <t xml:space="preserve">
(day-equivalents)</t>
    </r>
  </si>
  <si>
    <r>
      <t>WP3</t>
    </r>
    <r>
      <rPr>
        <b/>
        <sz val="8"/>
        <rFont val="Calibri"/>
        <family val="2"/>
        <scheme val="minor"/>
      </rPr>
      <t xml:space="preserve">
(day-equivalents)</t>
    </r>
  </si>
  <si>
    <r>
      <t>WP4</t>
    </r>
    <r>
      <rPr>
        <b/>
        <sz val="8"/>
        <rFont val="Calibri"/>
        <family val="2"/>
        <scheme val="minor"/>
      </rPr>
      <t xml:space="preserve">
(day-equivalents)</t>
    </r>
  </si>
  <si>
    <r>
      <t>WP5</t>
    </r>
    <r>
      <rPr>
        <b/>
        <sz val="8"/>
        <rFont val="Calibri"/>
        <family val="2"/>
        <scheme val="minor"/>
      </rPr>
      <t xml:space="preserve">
(day-equivalents)</t>
    </r>
  </si>
  <si>
    <r>
      <t>WP6</t>
    </r>
    <r>
      <rPr>
        <b/>
        <sz val="8"/>
        <rFont val="Calibri"/>
        <family val="2"/>
        <scheme val="minor"/>
      </rPr>
      <t xml:space="preserve">
(day-equivalents)</t>
    </r>
  </si>
  <si>
    <r>
      <t>WP7</t>
    </r>
    <r>
      <rPr>
        <b/>
        <sz val="8"/>
        <rFont val="Calibri"/>
        <family val="2"/>
        <scheme val="minor"/>
      </rPr>
      <t xml:space="preserve">
(day-equivalents)</t>
    </r>
  </si>
  <si>
    <r>
      <t>WP8</t>
    </r>
    <r>
      <rPr>
        <b/>
        <sz val="8"/>
        <rFont val="Calibri"/>
        <family val="2"/>
        <scheme val="minor"/>
      </rPr>
      <t xml:space="preserve">
(day-equivalents)</t>
    </r>
  </si>
  <si>
    <r>
      <t>WP9</t>
    </r>
    <r>
      <rPr>
        <b/>
        <sz val="8"/>
        <rFont val="Calibri"/>
        <family val="2"/>
        <scheme val="minor"/>
      </rPr>
      <t xml:space="preserve">
(day-equivalents)</t>
    </r>
  </si>
  <si>
    <r>
      <t>WP10</t>
    </r>
    <r>
      <rPr>
        <b/>
        <sz val="8"/>
        <rFont val="Calibri"/>
        <family val="2"/>
        <scheme val="minor"/>
      </rPr>
      <t xml:space="preserve">
(day-equivalents)</t>
    </r>
  </si>
  <si>
    <r>
      <t>WP11</t>
    </r>
    <r>
      <rPr>
        <b/>
        <sz val="8"/>
        <rFont val="Calibri"/>
        <family val="2"/>
        <scheme val="minor"/>
      </rPr>
      <t xml:space="preserve">
(day-equivalents)</t>
    </r>
  </si>
  <si>
    <r>
      <t>WP12</t>
    </r>
    <r>
      <rPr>
        <b/>
        <sz val="8"/>
        <rFont val="Calibri"/>
        <family val="2"/>
        <scheme val="minor"/>
      </rPr>
      <t xml:space="preserve">
(day-equivalents)</t>
    </r>
  </si>
  <si>
    <r>
      <t>WP13</t>
    </r>
    <r>
      <rPr>
        <b/>
        <sz val="8"/>
        <rFont val="Calibri"/>
        <family val="2"/>
        <scheme val="minor"/>
      </rPr>
      <t xml:space="preserve">
(day-equivalents)</t>
    </r>
  </si>
  <si>
    <r>
      <t>WP14</t>
    </r>
    <r>
      <rPr>
        <b/>
        <sz val="8"/>
        <rFont val="Calibri"/>
        <family val="2"/>
        <scheme val="minor"/>
      </rPr>
      <t xml:space="preserve">
(day-equivalents)</t>
    </r>
  </si>
  <si>
    <r>
      <t>WP15</t>
    </r>
    <r>
      <rPr>
        <b/>
        <sz val="8"/>
        <rFont val="Calibri"/>
        <family val="2"/>
        <scheme val="minor"/>
      </rPr>
      <t xml:space="preserve">
(day-equivalents)</t>
    </r>
  </si>
  <si>
    <r>
      <t>TOTAL</t>
    </r>
    <r>
      <rPr>
        <b/>
        <sz val="8"/>
        <rFont val="Calibri"/>
        <family val="2"/>
        <scheme val="minor"/>
      </rPr>
      <t xml:space="preserve">
(day-equivalents)</t>
    </r>
  </si>
  <si>
    <r>
      <t xml:space="preserve">Personnel costs </t>
    </r>
    <r>
      <rPr>
        <b/>
        <u/>
        <sz val="14"/>
        <rFont val="Calibri"/>
        <family val="2"/>
        <scheme val="minor"/>
      </rPr>
      <t>reported to EU</t>
    </r>
  </si>
  <si>
    <t>Reported on</t>
  </si>
  <si>
    <t>yes</t>
  </si>
  <si>
    <t>no</t>
  </si>
  <si>
    <t>Total calculated eligible costs</t>
  </si>
  <si>
    <t>Personnel cost</t>
  </si>
  <si>
    <t>Eligible cost calculation</t>
  </si>
  <si>
    <t xml:space="preserve">Period
</t>
  </si>
  <si>
    <t>Total contract</t>
  </si>
  <si>
    <t>Calculated costs</t>
  </si>
  <si>
    <r>
      <t xml:space="preserve">Personnel costs 
</t>
    </r>
    <r>
      <rPr>
        <b/>
        <u/>
        <sz val="11"/>
        <rFont val="Calibri"/>
        <family val="2"/>
        <scheme val="minor"/>
      </rPr>
      <t>to be reported to EU</t>
    </r>
  </si>
  <si>
    <t>Calculation of day-equivalents to be reported</t>
  </si>
  <si>
    <t>Year</t>
  </si>
  <si>
    <t xml:space="preserve">Relevant for reporting period </t>
  </si>
  <si>
    <t>Total Personnel costs</t>
  </si>
  <si>
    <t>Maximum declarable day-equivalents (rounded)</t>
  </si>
  <si>
    <t xml:space="preserve">Daily rate </t>
  </si>
  <si>
    <t xml:space="preserve">Maximum declarable personnel costs  </t>
  </si>
  <si>
    <t>Difference of documented and maximum declarable day-equivalents</t>
  </si>
  <si>
    <t>Calculated costs (without capping to maximum declarable cost)</t>
  </si>
  <si>
    <t>Calendar year</t>
  </si>
  <si>
    <t xml:space="preserve">FTE </t>
  </si>
  <si>
    <t xml:space="preserve">Day-equivalents </t>
  </si>
  <si>
    <t>TOTAL actual personnel costs</t>
  </si>
  <si>
    <t>Day-equivalents (not rounded)</t>
  </si>
  <si>
    <t>Key</t>
  </si>
  <si>
    <t>title</t>
  </si>
  <si>
    <t>BASISDATEN ZUM PROJEKT</t>
  </si>
  <si>
    <t>BASIC PROJECT DATA</t>
  </si>
  <si>
    <t>OVERVIEW EMPLOYEES</t>
  </si>
  <si>
    <t>1. Basisdaten</t>
  </si>
  <si>
    <t>1. Basic data</t>
  </si>
  <si>
    <t>2b. Projekt-Arbeitsstunden pro Arbeitspaket und Monat</t>
  </si>
  <si>
    <t>2b. Working hours EU grant per Work Package and per month</t>
  </si>
  <si>
    <t>4.    Abrechenbare Personalkosten pro Berichtsperiode</t>
  </si>
  <si>
    <t>4. Eligible personnel costs per reporting period</t>
  </si>
  <si>
    <t>5.   Tagesäquivalente pro Arbeitspaket &amp; abrechenbare Personalkosten</t>
  </si>
  <si>
    <t>5. Day-equivalents per work package &amp; eligible personnel costs</t>
  </si>
  <si>
    <t>6.    Berichtete Daten</t>
  </si>
  <si>
    <t>6. Reported data</t>
  </si>
  <si>
    <t>Name_10</t>
  </si>
  <si>
    <t>Worauf muss ich beim Ausfüllen achten?</t>
  </si>
  <si>
    <t>What do I have to pay attention to when filling in?</t>
  </si>
  <si>
    <t xml:space="preserve">Generell gilt: </t>
  </si>
  <si>
    <t xml:space="preserve">As a general rule: </t>
  </si>
  <si>
    <t xml:space="preserve">Felder, die Sie ausfüllen müssen, sind gelb hinterlegt. </t>
  </si>
  <si>
    <t xml:space="preserve">Fields that you have to fill in are highlighted in yellow. </t>
  </si>
  <si>
    <t xml:space="preserve">Felder, die sich automatisch füllen, sind grau hinterlegt. </t>
  </si>
  <si>
    <t xml:space="preserve">Fields that are filled in automatically are highlighted in grey. </t>
  </si>
  <si>
    <t>Felder, die der Übersicht dienen, aber nicht zwingend ausgefüllt werden müssen, sind weiß hinterlegt.</t>
  </si>
  <si>
    <t>Fields that serve to provide an overview but do not have to be filled in are highlighted in white.</t>
  </si>
  <si>
    <t>Übungsdatei</t>
  </si>
  <si>
    <t>Exercise file</t>
  </si>
  <si>
    <t>Tabellenblatt "Basic project data"</t>
  </si>
  <si>
    <t>Basic project data worksheet</t>
  </si>
  <si>
    <t>Füllen Sie das Tabellenblatt "Basisdaten zum Projekt" mit den Informationen aus Ihrer Finanzhilfevereinbarung (Grant Agreement) aus. Tragen Sie die Start- und Endmonate für die Berichtsperioden sowie die einzelnen Arbeitspakete ein. Das Start- und Enddatum für diese wird automatisch berechnet.</t>
  </si>
  <si>
    <t>Complete the "Basic project data" worksheet with the information from your grant agreement. Enter the start and end months for the reporting periods and the individual work packages. The start and end dates for these are calculated automatically.</t>
  </si>
  <si>
    <t xml:space="preserve">Erst wenn in Spalte F (ab Zeile 20) per Kreuz "X" markiert ist, welche Arbeitspakete für Ihre Einrichtung relevant sind,  werden auf den Personalblättern die relevanten Monatsfelder zum Befüllen mit den Daten aus der Zeiterfassung gelb hinterlegt. In Spalte G geben Sie die bewilligten Personenmonate pro Arbeitspaket an. </t>
  </si>
  <si>
    <t xml:space="preserve">The relevant monthly fields for filling in with the data from the time recording are only highlighted in yellow on the personnel sheets when the work packages relevant to your organisation are marked with an "X" in column F (from line 20). In column G, enter the authorised person-months per work package. </t>
  </si>
  <si>
    <t>Im Bericht an die EU-Kommission: Bei Projekten des European Research Councils (ERC) müssen Sie die Verteilung der Kosten auf Mitarbeiterkategorien und bei Verbundprojekten die Verteilung der Personenmonate auf Arbeitspakete vornehmen. Beide Informationen werden im Tabellenblatt der jeweiligen Mitarbeiter_in eingetragen (s.u.: Personalblätter).</t>
  </si>
  <si>
    <t>Personalblätter</t>
  </si>
  <si>
    <t>Personnel sheets</t>
  </si>
  <si>
    <t>Each person in the project receives their own worksheet, which is labelled with their surname. No spaces or special characters such as “-” may be entered and the name must exactly match the name entered in the "Overview employees" (column A). In ERCs, the Principal Investigator receives a sheet with the addition "_PI".</t>
  </si>
  <si>
    <t xml:space="preserve">Füllen Sie in den Personalblättern die Basisdaten für die Person und optional die Daten aus ihren Arbeitsverträgen im EU-Projekt aus. </t>
  </si>
  <si>
    <t xml:space="preserve">In the personnel sheets, fill in the basic data for the person and optionally the data from their employment contracts in the EU grant. </t>
  </si>
  <si>
    <t>The number of hours per day-equivalent is defined as "Day-equivalent" (cell H2): You can enter a) a flat rate of "8", b) the daily working hours to be worked full-time according to the collective agreement, or c) the annual productive hours/215 defined at your institution (see AGA V2.0 p. 209-211 Records for personnel costs - day-equivalents worked for the action).</t>
  </si>
  <si>
    <t>You can decide how many work packages you want to display (+ via column AE) and expand and collapse entire annual blocks (- from line 59).</t>
  </si>
  <si>
    <t>Der sicherste Weg, das Tabellenblatt "Name_1" zu kopieren, geht über die rechte Maustaste auf dem Reiter "Name_1" --&gt; Verschieben oder kopieren --&gt; Häkchen setzen bei "Kopie erstellen" --&gt; es erscheint ein neuer Reiter mit dem Namen "Name_1 (2)", den Sie an die von Ihnen bevorzugte Stelle schieben und umbenennen können. Im Blatt "Overview employees" müssen die umbenannten Namen ebenfalls eingepflegt werden (Beschreibung siehe nächster Abschnitt).</t>
  </si>
  <si>
    <t>The safest way to copy the "Name_1" worksheet is to right-click on the "Name_1" tab --&gt; Move or copy --&gt; tick "Create copy" --&gt; a new tab appears with the name "Name_1 (2)", which you can move to your preferred location and rename. The renamed names must also be entered in the "Overview employees" sheet (see next section for description).</t>
  </si>
  <si>
    <t>Sicherheitshalber haben wir Ihnen die Blätter "Name_1" bis "Name_10" bereits angelegt.</t>
  </si>
  <si>
    <t>To be on the safe side, we have already created the sheets "Name_1" to "Name_10".</t>
  </si>
  <si>
    <t>Wenn Sie alles richtig vorbereitet haben, d.h. vor allem: wenn Name_1 und fortfolgende im Personalblatt mit der Bezeichnung in der Overview employees übereinstimmt, füllen sich diese Seiten automatisch mit den Daten aus den Personalblättern. Zur Fehlerbehebung können Sie die Spalten U bis AP der "Overview employees" wieder einblenden.</t>
  </si>
  <si>
    <t>If you have prepared everything correctly, i.e. above all: if Name_1 and following in the personnel sheet matches the name in the Overview employees, these pages are automatically filled with the data from the personnel sheets. To rectify errors, you can show columns U to AP of the "Overview employees".</t>
  </si>
  <si>
    <t>Die Umrechnung der Tagesäquivalente (TÄ) aus den Personalblättern in Personenmonate (PM) erfolgt nach dem Prinzip PM=TÄ/215*12.</t>
  </si>
  <si>
    <t>The conversion of the day-equivalents (FTE) from the personnel sheets into person months (PM) is carried out according to the principle PM=FTE/215*12.</t>
  </si>
  <si>
    <t xml:space="preserve">Auf der Seite "Overview employees" werden die zu berichtenden Daten pro Person zusammengefasst. In den Spalten C und D werden die im Projekt entstandenen den abrechenbaren Kosten gegenübergestellt. Die Zeilen 2-4 helfen beim Monitoring der abgerechneten Personenmonate. </t>
  </si>
  <si>
    <t xml:space="preserve">The data to be reported per person is summarised on the "Overview employees" page. In columns C and D, the costs incurred in the project are compared with the eligible costs. Lines 2-4 help to monitor the billed person-months. </t>
  </si>
  <si>
    <t>Der sicherste Weg, eine weitere Person in der "Overview employees" anzulegen, ist das Kopieren des letzten Personenbereiches "Name_10" und der dazugehörigen Zeilen bis "total". Dazu muss man die entsprechenden Zeilen markieren, dann über die rechte Maustaste "Kopieren" und dann unterhalb der markierten Zeilen mit rechter Maustaste "Kopierte Zeilen einfügen". Danach muss der kopierte Bereich "Name_10" umbenannt werden. Der Name muss mit dem Namen des dazugehörigen neuangelegten Personalblattes übereinstimmen.</t>
  </si>
  <si>
    <t>The safest way to create an additional person in the "Overview employees" is to copy the last person area "Name_10" and the corresponding lines up to "Total". To do this, select the relevant lines, then click on "Copy" with the right mouse button and then "Paste copied lines" below the selected lines with the right mouse button. The copied area "Name_10" must then be renamed. The name must match the name of the corresponding newly created personnel sheet.</t>
  </si>
  <si>
    <t>Sicherheitshalber haben wir Ihnen die Bereiche "Name_1" bis "Name_10" in der "Overview employees" bereits angelegt.</t>
  </si>
  <si>
    <t>To be on the safe side, we have already created the areas "Name_1" to "Name_10" in the "Overview employees".</t>
  </si>
  <si>
    <t>Berechnungsmethode für den Tagessatz</t>
  </si>
  <si>
    <t>Calculation method for the daily rate</t>
  </si>
  <si>
    <t>Zur Ermittlung der abrechenbaren Personalkosten in Horizon Europe ist die Berechnung eines Tagessatzes pro Mitarbeiter_in Voraussetzung. Hierzu stellen Model Grant Agreement (MGA) und Annotated Grant Agreement (AGA) zwei alternative Berechnungsmethoden bereit. Während das Model Grant Agreement von einem Tagessatz pro Kalenderjahr ausgeht, bezieht sich der überwiegende Teil der Beispiele und Erläuterungen im AGA auf einen Tagessatz pro Berichtsperiode. Beide Berechnungsmethoden sind zulässig (vgl. AGA V2.0 S. 52 FN6).</t>
  </si>
  <si>
    <t>The calculation of a daily rate per employee is a prerequisite for determining the eligible personnel costs in Horizon Europe. The Model Grant Agreement (MGA) and Annotated Grant Agreement (AGA) provide two alternative calculation methods for this purpose. While the Model Grant Agreement assumes a daily rate per calendar year, the majority of the examples and explanations in the AGA refer to a daily rate per reporting period. Both calculation methods are permissible (see AGA V2.0 p. 52 FN6).</t>
  </si>
  <si>
    <t xml:space="preserve">Während es für die Berechnungsmethode nach AGA mehr Kommentare und Beispiele gibt und auch die Generaldirektion für Forschung und der Research Enquiry Service diese Methode empfehlen, so widersprechen sie doch an einigen Stellen dem Grant Agreement, das Beneficiaries mit der Kommission unterzeichnet haben. Beide Berechnungsmethoden haben Vor- und Nachteile, so dass sich die AG Personalkostentool dafür entschieden hat, für beide Berechnungsmethoden eine Excelvorlage zu erstellen. Die Entscheidung für eine Methode muss jede Einrichtung für sich treffen. </t>
  </si>
  <si>
    <t>While there are more comments and examples for the AGA calculation method and the Directorate-General for Research and the Research Enquiry Service also recommend this method, they do contradict the Grant Agreement that Beneficiaries have signed with the Commission in some places. Both calculation methods have advantages and disadvantages, so that the WG Personnel Cost Tool has decided to create an Excel template for each calculation method. Each organisation must decide for itself which method to use.</t>
  </si>
  <si>
    <t>Externe Daten</t>
  </si>
  <si>
    <t>External data</t>
  </si>
  <si>
    <t xml:space="preserve">Folgende Daten benötigen Sie für alle Mitarbeiter_innen im Projekt: </t>
  </si>
  <si>
    <t>You need the following data for all employees in the project:</t>
  </si>
  <si>
    <t xml:space="preserve">- Vertragsdaten aus allen Arbeitsverträgen während der Projektlaufzeit: Vertragslaufzeit, Stellenumfang, Eingruppierung und Erfahrungsstufe. </t>
  </si>
  <si>
    <t xml:space="preserve">- Contract data from all employment contracts during the project term: contract term, job scope, classification and experience level. </t>
  </si>
  <si>
    <t>- Personalkosten inkl. Lohnnebenkosten aus allen Projekten und Verträgen an Ihrer Einrichtung pro Mitarbeiter_in pro Monat während der Projektlaufzeit.</t>
  </si>
  <si>
    <t>- The total personnel costs for all projects and contracts at your institution. This should include all non-wage labour costs for each employee per month during the project duration</t>
  </si>
  <si>
    <t>- Dokumentierte Arbeitszeit in Form von Timesheets oder Monthly Declarations.</t>
  </si>
  <si>
    <t>- Documented working hours on timesheets or monthly declarations.</t>
  </si>
  <si>
    <t xml:space="preserve">Am besten sammeln Sie alle Daten zu den Arbeitsverträgen und Personalkosten in zusätzlichen Excel-Arbeitsblättern innerhalb dieser Datei. </t>
  </si>
  <si>
    <t xml:space="preserve">It is best to collect all data on employment contracts and personnel costs in additional Excel worksheets within this file. </t>
  </si>
  <si>
    <t>Die Timesheets müssen Sie in Papierform aufbewahren. Elektronische Zeiterfassung ist nur unter bestimmten Bedingungen zulässig (vgl. AGA V2.0 S. 209 Records for personnel costs).</t>
  </si>
  <si>
    <t>You must keep the timesheets in paper form. Electronic time recording is only permitted under certain conditions (see AGA V2.0 p. 209 Records for personnel costs).</t>
  </si>
  <si>
    <t xml:space="preserve">Es ist empfehlenswert, die Daten aus den Timesheets regelmäßig (auch innerhalb der Berichtsperiode) in diese Tabelle einzupflegen um bei größeren Abweichungen frühzeitig entgegensteuern zu können. Wenn Sie die Timesheetvorlage unserer Arbeitsgruppe verwenden, können Sie diese Checks auch direkt in der Vorlage im Tabellenblatt "Total" vornehmen. </t>
  </si>
  <si>
    <t xml:space="preserve">It is advisable to enter the data from the timesheets into this table regularly (also within the reporting period) in order to be able to counteract any major deviations at an early stage. If you use the timesheet template from our working group, you can also carry out these checks directly in the template in the "Total" worksheet. </t>
  </si>
  <si>
    <t>Export the actual personnel costs per employee per month to an Excel worksheet. Take into account expenses recorded for all projects and employment contracts at your institution in the respective reporting period (see AGA V2.0 p. 56 Multiple parallel or consecutive contracts).</t>
  </si>
  <si>
    <t>Wie funktioniert die Personalkostenkalkulation mit dieser Excelvorlage?</t>
  </si>
  <si>
    <t>How does the personnel cost calculation work with this Excel template?</t>
  </si>
  <si>
    <t>1.    Basisdaten</t>
  </si>
  <si>
    <t>2.    Bereiche 2a und 2b</t>
  </si>
  <si>
    <t>2. Areas 2a and 2b</t>
  </si>
  <si>
    <t>7.    Monitoring</t>
  </si>
  <si>
    <t>Name_1</t>
  </si>
  <si>
    <t>Name_2</t>
  </si>
  <si>
    <t>Name_3</t>
  </si>
  <si>
    <t>Name_4</t>
  </si>
  <si>
    <t>Name_5</t>
  </si>
  <si>
    <t>Name_6</t>
  </si>
  <si>
    <t>Name_7</t>
  </si>
  <si>
    <t>Name_8</t>
  </si>
  <si>
    <t>Name_9</t>
  </si>
  <si>
    <t>Financial reports</t>
  </si>
  <si>
    <t>Total</t>
  </si>
  <si>
    <t>Grant Agreement</t>
  </si>
  <si>
    <t>Financial Report</t>
  </si>
  <si>
    <t>Adjustment</t>
  </si>
  <si>
    <t>A. Personnel Costs</t>
  </si>
  <si>
    <t>B. Subcontracting costs</t>
  </si>
  <si>
    <t>C. Purchase costs</t>
  </si>
  <si>
    <t>C1. Travel and Subsistence</t>
  </si>
  <si>
    <t>C2. Equipment</t>
  </si>
  <si>
    <t>C3. Other, goods works and services</t>
  </si>
  <si>
    <t>D. Internally invoiced goods and services</t>
  </si>
  <si>
    <t>E. Indirect Costs</t>
  </si>
  <si>
    <t>TOTAL COSTS</t>
  </si>
  <si>
    <t>Use of Resources (amount to be explained)</t>
  </si>
  <si>
    <t>15% of personnel costs in €</t>
  </si>
  <si>
    <t>Total (of which)</t>
  </si>
  <si>
    <t>C1. Travel</t>
  </si>
  <si>
    <t>C3. Other Goods and Services</t>
  </si>
  <si>
    <t>B. SUBCONTRACTING</t>
  </si>
  <si>
    <t>2. Overview Subcontracting</t>
  </si>
  <si>
    <t>WP1</t>
  </si>
  <si>
    <t>Total WPs</t>
  </si>
  <si>
    <t>3. Monitoring</t>
  </si>
  <si>
    <t>Not eligible costs</t>
  </si>
  <si>
    <t xml:space="preserve">TOTAL </t>
  </si>
  <si>
    <t>1. Data</t>
  </si>
  <si>
    <t>Explanation</t>
  </si>
  <si>
    <t>Cost item</t>
  </si>
  <si>
    <t>Costs</t>
  </si>
  <si>
    <t>Booking date</t>
  </si>
  <si>
    <t>3. UoR</t>
  </si>
  <si>
    <t>Sum of UoR</t>
  </si>
  <si>
    <t>UoR &gt; 15%</t>
  </si>
  <si>
    <t>C.2 EQUIPMENT</t>
  </si>
  <si>
    <t>4. UoR</t>
  </si>
  <si>
    <t>3. Calculated and reported costs</t>
  </si>
  <si>
    <t>0. Reporting Periods</t>
  </si>
  <si>
    <t>Reporting period</t>
  </si>
  <si>
    <t>Start</t>
  </si>
  <si>
    <t>End</t>
  </si>
  <si>
    <t>P3-Adj</t>
  </si>
  <si>
    <t>2. Eligible depreciation costs</t>
  </si>
  <si>
    <t>Rest</t>
  </si>
  <si>
    <t>Depreciation costs</t>
  </si>
  <si>
    <t>Name of equipment</t>
  </si>
  <si>
    <t>Start of depreciation</t>
  </si>
  <si>
    <t>Useful life in months</t>
  </si>
  <si>
    <t>% Usage in EU project</t>
  </si>
  <si>
    <t>End of depreciation</t>
  </si>
  <si>
    <t xml:space="preserve">
Useful life in months for project</t>
  </si>
  <si>
    <t>Useful life in months for P1</t>
  </si>
  <si>
    <t>Useful life in months for P2</t>
  </si>
  <si>
    <t>Useful life in months for P3</t>
  </si>
  <si>
    <t>Useful life in months for P4</t>
  </si>
  <si>
    <t>Useful life in months for P5</t>
  </si>
  <si>
    <t>Depreciation P1</t>
  </si>
  <si>
    <t>UoR P1</t>
  </si>
  <si>
    <t>Depreciation P2</t>
  </si>
  <si>
    <t>UoR P2</t>
  </si>
  <si>
    <t>Depreciation P3</t>
  </si>
  <si>
    <t>UoR P3</t>
  </si>
  <si>
    <t>Depreciation P4</t>
  </si>
  <si>
    <t>UoR P4</t>
  </si>
  <si>
    <t>Depreciation P5</t>
  </si>
  <si>
    <t>UoR P5</t>
  </si>
  <si>
    <t>Left</t>
  </si>
  <si>
    <t>C.3 OTHER GOODS, WORKS AND SERVICES</t>
  </si>
  <si>
    <t>2. Overview Other goods, works and services</t>
  </si>
  <si>
    <t>Sub-category</t>
  </si>
  <si>
    <t>Sub-total</t>
  </si>
  <si>
    <t>Consumables</t>
  </si>
  <si>
    <t>Publications</t>
  </si>
  <si>
    <t>B. INTERNALLY INVOICED GOODS AND SERVICES</t>
  </si>
  <si>
    <t>2. Overview Internally Invoiced Goods and Services</t>
  </si>
  <si>
    <t>FINANZBERICHTE</t>
  </si>
  <si>
    <t>FINANCIAL REPORTS</t>
  </si>
  <si>
    <t>3.    Horizontal Ceiling &amp; Kappung auf Kalenderjahr</t>
  </si>
  <si>
    <t>3. Horizontal Ceiling &amp; capping per calendar year</t>
  </si>
  <si>
    <r>
      <rPr>
        <sz val="11"/>
        <color theme="1"/>
        <rFont val="Calibri"/>
        <family val="2"/>
      </rPr>
      <t xml:space="preserve">Diese Vorlage enthält Funktionen, die </t>
    </r>
    <r>
      <rPr>
        <b/>
        <sz val="11"/>
        <color theme="1"/>
        <rFont val="Calibri"/>
        <family val="2"/>
      </rPr>
      <t xml:space="preserve">nur mit Excelversionen ab 2019 </t>
    </r>
    <r>
      <rPr>
        <sz val="11"/>
        <color theme="1"/>
        <rFont val="Calibri"/>
        <family val="2"/>
      </rPr>
      <t>funktionieren.</t>
    </r>
  </si>
  <si>
    <t>Die Datei "BAK_personnel cost tool_examples_V.2.2_periodic" enthält ein Projektbeispiel mit zusätzlichen Kommentaren, die Ihnen bei der Arbeit helfen sollen. Diese bezieht sich auf das Personalkostentool V.2.2</t>
  </si>
  <si>
    <t>The file "BAK_personnel cost tool_examples_V.2.2_periodic" contains a project example with additional comments to help you with your work. This refers to the personnel cost tool V.2.2</t>
  </si>
  <si>
    <t>Jede Person im Projekt bekommt ein eigenes Tabellenblatt, das mit ihrem Namen benannt wird. Es dürfen hierbei keine Leerzeichen oder Sonderzeichen wie '-' eingegeben werden und der Name muss mit dem eingegebenen Namen in der "Overview employees" (Spalte A) exakt übereinstimmen. In ERCs erhält die_der Principal Investigator ein Blatt mit dem Zusatz "_PI".</t>
  </si>
  <si>
    <t>Als "Day-equivalent" (Zelle H2) wird die Zahl der Stunden pro Tagesäquivalent festgelegt: Es kann a) pauschal "8", b) die täglich zu leistende Arbeitszeit für Vollzeit laut Tarifvertrag, oder c) die an Ihrer Einrichtung definierten Jahresproduktivstunden/215 eingetragen werden (vgl. AGA V2.0 S. 209-211 Records for personnel costs - day-equivalents worked for the action).</t>
  </si>
  <si>
    <t>Sie können entscheiden, wie viele Arbeitspakete Sie sich anzeigen lassen wollen (+ über Spalte AE) und ganze Jahresblöcke ein- und ausklappen (- ab Zeile 59).</t>
  </si>
  <si>
    <t>Die eigentliche Personalkostenkalkulation erfolgt in den Personalblättern und ist weiter unten in diesem Liesmich Schritt für Schritt erklärt. Es wurden keine Voreinstellungen vorgenommen in Bezug auf die Kappung von Tagesäquivalenten und Kosten pro Person. Sie müssen an Ihrer Einrichtung festlegen wie Sie mit den Optionen umgehen und diese dann pro Mitarbeiter einstellen (Zellen D11 sowie B35-B41 auf den Personalblättern).</t>
  </si>
  <si>
    <t>The actual personnel cost calculation takes place in the personnel sheets and is explained step by step further down in this readme. No default settings have been made with regard to the capping of day-equivalents and costs per person. You must define how you handle the options at your organisation and then set them per employee (cells D11 and B35-B41 on the personnel sheets).</t>
  </si>
  <si>
    <t>Übertragen Sie die tatsächlichen Personalkosten pro Mitarbeiter_in pro Monat in ein Excel-Arbeitsblatt. Berücksichtigen Sie dabei gebuchte Ausgaben für alle Projekte und Arbeitsverträge an Ihrer Einrichtung in der jeweiligen Berichtsperiode (vgl. AGA V2.0 S.p. 56 Multiple parallel or consecutive contracts).</t>
  </si>
  <si>
    <r>
      <rPr>
        <sz val="11"/>
        <rFont val="Calibri"/>
        <family val="2"/>
      </rPr>
      <t xml:space="preserve">Die </t>
    </r>
    <r>
      <rPr>
        <b/>
        <sz val="11"/>
        <color theme="4" tint="-0.249977111117893"/>
        <rFont val="Calibri"/>
        <family val="2"/>
      </rPr>
      <t>Nummern</t>
    </r>
    <r>
      <rPr>
        <sz val="11"/>
        <rFont val="Calibri"/>
        <family val="2"/>
      </rPr>
      <t xml:space="preserve"> der einzelnen </t>
    </r>
    <r>
      <rPr>
        <b/>
        <sz val="11"/>
        <color theme="4" tint="-0.249977111117893"/>
        <rFont val="Calibri"/>
        <family val="2"/>
      </rPr>
      <t>Bereiche</t>
    </r>
    <r>
      <rPr>
        <sz val="11"/>
        <rFont val="Calibri"/>
        <family val="2"/>
      </rPr>
      <t xml:space="preserve"> bilden den Workflow der Personalkostenkalkulation innerhalb des Personalblattes ab. D.h. Sie füllen das Blatt aus, indem Sie den Nummern folgen. Später beim Arbeiten mit den ausgefüllten Daten für das Erstellen von Berichten haben Sie alle relevanten Informationen im oberen Bereich des Personalblattes im Blick, so dass schnelles Blättern zwischen Personen möglich ist. </t>
    </r>
  </si>
  <si>
    <r>
      <rPr>
        <sz val="11"/>
        <rFont val="Calibri"/>
        <family val="2"/>
      </rPr>
      <t xml:space="preserve">The </t>
    </r>
    <r>
      <rPr>
        <b/>
        <sz val="11"/>
        <color theme="4" tint="-0.249977111117893"/>
        <rFont val="Calibri"/>
        <family val="2"/>
      </rPr>
      <t>numbers</t>
    </r>
    <r>
      <rPr>
        <sz val="11"/>
        <rFont val="Calibri"/>
        <family val="2"/>
      </rPr>
      <t xml:space="preserve"> of the individual </t>
    </r>
    <r>
      <rPr>
        <b/>
        <sz val="11"/>
        <color theme="4" tint="-0.249977111117893"/>
        <rFont val="Calibri"/>
        <family val="2"/>
      </rPr>
      <t>areas</t>
    </r>
    <r>
      <rPr>
        <sz val="11"/>
        <rFont val="Calibri"/>
        <family val="2"/>
      </rPr>
      <t xml:space="preserve"> represent the workflow of the personnel cost calculation within the personnel sheet. This means that you complete the sheet by following the numbers. Later, when working with the completed data to create reports, you can see all the relevant information at the top of the personnel sheet, allowing you to scroll quickly between people.</t>
    </r>
  </si>
  <si>
    <r>
      <rPr>
        <sz val="11"/>
        <rFont val="Calibri"/>
        <family val="2"/>
      </rPr>
      <t>Füllen Sie für Ihre_n Mitarbeiter_in die Daten in den gelb markierten Feldern im</t>
    </r>
    <r>
      <rPr>
        <b/>
        <sz val="11"/>
        <rFont val="Calibri"/>
        <family val="2"/>
      </rPr>
      <t xml:space="preserve"> </t>
    </r>
    <r>
      <rPr>
        <b/>
        <sz val="11"/>
        <color theme="4" tint="-0.249977111117893"/>
        <rFont val="Calibri"/>
        <family val="2"/>
      </rPr>
      <t>Bereich 1</t>
    </r>
    <r>
      <rPr>
        <sz val="11"/>
        <color theme="4" tint="-0.249977111117893"/>
        <rFont val="Calibri"/>
        <family val="2"/>
      </rPr>
      <t xml:space="preserve"> </t>
    </r>
    <r>
      <rPr>
        <sz val="11"/>
        <rFont val="Calibri"/>
        <family val="2"/>
      </rPr>
      <t xml:space="preserve">aus. In der Spalte "Day-equivalents" (Zelle H2) wird definiert, wie viele Stunden bei Vollzeitarbeit ein Vollzeitäquivalent ergeben (siehe oben "Personalblätter"). Die weiß hinterlegten Felder dienen der Orientierung, müssen aber nicht ausgefüllt werden. Zur Erläuterung von Feld D11 bitte </t>
    </r>
    <r>
      <rPr>
        <b/>
        <sz val="11"/>
        <color theme="4" tint="-0.249977111117893"/>
        <rFont val="Calibri"/>
        <family val="2"/>
      </rPr>
      <t>Bereich 4</t>
    </r>
    <r>
      <rPr>
        <sz val="11"/>
        <rFont val="Calibri"/>
        <family val="2"/>
      </rPr>
      <t xml:space="preserve"> "Abrechenbare Kosten pro Berichtsperiode" lesen.</t>
    </r>
  </si>
  <si>
    <r>
      <t>Fill in the data for your employee in the fields marked yellow in</t>
    </r>
    <r>
      <rPr>
        <b/>
        <sz val="11"/>
        <color theme="4" tint="-0.249977111117893"/>
        <rFont val="Calibri"/>
        <family val="2"/>
      </rPr>
      <t xml:space="preserve"> area 1</t>
    </r>
    <r>
      <rPr>
        <sz val="11"/>
        <rFont val="Calibri"/>
        <family val="2"/>
      </rPr>
      <t xml:space="preserve">. The "Day-equivalents" column (cell H2) defines how many hours of full-time work make up a full-time equivalent (see "Personnel sheets" above). The fields highlighted in white are for guidance only, but do not have to be filled in. For an explanation of field D11, please read </t>
    </r>
    <r>
      <rPr>
        <b/>
        <sz val="11"/>
        <color theme="4" tint="-0.249977111117893"/>
        <rFont val="Calibri"/>
        <family val="2"/>
      </rPr>
      <t xml:space="preserve">area 4 </t>
    </r>
    <r>
      <rPr>
        <sz val="11"/>
        <rFont val="Calibri"/>
        <family val="2"/>
      </rPr>
      <t>"Eligible personnel costs per reporting period".</t>
    </r>
  </si>
  <si>
    <r>
      <rPr>
        <sz val="11"/>
        <rFont val="Calibri"/>
        <family val="2"/>
      </rPr>
      <t xml:space="preserve">Die </t>
    </r>
    <r>
      <rPr>
        <b/>
        <sz val="11"/>
        <color theme="4" tint="-0.249977111117893"/>
        <rFont val="Calibri"/>
        <family val="2"/>
      </rPr>
      <t>Bereiche 2a</t>
    </r>
    <r>
      <rPr>
        <sz val="11"/>
        <rFont val="Calibri"/>
        <family val="2"/>
      </rPr>
      <t xml:space="preserve"> und </t>
    </r>
    <r>
      <rPr>
        <b/>
        <sz val="11"/>
        <color theme="4" tint="-0.249977111117893"/>
        <rFont val="Calibri"/>
        <family val="2"/>
      </rPr>
      <t>2b</t>
    </r>
    <r>
      <rPr>
        <sz val="11"/>
        <rFont val="Calibri"/>
        <family val="2"/>
      </rPr>
      <t xml:space="preserve"> sind für jedes Kalenderjahr in Ihrem Projekt angelegt. Die Berichtsperioden und relevanten Arbeitspakete sollten bereits automatisch aus dem Blatt Basisdaten zum Projekt übertragen worden sein. Sobald auf dem Arbeitsblatt "Basisdaten zum Projekt" die Daten für Projektstart und -ende, Berichtsperioden und Arbeitspakete eingegeben sind und bei "involvement" ein "X" gesetzt wurde, färben sich die relevanten Felder zur Bearbeitung gelb in den </t>
    </r>
    <r>
      <rPr>
        <b/>
        <sz val="11"/>
        <color theme="4" tint="-0.249977111117893"/>
        <rFont val="Calibri"/>
        <family val="2"/>
      </rPr>
      <t>Tabellen</t>
    </r>
    <r>
      <rPr>
        <sz val="11"/>
        <rFont val="Calibri"/>
        <family val="2"/>
      </rPr>
      <t xml:space="preserve"> </t>
    </r>
    <r>
      <rPr>
        <b/>
        <sz val="11"/>
        <color theme="4" tint="-0.249977111117893"/>
        <rFont val="Calibri"/>
        <family val="2"/>
      </rPr>
      <t xml:space="preserve">2a und 2b </t>
    </r>
    <r>
      <rPr>
        <sz val="11"/>
        <rFont val="Calibri"/>
        <family val="2"/>
      </rPr>
      <t>(dies funktioniert nur mit einer Excelversion ab 2019).</t>
    </r>
  </si>
  <si>
    <r>
      <rPr>
        <b/>
        <sz val="11"/>
        <color theme="4" tint="-0.249977111117893"/>
        <rFont val="Calibri"/>
        <family val="2"/>
      </rPr>
      <t>Areas 2a and 2b</t>
    </r>
    <r>
      <rPr>
        <sz val="11"/>
        <rFont val="Calibri"/>
        <family val="2"/>
      </rPr>
      <t xml:space="preserve"> are for each calendar year in your project. The reporting periods and relevant work packages should have been transferred automatically from the Basic project data sheet. Once you have entered on the "Basic project data" worksheet the start and end dates of the project, the duration of reporting periods and work packages, and marked the relevant work packages with an "X" to indicate involvement, the relevant fields in </t>
    </r>
    <r>
      <rPr>
        <b/>
        <sz val="11"/>
        <color theme="4" tint="-0.249977111117893"/>
        <rFont val="Calibri"/>
        <family val="2"/>
      </rPr>
      <t>tables 2a and 2b</t>
    </r>
    <r>
      <rPr>
        <sz val="11"/>
        <rFont val="Calibri"/>
        <family val="2"/>
      </rPr>
      <t xml:space="preserve"> will turn yellow. This feature is only available in Excel versions from 2019 onwards.</t>
    </r>
  </si>
  <si>
    <r>
      <t xml:space="preserve">Tragen Sie in </t>
    </r>
    <r>
      <rPr>
        <b/>
        <sz val="11"/>
        <color rgb="FF305496"/>
        <rFont val="Calibri"/>
        <family val="2"/>
      </rPr>
      <t>Bereich 2b</t>
    </r>
    <r>
      <rPr>
        <sz val="11"/>
        <rFont val="Calibri"/>
        <family val="2"/>
      </rPr>
      <t xml:space="preserve"> pro Arbeitspaket und Monat die dokumentierte Arbeitszeit in Stunden ein. Die Umrechnung von Stunden in Tagesäquivalente pro Kalenderjahr erfolgt in der untersten Zeile des </t>
    </r>
    <r>
      <rPr>
        <b/>
        <sz val="11"/>
        <color theme="4" tint="-0.249977111117893"/>
        <rFont val="Calibri"/>
        <family val="2"/>
      </rPr>
      <t>Bereichs 2b</t>
    </r>
    <r>
      <rPr>
        <sz val="11"/>
        <rFont val="Calibri"/>
        <family val="2"/>
      </rPr>
      <t>. Hier sind die day-equivalents worked in the action, die sogenannte Ist-Arbeitszeit dargestellt. 
Wenn Sie die Arbeitszeit in Tagesäquivalenten pro Monat erfassen müssen Sie im Feld H2 "1" eintragen.</t>
    </r>
  </si>
  <si>
    <r>
      <t xml:space="preserve">Enter the documented working time in hours per work package and month in </t>
    </r>
    <r>
      <rPr>
        <sz val="11"/>
        <color theme="4" tint="-0.249977111117893"/>
        <rFont val="Calibri"/>
        <family val="2"/>
      </rPr>
      <t>area 2b</t>
    </r>
    <r>
      <rPr>
        <sz val="11"/>
        <rFont val="Calibri"/>
        <family val="2"/>
      </rPr>
      <t>. The conversion of hours into day-equivalents per calendar year takes place in the bottom line of area 2b. The day-equivalents worked in the action, the so-called actual working time, are shown here. 
If you record the working time in day-equivalents per month, you must enter "1" in field H2.</t>
    </r>
  </si>
  <si>
    <r>
      <t xml:space="preserve">Nach Abschluss einer Berichtsperiode erfolgt die Kontrolle der Kappungsgrenzen in den </t>
    </r>
    <r>
      <rPr>
        <b/>
        <sz val="11"/>
        <color theme="4" tint="-0.249977111117893"/>
        <rFont val="Calibri"/>
        <family val="2"/>
      </rPr>
      <t>Bereichen 3 und 4</t>
    </r>
    <r>
      <rPr>
        <sz val="11"/>
        <rFont val="Calibri"/>
        <family val="2"/>
      </rPr>
      <t xml:space="preserve"> (Vgl. AGA V2.0 S. 52 Calculation).
</t>
    </r>
    <r>
      <rPr>
        <b/>
        <sz val="11"/>
        <color theme="4" tint="-0.249977111117893"/>
        <rFont val="Calibri"/>
        <family val="2"/>
      </rPr>
      <t>Bereich 3</t>
    </r>
    <r>
      <rPr>
        <sz val="11"/>
        <rFont val="Calibri"/>
        <family val="2"/>
      </rPr>
      <t xml:space="preserve"> dient zur Kontrolle für das Horizontal Ceiling (vgl. AGA V2.0 S. 53 gelber Kasten). Nur wenn die Person in einem Kalenderjahr aus mehreren EU- und Euratom-Projekten finanziert wird müssen Sie in Spalte B "yes" auswählen. 
Dann wird hier in </t>
    </r>
    <r>
      <rPr>
        <b/>
        <sz val="11"/>
        <color theme="4" tint="-0.249977111117893"/>
        <rFont val="Calibri"/>
        <family val="2"/>
      </rPr>
      <t>Bereich 3</t>
    </r>
    <r>
      <rPr>
        <sz val="11"/>
        <rFont val="Calibri"/>
        <family val="2"/>
      </rPr>
      <t xml:space="preserve"> für jedes Kalenderjahr aufgeschlüsselt, wie viele Tagesäquivalente pro Berichtsperiode maximal abgerechnet werden dürfen und wenn nötig automatisch gekappt, so dass das Horizontal Ceiling eingehalten wird. Wenn Sie in Spalte B "no" auswählen werden alle dokumentierten Tagesäquivalente in </t>
    </r>
    <r>
      <rPr>
        <b/>
        <sz val="11"/>
        <color theme="4" tint="-0.249977111117893"/>
        <rFont val="Calibri"/>
        <family val="2"/>
      </rPr>
      <t>Bereich 4</t>
    </r>
    <r>
      <rPr>
        <sz val="11"/>
        <rFont val="Calibri"/>
        <family val="2"/>
      </rPr>
      <t xml:space="preserve"> Spalte I übertragen und dort ggf. die weiteren Kappungsgrenzen umgesetzt. </t>
    </r>
  </si>
  <si>
    <r>
      <rPr>
        <sz val="11"/>
        <rFont val="Calibri"/>
        <family val="2"/>
      </rPr>
      <t xml:space="preserve">After the end of a reporting period, the capping limits are checked in </t>
    </r>
    <r>
      <rPr>
        <b/>
        <sz val="11"/>
        <color theme="4" tint="-0.249977111117893"/>
        <rFont val="Calibri"/>
        <family val="2"/>
      </rPr>
      <t>areas 3 and 4</t>
    </r>
    <r>
      <rPr>
        <sz val="11"/>
        <rFont val="Calibri"/>
        <family val="2"/>
      </rPr>
      <t xml:space="preserve"> (see AGA V2.0 p. 52 Calculation).
</t>
    </r>
    <r>
      <rPr>
        <b/>
        <sz val="11"/>
        <color theme="4" tint="-0.249977111117893"/>
        <rFont val="Calibri"/>
        <family val="2"/>
      </rPr>
      <t>Area 3</t>
    </r>
    <r>
      <rPr>
        <sz val="11"/>
        <rFont val="Calibri"/>
        <family val="2"/>
      </rPr>
      <t xml:space="preserve"> is used to check the horizontal ceiling (see AGA V2.0 p. 53 yellow box). Only if the person is funded by several EU and Euratom grants in one calendar year must you select "yes" in column B. 
The maximum number of day-equivalents per reporting period is then broken down here in </t>
    </r>
    <r>
      <rPr>
        <b/>
        <sz val="11"/>
        <color theme="4" tint="-0.249977111117893"/>
        <rFont val="Calibri"/>
        <family val="2"/>
      </rPr>
      <t>area 3</t>
    </r>
    <r>
      <rPr>
        <sz val="11"/>
        <rFont val="Calibri"/>
        <family val="2"/>
      </rPr>
      <t xml:space="preserve"> for each calendar year and, if necessary, automatically capped so that the horizontal ceiling is adhered to. If you select "no" in column B, all documented day-equivalents are transferred to </t>
    </r>
    <r>
      <rPr>
        <b/>
        <sz val="11"/>
        <color theme="4" tint="-0.249977111117893"/>
        <rFont val="Calibri"/>
        <family val="2"/>
      </rPr>
      <t>area 4</t>
    </r>
    <r>
      <rPr>
        <sz val="11"/>
        <rFont val="Calibri"/>
        <family val="2"/>
      </rPr>
      <t xml:space="preserve"> column I and the additional capping limits are implemented there if necessary.</t>
    </r>
  </si>
  <si>
    <r>
      <rPr>
        <sz val="11"/>
        <rFont val="Calibri"/>
        <family val="2"/>
      </rPr>
      <t xml:space="preserve">In </t>
    </r>
    <r>
      <rPr>
        <b/>
        <sz val="11"/>
        <color theme="4" tint="-0.249977111117893"/>
        <rFont val="Calibri"/>
        <family val="2"/>
      </rPr>
      <t>Bereich 4</t>
    </r>
    <r>
      <rPr>
        <sz val="11"/>
        <rFont val="Calibri"/>
        <family val="2"/>
      </rPr>
      <t xml:space="preserve"> wird mithilfe der Soll-Arbeitszeit (Spalte D) und der entstandenen Personalkosten über alle Projekte und Verträge (Spalte C) der Tagessatz pro Berichtsperiode berechnet (Spalte E) (Vgl. AGA V2.0 S. 54-60 regarding the calculation of the daily rate). Spalte F zeigt die tatsächlichen Kosten im Projekt und Spalte G die Soll-Arbeitszeit im Projekt pro Berichtsperiode auf. 
Der Zusatz "rounded"  in einer Spaltenüberschrift zeigt das Runden auf 1/2 Tag genau gemäß AGA an. In einigen anderen Spalten werden nur bis zu 3 Nachkommastellen angezeigt, damit das Ergebnis besser lesbar ist und alle bedingten Formatierungen richtig greifen.
In den Spalten H bis J können die einzelnen Kappungsschritte nachvollzogen werden. In Spalte H finden Sie die tatsächlich dokumentierten Tagesäquivalente ohne Kappung aus </t>
    </r>
    <r>
      <rPr>
        <b/>
        <sz val="11"/>
        <color theme="4" tint="-0.249977111117893"/>
        <rFont val="Calibri"/>
        <family val="2"/>
      </rPr>
      <t>Bereich 2b</t>
    </r>
    <r>
      <rPr>
        <sz val="11"/>
        <rFont val="Calibri"/>
        <family val="2"/>
      </rPr>
      <t xml:space="preserve">. In Spalte I wird die Kappungsgrenze aus </t>
    </r>
    <r>
      <rPr>
        <b/>
        <sz val="11"/>
        <color theme="4" tint="-0.249977111117893"/>
        <rFont val="Calibri"/>
        <family val="2"/>
      </rPr>
      <t>Bereich 3</t>
    </r>
    <r>
      <rPr>
        <sz val="11"/>
        <rFont val="Calibri"/>
        <family val="2"/>
      </rPr>
      <t xml:space="preserve"> übertragen (Horizontal Ceiling) und auf die Maximum Declarable Day-Equivalents aus Spalte E oder Spalte G gekappt (Capping). Bei Auswahl von "yes" in Feld D11 wird auf die Sollarbeitszeit im Projekt gekappt. Bei Auswahl von "no" in Feld D11 ist es möglich, Mehrarbeit im Projekt abzurechnen, wenn dies innerhalb der Soll-Arbeitszeit der Person über alle Projekte und Verträge liegt (maximum declarable day-equivalents). Spalte J enthält die finalen Tagesäquivalente für die Ermittlung der förderfähigen Kosten und rundet auf 0,5 Tagesäquivalente genau. 
In Spalte L werden die förderfähigen Kosten in der Berichtsperiode berechnet. Spalte K und M dienen als Check - sie erscheinen rot wenn mehr Zeit dokumentiert wurde als abgerechnet werden kann. Sie erscheinen gelb wenn weniger Zeit dokumentiert wurde als theoretisch abgerechnet werden könnte. </t>
    </r>
  </si>
  <si>
    <r>
      <t xml:space="preserve">In </t>
    </r>
    <r>
      <rPr>
        <b/>
        <sz val="11"/>
        <color theme="4" tint="-0.249977111117893"/>
        <rFont val="Calibri"/>
        <family val="2"/>
      </rPr>
      <t>area 4</t>
    </r>
    <r>
      <rPr>
        <sz val="11"/>
        <rFont val="Calibri"/>
        <family val="2"/>
      </rPr>
      <t xml:space="preserve">, the daily rate per reporting period is calculated (column E) using the target working time (column D) and the personnel costs incurred across all projects and contracts (column C) (cf. AGA V2.0 p. 54-60 regarding the calculation of the daily rate). Column F shows the actual costs in the project and column G the target working time in the project per reporting period. 
The addition ‘rounded’ in a column heading indicates rounding to the nearest half-day in accordance with AGA. In some other columns, only up to 3 decimal places are displayed so that the result is easier to read and all conditional formatting takes effect correctly.
The individual capping steps can be traced in columns H to J. Column H shows the actual documented day-equivalents without capping from </t>
    </r>
    <r>
      <rPr>
        <b/>
        <sz val="11"/>
        <color theme="4" tint="-0.249977111117893"/>
        <rFont val="Calibri"/>
        <family val="2"/>
      </rPr>
      <t>area 2b</t>
    </r>
    <r>
      <rPr>
        <sz val="11"/>
        <rFont val="Calibri"/>
        <family val="2"/>
      </rPr>
      <t xml:space="preserve">. In column I, the capping limit from </t>
    </r>
    <r>
      <rPr>
        <b/>
        <sz val="11"/>
        <color theme="4" tint="-0.249977111117893"/>
        <rFont val="Calibri"/>
        <family val="2"/>
      </rPr>
      <t>area 3</t>
    </r>
    <r>
      <rPr>
        <sz val="11"/>
        <rFont val="Calibri"/>
        <family val="2"/>
      </rPr>
      <t xml:space="preserve"> is transferred (horizontal ceiling) and capped to the maximum declarable day-equivalents from column E or column G (capping). If ‘yes’ is selected in field D11, the planned working time in the project is capped. If ‘no’ is selected in field D11, it is possible to bill overtime in the project if this is within the person's target working time across all projects and contracts (maximum declarable day-equivalents). Column J contains the final day-equivalents for determining the eligible costs and rounds to the nearest half-day. 
Column L is used to calculate the eligible costs in the reporting period. Columns K and M are used as a check - they appear red if more time was documented than can be reported. They appear yellow if less time was documented than could theoretically be reported.
</t>
    </r>
  </si>
  <si>
    <r>
      <rPr>
        <sz val="11"/>
        <rFont val="Calibri"/>
        <family val="2"/>
      </rPr>
      <t xml:space="preserve">Im </t>
    </r>
    <r>
      <rPr>
        <b/>
        <sz val="11"/>
        <color theme="4" tint="-0.249977111117893"/>
        <rFont val="Calibri"/>
        <family val="2"/>
      </rPr>
      <t>Bereich 5</t>
    </r>
    <r>
      <rPr>
        <sz val="11"/>
        <rFont val="Calibri"/>
        <family val="2"/>
      </rPr>
      <t xml:space="preserve"> berechnen sich (basierend auf den Eingaben im </t>
    </r>
    <r>
      <rPr>
        <b/>
        <sz val="11"/>
        <color theme="4" tint="-0.249977111117893"/>
        <rFont val="Calibri"/>
        <family val="2"/>
      </rPr>
      <t>Bereich 2b</t>
    </r>
    <r>
      <rPr>
        <sz val="11"/>
        <rFont val="Calibri"/>
        <family val="2"/>
      </rPr>
      <t>) automatisch die zu berichtenden Tagesäquivalente pro Arbeitspaket. Wenn die Ist-Arbeitszeit die Soll-Arbeitszeit pro Berichtsperiode unterschreitet (</t>
    </r>
    <r>
      <rPr>
        <b/>
        <sz val="11"/>
        <color theme="4" tint="-0.249977111117893"/>
        <rFont val="Calibri"/>
        <family val="2"/>
      </rPr>
      <t>Bereich 2b</t>
    </r>
    <r>
      <rPr>
        <sz val="11"/>
        <rFont val="Calibri"/>
        <family val="2"/>
      </rPr>
      <t xml:space="preserve">), so werden die abrechenbaren Tagesäquivalente pro Arbeitspaket in </t>
    </r>
    <r>
      <rPr>
        <b/>
        <sz val="11"/>
        <color theme="4" tint="-0.249977111117893"/>
        <rFont val="Calibri"/>
        <family val="2"/>
      </rPr>
      <t xml:space="preserve">Bereich 5 </t>
    </r>
    <r>
      <rPr>
        <sz val="11"/>
        <rFont val="Calibri"/>
        <family val="2"/>
      </rPr>
      <t xml:space="preserve">übertragen. Die Kappung der Tagesäquivalente wird prozentual auf die einzelnen Arbeitspakete umgelegt, je nachdem wieviel Arbeitszeit in </t>
    </r>
    <r>
      <rPr>
        <b/>
        <sz val="11"/>
        <color theme="8" tint="-0.499984740745262"/>
        <rFont val="Calibri"/>
        <family val="2"/>
      </rPr>
      <t>Bereich 2b</t>
    </r>
    <r>
      <rPr>
        <sz val="11"/>
        <rFont val="Calibri"/>
        <family val="2"/>
      </rPr>
      <t xml:space="preserve"> pro Arbeitspaket dokumentiert wurde. Wenn Sie die abrechenbaren Tagesäquivalente anders auf die Arbeitspakete verteilen möchten, so können Sie dies beim manuellen Übertrag von </t>
    </r>
    <r>
      <rPr>
        <b/>
        <sz val="11"/>
        <color theme="8" tint="-0.499984740745262"/>
        <rFont val="Calibri"/>
        <family val="2"/>
      </rPr>
      <t>Bereich 5</t>
    </r>
    <r>
      <rPr>
        <sz val="11"/>
        <rFont val="Calibri"/>
        <family val="2"/>
      </rPr>
      <t xml:space="preserve"> auf </t>
    </r>
    <r>
      <rPr>
        <b/>
        <sz val="11"/>
        <color theme="8" tint="-0.499984740745262"/>
        <rFont val="Calibri"/>
        <family val="2"/>
      </rPr>
      <t>Bereich 6</t>
    </r>
    <r>
      <rPr>
        <sz val="11"/>
        <rFont val="Calibri"/>
        <family val="2"/>
      </rPr>
      <t xml:space="preserve"> umsetzen.</t>
    </r>
  </si>
  <si>
    <r>
      <t xml:space="preserve">The day-equivalents to be reported per work package are automatically calculated in </t>
    </r>
    <r>
      <rPr>
        <b/>
        <sz val="11"/>
        <color theme="4" tint="-0.249977111117893"/>
        <rFont val="Calibri"/>
        <family val="2"/>
      </rPr>
      <t>area 5</t>
    </r>
    <r>
      <rPr>
        <sz val="11"/>
        <rFont val="Calibri"/>
        <family val="2"/>
      </rPr>
      <t xml:space="preserve"> (based on the entries in </t>
    </r>
    <r>
      <rPr>
        <b/>
        <sz val="11"/>
        <color theme="4" tint="-0.249977111117893"/>
        <rFont val="Calibri"/>
        <family val="2"/>
      </rPr>
      <t>area 2b</t>
    </r>
    <r>
      <rPr>
        <sz val="11"/>
        <rFont val="Calibri"/>
        <family val="2"/>
      </rPr>
      <t>). If the actual working time falls below the target working time per reporting period (</t>
    </r>
    <r>
      <rPr>
        <b/>
        <sz val="11"/>
        <color theme="4" tint="-0.249977111117893"/>
        <rFont val="Calibri"/>
        <family val="2"/>
      </rPr>
      <t>area 2b</t>
    </r>
    <r>
      <rPr>
        <sz val="11"/>
        <rFont val="Calibri"/>
        <family val="2"/>
      </rPr>
      <t xml:space="preserve">), the eligible day-equivalents per work package are transferred to </t>
    </r>
    <r>
      <rPr>
        <b/>
        <sz val="11"/>
        <color theme="4" tint="-0.249977111117893"/>
        <rFont val="Calibri"/>
        <family val="2"/>
      </rPr>
      <t>area 5</t>
    </r>
    <r>
      <rPr>
        <sz val="11"/>
        <rFont val="Calibri"/>
        <family val="2"/>
      </rPr>
      <t xml:space="preserve">. The capping of the day-equivalents is allocated to the individual work packages as a percentage, depending on how much working time was documented in </t>
    </r>
    <r>
      <rPr>
        <b/>
        <sz val="11"/>
        <color theme="4" tint="-0.249977111117893"/>
        <rFont val="Calibri"/>
        <family val="2"/>
      </rPr>
      <t>area 2b</t>
    </r>
    <r>
      <rPr>
        <sz val="11"/>
        <rFont val="Calibri"/>
        <family val="2"/>
      </rPr>
      <t xml:space="preserve"> per work package. If you want to distribute the eligible day-equivalents differently to the work packages, you can do this by manually transferring them from </t>
    </r>
    <r>
      <rPr>
        <b/>
        <sz val="11"/>
        <color theme="4" tint="-0.249977111117893"/>
        <rFont val="Calibri"/>
        <family val="2"/>
      </rPr>
      <t>area 5</t>
    </r>
    <r>
      <rPr>
        <sz val="11"/>
        <rFont val="Calibri"/>
        <family val="2"/>
      </rPr>
      <t xml:space="preserve"> to </t>
    </r>
    <r>
      <rPr>
        <b/>
        <sz val="11"/>
        <color theme="4" tint="-0.249977111117893"/>
        <rFont val="Calibri"/>
        <family val="2"/>
      </rPr>
      <t>area 6</t>
    </r>
    <r>
      <rPr>
        <sz val="11"/>
        <rFont val="Calibri"/>
        <family val="2"/>
      </rPr>
      <t>.</t>
    </r>
  </si>
  <si>
    <r>
      <t xml:space="preserve">In </t>
    </r>
    <r>
      <rPr>
        <b/>
        <sz val="11"/>
        <color theme="4" tint="-0.249977111117893"/>
        <rFont val="Calibri"/>
        <family val="2"/>
      </rPr>
      <t>Bereich 6</t>
    </r>
    <r>
      <rPr>
        <sz val="11"/>
        <rFont val="Calibri"/>
        <family val="2"/>
      </rPr>
      <t xml:space="preserve"> übertragen Sie manuell (=Werte einfügen) die berechneten Daten aus </t>
    </r>
    <r>
      <rPr>
        <b/>
        <sz val="11"/>
        <color theme="4" tint="-0.249977111117893"/>
        <rFont val="Calibri"/>
        <family val="2"/>
      </rPr>
      <t>Bereich 5</t>
    </r>
    <r>
      <rPr>
        <sz val="11"/>
        <rFont val="Calibri"/>
        <family val="2"/>
      </rPr>
      <t xml:space="preserve">, die Sie in Ihren Finanzbericht im EU F&amp;T Portal eintragen. Dies ist notwendig, damit spätere Änderungen in der Tabelle dokumentiert werden und die Daten für ein Adjustment zu sehen sind. Die dokumentierte Arbeitszeit muss ebenfalls auf einen halben Tag genau kaufmännisch gerundet werden (siehe AGA V2.0 S. 52).
Die Zellen in </t>
    </r>
    <r>
      <rPr>
        <b/>
        <sz val="11"/>
        <color theme="4" tint="-0.249977111117893"/>
        <rFont val="Calibri"/>
        <family val="2"/>
      </rPr>
      <t xml:space="preserve">Bereich </t>
    </r>
    <r>
      <rPr>
        <sz val="11"/>
        <rFont val="Calibri"/>
        <family val="2"/>
      </rPr>
      <t xml:space="preserve">6 sollten also nur Zahlen enthalten, keine Formeln. 
Wenn sich im weiteren Projektverlauf Daten in den bereits berichteten Perioden ändern, z.B. durch Nachbuchungen oder rückwirkende Tariferhöhungen, verändern diese die Personalkosten in den entsprechenden Monaten und in </t>
    </r>
    <r>
      <rPr>
        <b/>
        <sz val="11"/>
        <color theme="4" tint="-0.249977111117893"/>
        <rFont val="Calibri"/>
        <family val="2"/>
      </rPr>
      <t>Bereich 5</t>
    </r>
    <r>
      <rPr>
        <sz val="11"/>
        <rFont val="Calibri"/>
        <family val="2"/>
      </rPr>
      <t xml:space="preserve"> wird automatisch Ihr Adjustment, basierend auf den in </t>
    </r>
    <r>
      <rPr>
        <b/>
        <sz val="11"/>
        <color theme="4" tint="-0.249977111117893"/>
        <rFont val="Calibri"/>
        <family val="2"/>
      </rPr>
      <t>Bereich 6</t>
    </r>
    <r>
      <rPr>
        <sz val="11"/>
        <rFont val="Calibri"/>
        <family val="2"/>
      </rPr>
      <t xml:space="preserve"> angegebenen Daten für die ursprüngliche Abrechnung der Periode, berechnet. Dieses Adjustment können Sie mit dem nächsten Bericht im F&amp;T Portal eintragen sowie in den </t>
    </r>
    <r>
      <rPr>
        <b/>
        <sz val="11"/>
        <color theme="4" tint="-0.249977111117893"/>
        <rFont val="Calibri"/>
        <family val="2"/>
      </rPr>
      <t>Bereich 6</t>
    </r>
    <r>
      <rPr>
        <sz val="11"/>
        <rFont val="Calibri"/>
        <family val="2"/>
      </rPr>
      <t xml:space="preserve"> übertragen, indem Sie die Werte der gekennzeichneten Zeile an die entsprechende Stelle kopieren.
Beim Übertrag der Tagesäquivalente aus den Personalblättern in "Overview employees" und "Overview reports" erfolgt die Umrechnung in Personenmonate. Im AGA gibt es keine Definition für Personenmonate, wir arbeiten mit der Formel 215/12. Diese Information wird im Abrechnungsformular im EU F&amp;T Portal benötigt.</t>
    </r>
  </si>
  <si>
    <r>
      <t xml:space="preserve">In </t>
    </r>
    <r>
      <rPr>
        <b/>
        <sz val="11"/>
        <color theme="4" tint="-0.249977111117893"/>
        <rFont val="Calibri"/>
        <family val="2"/>
      </rPr>
      <t>area 6</t>
    </r>
    <r>
      <rPr>
        <sz val="11"/>
        <rFont val="Calibri"/>
        <family val="2"/>
      </rPr>
      <t xml:space="preserve">, you manually transfer (=insert values) the calculated data from </t>
    </r>
    <r>
      <rPr>
        <b/>
        <sz val="11"/>
        <color theme="4" tint="-0.249977111117893"/>
        <rFont val="Calibri"/>
        <family val="2"/>
      </rPr>
      <t>area 5</t>
    </r>
    <r>
      <rPr>
        <sz val="11"/>
        <rFont val="Calibri"/>
        <family val="2"/>
      </rPr>
      <t xml:space="preserve">, which you enter in your financial report in the EU F&amp;T Portal. This is necessary so that subsequent changes are documented in the table and the data can be seen for an adjustment. The documented working time must also be commercially rounded to the nearest half-day (see AGA V2.0 p. 52).
The cells in </t>
    </r>
    <r>
      <rPr>
        <b/>
        <sz val="11"/>
        <color theme="4" tint="-0.249977111117893"/>
        <rFont val="Calibri"/>
        <family val="2"/>
      </rPr>
      <t>area 6</t>
    </r>
    <r>
      <rPr>
        <sz val="11"/>
        <rFont val="Calibri"/>
        <family val="2"/>
      </rPr>
      <t xml:space="preserve"> should therefore only contain numbers, not formulae. 
If data in the periods already reported changes in the further course of the project, e.g. due to subsequent postings or retroactive pay increases, these change the personnel costs in the corresponding months and your adjustment is automatically calculated in </t>
    </r>
    <r>
      <rPr>
        <b/>
        <sz val="11"/>
        <color theme="4" tint="-0.249977111117893"/>
        <rFont val="Calibri"/>
        <family val="2"/>
      </rPr>
      <t>area 5</t>
    </r>
    <r>
      <rPr>
        <sz val="11"/>
        <rFont val="Calibri"/>
        <family val="2"/>
      </rPr>
      <t xml:space="preserve"> based on the data specified in </t>
    </r>
    <r>
      <rPr>
        <b/>
        <sz val="11"/>
        <color theme="4" tint="-0.249977111117893"/>
        <rFont val="Calibri"/>
        <family val="2"/>
      </rPr>
      <t>area 6</t>
    </r>
    <r>
      <rPr>
        <sz val="11"/>
        <rFont val="Calibri"/>
        <family val="2"/>
      </rPr>
      <t xml:space="preserve"> for the original payroll run for the period. You can enter this adjustment in the F&amp;T portal with the next report and transfer it to </t>
    </r>
    <r>
      <rPr>
        <b/>
        <sz val="11"/>
        <color theme="4" tint="-0.249977111117893"/>
        <rFont val="Calibri"/>
        <family val="2"/>
      </rPr>
      <t>area 6</t>
    </r>
    <r>
      <rPr>
        <sz val="11"/>
        <rFont val="Calibri"/>
        <family val="2"/>
      </rPr>
      <t xml:space="preserve"> by copying the values of the marked line to the corresponding position.
When transferring the day-equivalents from the personnel sheets in "Overview employees" and "Overview reports", they are converted into person-months. There is no definition for person-months in the AGA, we work with the formula 215/12. This information is required in the payroll form in the EU R&amp;T Portal."</t>
    </r>
  </si>
  <si>
    <r>
      <rPr>
        <sz val="11"/>
        <rFont val="Calibri"/>
        <family val="2"/>
      </rPr>
      <t xml:space="preserve">Zum schnellen Monitoring beim Blättern durch die einzelnen Personalblätter zeigt der </t>
    </r>
    <r>
      <rPr>
        <b/>
        <sz val="11"/>
        <color theme="4" tint="-0.249977111117893"/>
        <rFont val="Calibri"/>
        <family val="2"/>
      </rPr>
      <t>Bereich 7</t>
    </r>
    <r>
      <rPr>
        <sz val="11"/>
        <rFont val="Calibri"/>
        <family val="2"/>
      </rPr>
      <t xml:space="preserve"> die Gesamtkosten für die Person (K4), die Gesamtkosten im Projekt (K5), die abrechenbaren Kosten (K7) und die Differenz (K9) auf. 
Wenn in Feld D11 "yes" gewählt wurde, berechnet K9 die Differenz zwischen den tatsächlichen Kosten im Projekt und den abrechenbaren Kosten im Projekt (K5-K7).
Wenn im Feld D11 "no" gewählt wurde, berechnet K9 die Differenz zwischen den Gesamtkosten für die Person in der Projektlaufzeit und den abrechenbaren Kosten im Projekt (K4-K7).</t>
    </r>
  </si>
  <si>
    <r>
      <t xml:space="preserve">For quick monitoring when scrolling through the individual personnel sheets, </t>
    </r>
    <r>
      <rPr>
        <b/>
        <sz val="11"/>
        <color theme="4" tint="-0.249977111117893"/>
        <rFont val="Calibri"/>
        <family val="2"/>
      </rPr>
      <t xml:space="preserve">area 7 </t>
    </r>
    <r>
      <rPr>
        <sz val="11"/>
        <rFont val="Calibri"/>
        <family val="2"/>
      </rPr>
      <t>shows the total costs for the person (K4), the total costs in the project (K5), the eligible costs (K7) and the difference (K9). 
If "yes" was selected in field D11, K9 calculates the difference between the actual costs in the project and the eligible costs in the project (K5-K7).
If "no" was selected in field D11, K9 calculates the difference between the total costs for the person in the project term and the eligible costs in the project (K4-K7).</t>
    </r>
  </si>
  <si>
    <t>A. PERSONNEL COSTS</t>
  </si>
  <si>
    <t>Working contracts in EU grant (optional)</t>
  </si>
  <si>
    <t>Capping to EU grant required?</t>
  </si>
  <si>
    <t>Total declarable personnel costs (EU grant)</t>
  </si>
  <si>
    <t>EU grant</t>
  </si>
  <si>
    <t>Maximum declarable day-equivalents in reporting period (depending on EU grant capping = D11)</t>
  </si>
  <si>
    <t>Documented day-equivalents (EU grant)</t>
  </si>
  <si>
    <t xml:space="preserve">Dies ist keine allgemein gültige und verbindliche Vorlage der Europäischen Kommission. Die Excelvorlage zur Vorbereitung von Reportings steht zur freien Nutzung zur Verfügung. 
Von Seiten der den Entwurf erstellenden Parteien werden keine Garantien für die Richtigkeit der gemachten Angaben übernommen. Die Autor_innen übernehmen keine Haftung. Die Verwendung des gesamten Dokuments oder einzelner Teile erfolgt auf eigene Verantwortung und entbindet die Nutzer_innen nicht von einer Prüfung, um ihre eigenen Interessen und Rechte zu schützen. </t>
  </si>
  <si>
    <t>Please note this is not a generally valid and binding template of the European Commission. This Excel template to calculate eligible cost incurred is available for free use. </t>
  </si>
  <si>
    <t>Diese Excelvorlage soll Ihnen helfen, die abrechenbaren Kosten in allen Kostenkategorien für Ihre Horizon Europe Projekte zu berechnen. Grundlage für die Berechnungsmethode sind das Annotated Grant Agreement (AGA) V.2.0 und die EU Model Grant Agreements. Wir weisen darauf hin, dass zwischen beiden Dokumenten Diskrepanzen bestehen.</t>
  </si>
  <si>
    <t>This Excel template will help you to calculate the eligible costs in all cost categories of your Horizon Europe projects. The  calculation method used is based on the information published in the Annotated Grant Agreement V2.0 an the EU Model Grant Agreements. We would like to point out that there are discrepancies between the two documents.</t>
  </si>
  <si>
    <t xml:space="preserve">Die Arbeitsgruppe hat zusätzlich eine Timesheetvorlage erstellt. Version 2.2 des Personalkostentools mit dazugehörigen Beispieldateien bleiben weiterhin öffentlich zugänglich.  </t>
  </si>
  <si>
    <t xml:space="preserve">The group of EU project managers has also created a template for timesheets. Version 2.2 of the personnel cost tool with additional calculation examples remains publicly available. </t>
  </si>
  <si>
    <r>
      <t>This template contains functions that</t>
    </r>
    <r>
      <rPr>
        <b/>
        <sz val="11"/>
        <color theme="1"/>
        <rFont val="Calibri"/>
        <family val="2"/>
      </rPr>
      <t xml:space="preserve"> only work with Excel versions from 2019</t>
    </r>
    <r>
      <rPr>
        <sz val="11"/>
        <color theme="1"/>
        <rFont val="Calibri"/>
        <family val="2"/>
      </rPr>
      <t xml:space="preserve"> onwards.</t>
    </r>
  </si>
  <si>
    <t xml:space="preserve">Bereiten Sie eine Exceldatei pro Projekt und im Bereich der Personalkostenkalkulation ein Excel-Arbeitsblatt pro Person im Projekt vor. Nutzen Sie "Name_1" als Vorlage für die Personalblätter (s.u.: "Personalblätter, Kopieren des Tabellenblattes Name_1). </t>
  </si>
  <si>
    <t xml:space="preserve">Prepare one Excel file per project and for the personnel cost calculation one Excel worksheet per person in the project. Use "Name_1" as a template for the personnel sheets (see below: Personnel sheets, copying the Name_1 worksheet). </t>
  </si>
  <si>
    <t>Finanzberichte</t>
  </si>
  <si>
    <t>A. Personnel costs bis D. Internal</t>
  </si>
  <si>
    <t>A. Personnel costs to D. Internal</t>
  </si>
  <si>
    <t>Amount of purchase costs exceeding 15% of personnel costs</t>
  </si>
  <si>
    <t>% (purchase costs/ personnel costs)</t>
  </si>
  <si>
    <t>Dropdown UoR</t>
  </si>
  <si>
    <t>x</t>
  </si>
  <si>
    <t>Im Tabellenblatt "Finanzberichte" tragen Sie in Spalte M "Grant Agreement" das bewilligte Budget pro Kostenkategorie wie in Annex II Ihres Grant Agreements ein. Die Tabelle wird Ihnen im weiteren Projektverlauf bei der Planung des verbliebenen Budgets helfen. 
Der untere Teil des Tabellenblattes "Use of Resources (amount to be explained) berechnet automatisch ob Ihre Sachkosten (C1, C2, C3) in der Berichtsperiode mehr als 15% der Personalkosten betragen (vgl. Periodic Report Horizon Europe (HORIZON) V 1.1, S. 43). Wenn dies der Fall ist, färbt sich Spalte B rot. In Spalte C wird der Betrag von 15% der Personalkosten in dieser Berichtsperiode angegeben. Spalte D ermittelt die Differenz zwischen den gesamten berichteten Purchase costs abzüglich dem Betrag aus Spalte C - dies ist die Summe, bis zu welcher Sie die höchsten Positionen Ihres Reportings in den Kategorien C1, C2 und C3 erläutern müssen. Im nächsten Schritt müssen Sie die jeweils höchsten Positionen in den Tabellenblättern "C1. Travel", "C2. Equipment" und "C3. OGS" mit x markieren (siehe unten A. Personnel costs bis D. Internal). Wenn genügend Positionen markiert sind erscheint in Spalte H und I in grün "enough items for UoR".</t>
  </si>
  <si>
    <t>Das Tabellenblatt "A. Personnel costs" füllt sich automatisch. Hier können Sie auf einen Blick sehen, wie viele Kosten und Personenmonate Sie pro Staff Category und pro Arbeitspaket berichten müssen. Auf den Personalblättern wählen Sie im Feld H1 eine Mitarbeiterkategorie aus. Die Auswahl orientiert sich am Berichtsformat des ERC. Wenn Sie hier Änderungen am Dropdown-Menü vornehmen, so müssen diese identisch sein zu Spalte A der Seite "A. Personnel costs".</t>
  </si>
  <si>
    <t>The worksheet "A. Personnel costs" is filled in automatically. Here you can see at a glance how many costs and person-months you need to report per staff category and per work package. On the personnel sheets, select an employee category in the H1 field. The selection is based on the ERC reporting format. If you make changes to the drop-down menu here, these must be identical to column A on the "A. Personnel costs" page.</t>
  </si>
  <si>
    <t xml:space="preserve">Wenn in einer Berichtsperiode die zu berichtenden Purchase costs &gt;15% der Personalkosten betragen, so erscheint im Tabellenblatt "Financial Reports" ein Warnhinweis. Dann müssen Sie in den Tabellenblättern "C1. Travel" in Spalte A , "C2. Equipment" in Spalte O, Q, S, U, W und "C3. OGS" in Spalte A die jeweils höchsten Einzelpositionen mit x markieren. Diese Buchungen müssen im Financial Statement genauer erläutert werden. </t>
  </si>
  <si>
    <t>Übersicht Mitarbeiter_innen</t>
  </si>
  <si>
    <t>Overview employees</t>
  </si>
  <si>
    <t xml:space="preserve">Diese Seiten geben Ihnen einen Überblick über die berichteten Personenmonate und Kosten pro Mitarbeiter_in, unterteilt nach Berichtsperiode und nach Arbeitspaket. </t>
  </si>
  <si>
    <t xml:space="preserve">These pages give you an overview of the reported person-months and costs per employee, divided into reporting period and work package. </t>
  </si>
  <si>
    <t>Diese Excelvorlage berechnet den Tagessatz pro Kalenderjahr.</t>
  </si>
  <si>
    <t>This Excel template calculates the daily rate per calendar year.</t>
  </si>
  <si>
    <t>Kappungsgrenzen bei Berechnungsmethode pro Berichtsperiode (hier nur zur Kenntnis): 
Die Anzahl der Tagesäquivalente (Ist-Arbeitszeit) darf die maximum declarable day-equivalents (Soll-Arbeitszeit) pro Berichtsperiode nicht überschreiten. 
Es dürfen nicht mehr Kosten abgerechnet werden als an der Einrichtung in der Berichtsperiode für die jeweilige Person entstanden sind (vgl. AGA V2.0 S. 53). 
Es muss das Horizontal Ceiling eingehalten werden, das besagt, dass pro Kalenderjahr über alle EU und Euratom Grants nicht mehr als 215 Tagesäquivalente (bzw. bei Teilzeit pro rata die Soll-Arbeitszeit über alle Projekte und Verträge) abgerechnet werden dürfen (vgl. AGA V2.0 S.53 Gelber Kasten). 
Auf Basis von Antworten des Research Enquiry Service (Legal and Financial Helpdesk) interpretieren wir das AGA so, dass das Horizontal Ceiling nur in Fällen gilt, in denen eine Person im gegebenen Kalenderjahr in mehreren EU Grants beschäftigt ist. Laut einer Antwort derselben Stelle vom 29.05.2024 bezieht sich die Aussage, dass Doppelfinanzierung zwischen EU und Euratom Grants vermieden werden soll konkret auf EU Programme, die direkt (wie Horizon Europe) oder indirekt (wie Erasmus+) gemanaged werden, nicht jedoch auf EU Programme mit shared management (wie ESF+). Zur Definition von EU Grant vgl. AGA V2.0 S. 30. Die Antworten des RES können hier nachgelesen werden: https://www.eubuero.de/de/nks-ruf-res-2415.html (Frage 5.20 und 5.21).</t>
  </si>
  <si>
    <t>Capping limits for calculation method per reporting period (for information only): 
The number of day-equivalents (actual working time) may not exceed the maximum declarable day-equivalents (target working time) per reporting period. 
No more costs may be billed than were incurred at the facility in the reporting period for the respective person (see AGA V2.0 p. 53). 
The horizontal ceiling must be observed, which states that no more than 215 day-equivalents (or, in the case of part-time work, the pro rata target working time across all projects and contracts) may be invoiced per calendar year across all EU and Euratom grants (cf. AGA V2.0 p.53 yellow box). 
Based on responses from the Research Enquiry Service (Legal and Financial Helpdesk), we interpret the AGA as meaning that the horizontal ceiling only applies in cases where a person is employed on several EU grants in a given calendar year. According to a response from the same office dated 29.05.2024, the statement that double funding between EU and Euratom grants should be avoided refers specifically to EU programmes that are managed directly (such as Horizon Europe) or indirectly (such as Erasmus+), but not to EU programmes with shared management (such as ESF+). For the definition of EU grant, see AGA V2.0 p. 30. The answers of the RES can be found here: https://www.eubuero.de/de/nks-ruf-res-2415.html (question 5.20 and 5.21).</t>
  </si>
  <si>
    <t>Kappungsgrenzen bei Berechnungsmethode pro Kalenderjahr: 
Die Anzahl der Tagesäquivalente (Ist-Arbeitszeit) darf die maximum declarable day-equivalents (Soll-Arbeitszeit) pro Kalenderjahr nicht überschreiten. 
Es dürfen nicht mehr Kosten abgerechnet werden als an der Einrichtung im Kalenderjahr für die jeweilige Person entstanden sind (vgl. AGA V2.0 S. 53). 
Wechselt die Berichtsperiode im laufenden Jahr müssen zwei getrennte Tagessätze berechnet werden (vgl. AGA V2.0 S. 52 FN6).</t>
  </si>
  <si>
    <t>Capping limits for calculation method per calendar year: 
The number of day-equivalents (actual working time) may not exceed the maximum declarable day-equivalents (target working time) per calendar year. 
No more costs may be billed than have been incurred at the facility in the calendar year for the respective person (see AGA V2.0 p. 53). 
If the reporting period changes in the current year, two separate daily rates must be calculated (see AGA V2.0 p. 52 FN6).</t>
  </si>
  <si>
    <t>Hier ein Beispiel zum besseren Verständnis:</t>
  </si>
  <si>
    <t xml:space="preserve">Here is an example to help you understand better: </t>
  </si>
  <si>
    <t xml:space="preserve">In Feld D11 muss für jede Person individuell festgelegt werden, ob zusätzlich zu den oben beschriebenen Kappungsgrenzen auf die tatsächlich gebuchten Kosten im EU-Projekt gekappt werden soll ("yes") oder nicht ("no"). Diese Kappung, die nicht im AGA verankert ist, kann aufgrund von Mischfinanzierung mit anderen Mittelarten einrichtungsinterne Praxis sein. Wichtig ist, dass in der Excelvorlage kein Abgleich zu anderen Projekten und den dort abgerechneten Tagesäquivalenten erfolgt. Dies muss jede Einrichtung selbst im Blick behalten (besonders wenn in Feld D11 "no" angegeben wird). </t>
  </si>
  <si>
    <t xml:space="preserve">In field D11, it must be specified individually for each person whether, in addition to the capping limits described above, the costs actually booked in the EU grant should be capped (""yes"") or not (""no""). This capping, which is not anchored in the AGA, can be an internal practice of the organisation due to mixed financing with other types of funds. It is important to note that the Excel template does not make any comparison with other projects and the day-equivalents billed there. Each organisation must keep an eye on this itself (especially if "no" is entered in field D11). 
</t>
  </si>
  <si>
    <t>2a. Vollzeitäquivalente und Personalkosten gesamt und Projekt</t>
  </si>
  <si>
    <t>2a. Full-time equivalents and personnel costs total and EU grant</t>
  </si>
  <si>
    <t>Enter the full-time equivalents per month for all employment contracts of the respective person at your organisation (column E) and for the EU grant to be invoiced (column H). Proceed in the same way with the total personnel costs (column G) and project-related costs (column J).
This results in the maximum declarable day-equivalents in column F, i.e. the so-called target working time across all contracts and projects, which is relevant for the calculation of the daily rate (see AGA V2.0 p. 53-54, regarding the maximum declarable day-equivalents).
To calculate the full-time equivalents, you need the person's contract data. Please note that each month is calculated with 30 days (see AGA V2.0 p. 53). 
Example 1: An employee is increased from 0.5 to 0.75 FTEs on 20 August. FTE for August: 0.5*19/30 + 0.75*11/30 = 0.591666667. 
Example 2: A 100% employment contract ends on February 20. FTE for February: 1.0*20/30 = 0.6666666667. It is advantageous to round up as late as possible, preferably only once per period.</t>
  </si>
  <si>
    <t>Tragen Sie pro Monat die Vollzeitäquivalente (full-time equivalents) über alle Arbeitsverträge der jeweiligen Person an Ihrer Einrichtung (Spalte E) und für das abzurechnende EU-Projekt (Spalte H) ein. Ebenso verfahren Sie mit den Personalkosten insgesamt (Spalte G) und projektanteilig (Spalte J).
Daraus ergeben sich in Spalte F die maximum declarable day-equivalents, also die sogenannte Soll-Arbeitszeit über alle Verträge und Projekte, die für die Berechnung des Tagessatzes relevant ist (vgl. AGA V2.0 S. 53-54, regarding the maximum declarable day-equivalents).
Zur Berechnung der Vollzeitäquivalente benötigen Sie die Vertragsdaten der Person. Beachten Sie, dass jeder Monat pauschal mit 30 Tagen angesetzt wird (vgl. AGA V2.0 S. 53). 
Beispiel 1: Ein Mitarbeiter wird von 0,5 auf 0,75 FTE am 20. August aufgestockt. FTE für August: 0,5*19/30 + 0,75*11/30 = 0,591666667. 
Beispiel 2: Ein 100%-Arbeitsvertrag endet am 20. Februar. FTE für Februar: 1,0*20/30 = 0,666666667. Es ist vorteilhaft, hier möglichst spät, am besten nur einmal pro Periode, zu runden.</t>
  </si>
  <si>
    <t>ÜBERSICHT JE MITARBEITER_IN</t>
  </si>
  <si>
    <t>Amount to be explained in UoR</t>
  </si>
  <si>
    <t>Marked as UoR in sheet C1, C2 and C3</t>
  </si>
  <si>
    <t>Open to be explained</t>
  </si>
  <si>
    <t>Check</t>
  </si>
  <si>
    <t>Total (calculated)</t>
  </si>
  <si>
    <t>Total (reported)</t>
  </si>
  <si>
    <t>Adjustement?</t>
  </si>
  <si>
    <r>
      <t>Comments</t>
    </r>
    <r>
      <rPr>
        <i/>
        <sz val="11"/>
        <rFont val="Calibri"/>
        <family val="2"/>
        <scheme val="minor"/>
      </rPr>
      <t xml:space="preserve"> (optional)</t>
    </r>
  </si>
  <si>
    <t>Total (calculated) + not eligible costs</t>
  </si>
  <si>
    <t>Eligible costs?</t>
  </si>
  <si>
    <r>
      <t xml:space="preserve">Work Package </t>
    </r>
    <r>
      <rPr>
        <i/>
        <sz val="11"/>
        <color rgb="FF000000"/>
        <rFont val="Calibri"/>
        <family val="2"/>
        <scheme val="minor"/>
      </rPr>
      <t>(optional)</t>
    </r>
  </si>
  <si>
    <r>
      <t xml:space="preserve">Comments </t>
    </r>
    <r>
      <rPr>
        <i/>
        <sz val="11"/>
        <rFont val="Calibri"/>
        <family val="2"/>
        <scheme val="minor"/>
      </rPr>
      <t>(optional)</t>
    </r>
  </si>
  <si>
    <r>
      <t xml:space="preserve">Sub-category </t>
    </r>
    <r>
      <rPr>
        <sz val="11"/>
        <color rgb="FF000000"/>
        <rFont val="Calibri"/>
        <family val="2"/>
        <scheme val="minor"/>
      </rPr>
      <t>(optional)</t>
    </r>
  </si>
  <si>
    <t>C1. TRAVEL</t>
  </si>
  <si>
    <t>2. Overview Travel</t>
  </si>
  <si>
    <t xml:space="preserve">Die Tabellenblätter "C1. Travel", "C3. OGS" und "D. Internal" dienen dazu, die Projektausgabenfür Reisekosten, other goods, works and services sowie für interne Leistungsverreichnung für das Reporting zu ordnen. 
Sie tragen jeweils im unteren Bereich "Data" die Informationen aus Ihrem Buchungssystem ein: Wählen Sie aus, ob die Buchung förderfähig ist oder nicht. Wenn nur ein Teil der Kosten förderfähig ist, splitten Sie die Buchung in zwei Zeilen auf. Das Arbeitspaket wird manuell eingetragen. Basierend auf dem Buchungsdatum wird automatisch die Berichtsperiode bestimmt. Wenn das Buchungsdatum nach Ende des Projekts liegt und die Kosten in der Spalte "Eligible costs?" als förderfähig markiert wurden, so werden sie automatisch der letzten Berichtsperiode zugeordnet. Achtung, wenn eine Buchung im oberen Bereich "Overview" adjusted werden soll, ändert sich die Berichtsperiode im unteren Bereich "Data" nicht. In der Kostenkategorie "C3. OGS" gibt es optional die Möglichkeit, bestimmte Kosten den Unterkategorien Publications oder Consumables zuzuordnen, um diese Ausgabearten zum Beispiel für ERC-Reportings leichter nachvollziehen zu können. 
Der obere Bereich "Overview" zeigt Ihnen die Summe der zu berichtenden Kosten pro Berichtsperiode "Total (calculated)" und pro Arbeitspaket an. In die gelb hinterlegten Felder "Total (reported)"  tragen Sie manuell ein, wie viel Sie tatsächlich in der Berichtsperiode berichten (gelb hinterlegt) - die Differenz zwischen E und F errechnet das Adjustment. Interne Leistungsverrechnung generiert in Horizon Europe keine indirekten Kosten (Vgl. AGA V2.0 S. 85-93 Travel and subsistance, S. 102-104 Other goods, works and services, S. 110-113 Internally invoiced goods and services). </t>
  </si>
  <si>
    <t>The worksheets 'C1. Travel', 'C3. OGS' and 'D. Internal' are used to structure and organise project expenditure related to travel costs, other goods, works and services, as well as internally invoiced goods and services for reporting purposes.
In the lower section 'Data', you enter the information from your accounting system. Please indicate whether the cost item is eligible or not. If only part of the costs is eligible, the booking must be split into two separate lines. The work package has to be entered manually. Based on the booking date, the reporting period is determined automatically. If the booking date is after the end of the project and the costs are marked as eligible in the column 'Eligible costs?', they are automatically assigned to the last reporting period. Please note that if a booking is adjusted in the upper section 'Overview', the reporting period in the lower section 'Data' will not change.
Within the cost category 'C3. OGS', it is optional to assign specific costs to the subcategories Publications or Consumables, in order to facilitate the traceability of these types of expenditure, for example for ERC reporting purposes.
The upper section 'Overview displays the total costs to be reported per reporting period 'Total (calculated)' and per work package. In the yellow-highlighted fields 'Total (reported)', you must manually enter the amount that is actually reported for the respective reporting period. The difference between columns E and F is automatically calculated as an adjustment. Internally invoiced goods and services do not generate indirect costs under Horizon Europe (cf. AGA v2.0, pp. 85–93 Travel and subsistence, pp. 102–104 Other goods, works and services, pp. 110–113 Internally invoiced goods and services).</t>
  </si>
  <si>
    <t xml:space="preserve">Wenn in Ihrem Projekt echte Subcontracts vorgesehen sind (vgl. AGA V2.0 S. 12-13 Different roles in the GA), tragen Sie diese im Tabellenblatt "B. Subcontracting" analog zum oben beschriebenen Vorgehen für die anderen Kostenkategorien ein (vgl. AGA V2.0 S. 78-81 Subcontracting Costs). Subcontracts generieren in Horizon Europe keine indirekten Kosten. </t>
  </si>
  <si>
    <t>If genuine subcontracts are foreseen in your project (cf. AGA v2.0, pp. 12–13 Different roles in the Grant Agreement), these must be entered in the worksheet 'B. Subcontracting', following the same approach as described above for the other cost categories (cf. AGA v2.0, pp. 78–81 Subcontracting costs). Subcontracting costs do not generate indirect costs under Horizon Europe.</t>
  </si>
  <si>
    <t>Im Tabellenblatt "C2. Equipment" werden die förderfähigen Abschreibungsraten für Geräte in Ihrem Projekt berechnet. Alle gelb hinterlegten Felder müssen von Ihnen ausgefüllt werden, alle grau hinterlegten Felder befüllen sich selbst. Falls das Gerät nicht zu 100% in dem EU-Projekt genutzt wird müssen Sie in Spalte F den Anteil der Nutzung im Projekt angeben (Dokumentation erfolgt über Timesheets, vgl. AGA V2.0, S. 94-101 Equipment). Vergessen Sie hier nicht das %-Zeichen.</t>
  </si>
  <si>
    <t>In the worksheet 'C2. Equipment', the eligible depreciation rates for equipment used in the project are calculated. All yellow-highlighted fields must be completed by the beneficiary, while all grey-highlighted fields are automatically populated. If the equipment is not used 100% for the EU project, the share of use for the project must be indicated in column F (documentation via timesheets is required; cf. AGA v2.0, pp. 94–101 Equipment). Please ensure that the percentage sign (%) is included.</t>
  </si>
  <si>
    <t xml:space="preserve">In allen Kostenkategorien von "B. Subcontracting" bis "D. Internal" müssen die gelb hinterlegten Felder "Total (reported)" manuell ausgefüllt werden, denn aus diesen wird das Tabellenblatt "Financial reports" befüllt. Dies ist notwendig, damit spätere Änderungen in der Tabelle dokumentiert werden und die Daten für ein Adjustment zu sehen sind. </t>
  </si>
  <si>
    <t>For all cost categories from 'B. Subcontracting' to 'D. Internal', the yellow-highlighted fields 'Total (reported)' must be filled in manually, as these values feed directly into the worksheet 'Financial reports'. This is necessary to ensure that any subsequent changes in the tables are documented and that the data required for adjustments remains traceable.</t>
  </si>
  <si>
    <t xml:space="preserve">If, in a reporting period, the purchase costs to be reported exceed 15% of personnel costs, a warning message appears in the ‘Financial Reports’ sheet. You must then mark the highest individual items with an x in column A of the ‘C1. Travel’ worksheet, columns O, Q, S, U and W of the ‘C2. Equipment’ worksheet, and column A of the ‘C3. OGS’ worksheet. These entries must be explained in more detail in the financial statement. </t>
  </si>
  <si>
    <t>In the report to the EU Commission for European Research Council (ERC) projects, you must allocate the costs to employee categories and for collaborative projects you must allocate the person-months to work packages. Both pieces of information are entered in the worksheet of the respective employee (see below: Personnel sheets).</t>
  </si>
  <si>
    <t>In the ‘Financial Reports’ worksheet, enter the approved budget per cost category in column M ‘Grant Agreement’ as specified in Annex II of your Grant Agreement. The table will help you plan the remaining budget as the project progresses. 
The lower part of the ‘Use of Resources (amount to be explained)’ worksheet automatically calculates whether and which cost items you need to list in the Financial Report if purchase costs (C1, C2, C3) exceed 15% of the personnel costs (see Periodic Report Horizon Europe (HORIZON) V 1.1, p. 43). If this is the case, column B will turn red. Column C shows the amount of 15% of personnel costs in this reporting period. Column D calculates the difference between the total reported purchase costs minus the amount from column C – this is the sum up to which you must explain the highest items in your reporting in categories C1, C2 and C3. In the next step, you must mark the highest items in the worksheets ‘C1. Travel’, ‘C2. Equipment’ and ‘C3. OGS’ with an x (see below A. Personnel costs to D. Internal). Once enough items have been marked, ‘enough items for UoR’ will appear in green in columns H and I.</t>
  </si>
  <si>
    <t xml:space="preserve">Actual personnel costs </t>
  </si>
  <si>
    <t>Hours worked on the EU grant (based on timesheets)</t>
  </si>
  <si>
    <r>
      <rPr>
        <b/>
        <sz val="11"/>
        <color theme="1"/>
        <rFont val="Calibri"/>
        <family val="2"/>
      </rPr>
      <t xml:space="preserve">TOTAL
</t>
    </r>
    <r>
      <rPr>
        <b/>
        <sz val="8"/>
        <color theme="1"/>
        <rFont val="Calibri"/>
        <family val="2"/>
      </rPr>
      <t>(productive hours)</t>
    </r>
  </si>
  <si>
    <t xml:space="preserve">V.3.0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</si>
</sst>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 #,##0.00\ _€_-;\-* #,##0.00\ _€_-;_-* &quot;-&quot;??\ _€_-;_-@_-"/>
    <numFmt numFmtId="165" formatCode="mmm/yy"/>
    <numFmt numFmtId="166" formatCode="0.0"/>
    <numFmt numFmtId="167" formatCode="#,##0.00\ &quot;€&quot;"/>
    <numFmt numFmtId="168" formatCode="yyyy"/>
    <numFmt numFmtId="169" formatCode="yyyymm"/>
  </numFmts>
  <fonts count="75" x14ac:knownFonts="1">
    <font>
      <sz val="12"/>
      <color theme="1"/>
      <name val="Arial"/>
    </font>
    <font>
      <sz val="11"/>
      <color theme="1"/>
      <name val="Arial"/>
      <family val="2"/>
    </font>
    <font>
      <sz val="11"/>
      <color theme="1"/>
      <name val="Calibri"/>
      <family val="2"/>
      <scheme val="minor"/>
    </font>
    <font>
      <sz val="12"/>
      <color theme="0"/>
      <name val="Arial"/>
      <family val="2"/>
    </font>
    <font>
      <sz val="11"/>
      <color rgb="FF3F3F76"/>
      <name val="Calibri"/>
      <family val="2"/>
      <scheme val="minor"/>
    </font>
    <font>
      <sz val="11"/>
      <color theme="1"/>
      <name val="Calibri"/>
      <family val="2"/>
      <scheme val="minor"/>
    </font>
    <font>
      <b/>
      <sz val="11"/>
      <color theme="1"/>
      <name val="Calibri"/>
      <family val="2"/>
      <scheme val="minor"/>
    </font>
    <font>
      <b/>
      <sz val="14"/>
      <color theme="0"/>
      <name val="Calibri"/>
      <family val="2"/>
      <scheme val="minor"/>
    </font>
    <font>
      <sz val="11"/>
      <name val="Calibri"/>
      <family val="2"/>
    </font>
    <font>
      <b/>
      <u/>
      <sz val="14"/>
      <color theme="0"/>
      <name val="Calibri"/>
      <family val="2"/>
      <scheme val="minor"/>
    </font>
    <font>
      <sz val="11"/>
      <name val="Calibri"/>
      <family val="2"/>
      <scheme val="minor"/>
    </font>
    <font>
      <sz val="12"/>
      <name val="Arial"/>
      <family val="2"/>
    </font>
    <font>
      <b/>
      <sz val="14"/>
      <color indexed="65"/>
      <name val="Calibri"/>
      <family val="2"/>
    </font>
    <font>
      <b/>
      <u/>
      <sz val="14"/>
      <color indexed="65"/>
      <name val="Calibri"/>
      <family val="2"/>
    </font>
    <font>
      <sz val="11"/>
      <color indexed="2"/>
      <name val="Calibri"/>
      <family val="2"/>
      <scheme val="minor"/>
    </font>
    <font>
      <b/>
      <sz val="14"/>
      <color theme="1"/>
      <name val="Calibri"/>
      <family val="2"/>
      <scheme val="minor"/>
    </font>
    <font>
      <b/>
      <sz val="11"/>
      <name val="Calibri"/>
      <family val="2"/>
    </font>
    <font>
      <b/>
      <sz val="11"/>
      <color theme="0"/>
      <name val="Calibri"/>
      <family val="2"/>
      <scheme val="minor"/>
    </font>
    <font>
      <b/>
      <i/>
      <sz val="11"/>
      <color theme="1"/>
      <name val="Calibri"/>
      <family val="2"/>
      <scheme val="minor"/>
    </font>
    <font>
      <sz val="11"/>
      <color theme="0"/>
      <name val="Calibri"/>
      <family val="2"/>
      <scheme val="minor"/>
    </font>
    <font>
      <b/>
      <sz val="11"/>
      <name val="Calibri"/>
      <family val="2"/>
      <scheme val="minor"/>
    </font>
    <font>
      <b/>
      <sz val="12"/>
      <color theme="1"/>
      <name val="Arial"/>
      <family val="2"/>
    </font>
    <font>
      <b/>
      <sz val="12"/>
      <name val="Arial"/>
      <family val="2"/>
    </font>
    <font>
      <b/>
      <sz val="24"/>
      <color theme="4" tint="-0.249977111117893"/>
      <name val="Calibri"/>
      <family val="2"/>
      <scheme val="minor"/>
    </font>
    <font>
      <b/>
      <sz val="26"/>
      <color theme="4" tint="-0.249977111117893"/>
      <name val="Calibri"/>
      <family val="2"/>
      <scheme val="minor"/>
    </font>
    <font>
      <b/>
      <sz val="10.5"/>
      <color theme="1"/>
      <name val="Calibri"/>
      <family val="2"/>
      <scheme val="minor"/>
    </font>
    <font>
      <sz val="11"/>
      <color theme="1"/>
      <name val="Calibri"/>
      <family val="2"/>
    </font>
    <font>
      <b/>
      <sz val="14"/>
      <name val="Calibri"/>
      <family val="2"/>
      <scheme val="minor"/>
    </font>
    <font>
      <b/>
      <sz val="12"/>
      <name val="Calibri"/>
      <family val="2"/>
      <scheme val="minor"/>
    </font>
    <font>
      <b/>
      <sz val="14"/>
      <color theme="1"/>
      <name val="Calibri"/>
      <family val="2"/>
    </font>
    <font>
      <sz val="14"/>
      <name val="Calibri"/>
      <family val="2"/>
      <scheme val="minor"/>
    </font>
    <font>
      <b/>
      <sz val="11"/>
      <color indexed="2"/>
      <name val="Calibri"/>
      <family val="2"/>
      <scheme val="minor"/>
    </font>
    <font>
      <sz val="14"/>
      <color indexed="2"/>
      <name val="Calibri"/>
      <family val="2"/>
      <scheme val="minor"/>
    </font>
    <font>
      <b/>
      <sz val="11"/>
      <color indexed="2"/>
      <name val="Calibri"/>
      <family val="2"/>
    </font>
    <font>
      <sz val="11"/>
      <color rgb="FF00B050"/>
      <name val="Calibri"/>
      <family val="2"/>
      <scheme val="minor"/>
    </font>
    <font>
      <i/>
      <sz val="11"/>
      <color rgb="FF00B0F0"/>
      <name val="Calibri"/>
      <family val="2"/>
      <scheme val="minor"/>
    </font>
    <font>
      <sz val="11"/>
      <color indexed="2"/>
      <name val="Calibri"/>
      <family val="2"/>
    </font>
    <font>
      <b/>
      <sz val="14"/>
      <color indexed="2"/>
      <name val="Calibri"/>
      <family val="2"/>
    </font>
    <font>
      <i/>
      <sz val="11"/>
      <name val="Calibri"/>
      <family val="2"/>
      <scheme val="minor"/>
    </font>
    <font>
      <b/>
      <i/>
      <sz val="14"/>
      <name val="Calibri"/>
      <family val="2"/>
      <scheme val="minor"/>
    </font>
    <font>
      <sz val="9"/>
      <color theme="1"/>
      <name val="Calibri"/>
      <family val="2"/>
      <scheme val="minor"/>
    </font>
    <font>
      <sz val="11"/>
      <color theme="0"/>
      <name val="Calibri"/>
      <family val="2"/>
    </font>
    <font>
      <b/>
      <sz val="11"/>
      <color theme="1"/>
      <name val="Calibri"/>
      <family val="2"/>
    </font>
    <font>
      <i/>
      <sz val="11"/>
      <name val="Calibri"/>
      <family val="2"/>
    </font>
    <font>
      <b/>
      <i/>
      <sz val="11"/>
      <color theme="0"/>
      <name val="Calibri"/>
      <family val="2"/>
    </font>
    <font>
      <i/>
      <sz val="11"/>
      <color indexed="6"/>
      <name val="Calibri"/>
      <family val="2"/>
      <scheme val="minor"/>
    </font>
    <font>
      <b/>
      <sz val="9"/>
      <color theme="1"/>
      <name val="Calibri"/>
      <family val="2"/>
      <scheme val="minor"/>
    </font>
    <font>
      <sz val="12"/>
      <color theme="1"/>
      <name val="Arial"/>
      <family val="2"/>
    </font>
    <font>
      <b/>
      <sz val="8"/>
      <name val="Calibri"/>
      <family val="2"/>
      <scheme val="minor"/>
    </font>
    <font>
      <b/>
      <u/>
      <sz val="14"/>
      <name val="Calibri"/>
      <family val="2"/>
      <scheme val="minor"/>
    </font>
    <font>
      <b/>
      <u/>
      <sz val="11"/>
      <name val="Calibri"/>
      <family val="2"/>
      <scheme val="minor"/>
    </font>
    <font>
      <b/>
      <sz val="11"/>
      <color rgb="FF305496"/>
      <name val="Calibri"/>
      <family val="2"/>
    </font>
    <font>
      <b/>
      <sz val="9"/>
      <color rgb="FFC00000"/>
      <name val="Calibri"/>
      <family val="2"/>
      <scheme val="minor"/>
    </font>
    <font>
      <b/>
      <sz val="14"/>
      <color rgb="FFFF0000"/>
      <name val="Calibri"/>
      <family val="2"/>
      <scheme val="minor"/>
    </font>
    <font>
      <i/>
      <sz val="11"/>
      <color theme="1"/>
      <name val="Calibri"/>
      <family val="2"/>
      <scheme val="minor"/>
    </font>
    <font>
      <i/>
      <sz val="11"/>
      <color theme="2" tint="-0.499984740745262"/>
      <name val="Calibri"/>
      <family val="2"/>
      <scheme val="minor"/>
    </font>
    <font>
      <b/>
      <sz val="20"/>
      <color theme="4" tint="-0.249977111117893"/>
      <name val="Calibri"/>
      <family val="2"/>
      <scheme val="minor"/>
    </font>
    <font>
      <b/>
      <sz val="12"/>
      <color theme="1"/>
      <name val="Calibri"/>
      <family val="2"/>
      <scheme val="minor"/>
    </font>
    <font>
      <i/>
      <sz val="11"/>
      <color theme="0" tint="-0.34998626667073579"/>
      <name val="Calibri"/>
      <family val="2"/>
      <scheme val="minor"/>
    </font>
    <font>
      <sz val="10"/>
      <name val="Arial"/>
      <family val="2"/>
    </font>
    <font>
      <b/>
      <sz val="11"/>
      <color indexed="8"/>
      <name val="Calibri"/>
      <family val="2"/>
      <scheme val="minor"/>
    </font>
    <font>
      <b/>
      <sz val="11"/>
      <color theme="1" tint="0.499984740745262"/>
      <name val="Calibri"/>
      <family val="2"/>
      <scheme val="minor"/>
    </font>
    <font>
      <b/>
      <sz val="11"/>
      <color rgb="FFFF0000"/>
      <name val="Arial"/>
      <family val="2"/>
    </font>
    <font>
      <sz val="11"/>
      <color rgb="FFFF0000"/>
      <name val="Calibri"/>
      <family val="2"/>
      <scheme val="minor"/>
    </font>
    <font>
      <sz val="12"/>
      <color theme="1"/>
      <name val="Arial"/>
      <family val="2"/>
      <charset val="1"/>
    </font>
    <font>
      <b/>
      <sz val="14"/>
      <color theme="0"/>
      <name val="Calibri"/>
      <family val="2"/>
    </font>
    <font>
      <b/>
      <sz val="11"/>
      <color theme="4" tint="-0.249977111117893"/>
      <name val="Calibri"/>
      <family val="2"/>
    </font>
    <font>
      <sz val="11"/>
      <color theme="4" tint="-0.249977111117893"/>
      <name val="Calibri"/>
      <family val="2"/>
    </font>
    <font>
      <b/>
      <sz val="11"/>
      <color theme="8" tint="-0.499984740745262"/>
      <name val="Calibri"/>
      <family val="2"/>
    </font>
    <font>
      <sz val="14"/>
      <color theme="1"/>
      <name val="Calibri"/>
      <family val="2"/>
      <scheme val="minor"/>
    </font>
    <font>
      <b/>
      <sz val="11"/>
      <color rgb="FFFF0000"/>
      <name val="Calibri"/>
      <family val="2"/>
      <scheme val="minor"/>
    </font>
    <font>
      <sz val="11"/>
      <color theme="1" tint="0.499984740745262"/>
      <name val="Calibri"/>
      <family val="2"/>
      <scheme val="minor"/>
    </font>
    <font>
      <i/>
      <sz val="11"/>
      <color rgb="FF000000"/>
      <name val="Calibri"/>
      <family val="2"/>
      <scheme val="minor"/>
    </font>
    <font>
      <sz val="11"/>
      <color rgb="FF000000"/>
      <name val="Calibri"/>
      <family val="2"/>
      <scheme val="minor"/>
    </font>
    <font>
      <b/>
      <sz val="8"/>
      <color theme="1"/>
      <name val="Calibri"/>
      <family val="2"/>
    </font>
  </fonts>
  <fills count="64">
    <fill>
      <patternFill patternType="none"/>
    </fill>
    <fill>
      <patternFill patternType="gray125"/>
    </fill>
    <fill>
      <patternFill patternType="solid">
        <fgColor theme="9"/>
        <bgColor theme="9"/>
      </patternFill>
    </fill>
    <fill>
      <patternFill patternType="solid">
        <fgColor indexed="47"/>
        <bgColor indexed="47"/>
      </patternFill>
    </fill>
    <fill>
      <patternFill patternType="solid">
        <fgColor rgb="FF5B9BD5"/>
        <bgColor rgb="FF5B9BD5"/>
      </patternFill>
    </fill>
    <fill>
      <patternFill patternType="solid">
        <fgColor rgb="FFD9E1F2"/>
        <bgColor rgb="FFD9E1F2"/>
      </patternFill>
    </fill>
    <fill>
      <patternFill patternType="solid">
        <fgColor rgb="FFC6E0B4"/>
        <bgColor rgb="FFC6E0B4"/>
      </patternFill>
    </fill>
    <fill>
      <patternFill patternType="solid">
        <fgColor rgb="FFE2EFDA"/>
        <bgColor rgb="FFE2EFDA"/>
      </patternFill>
    </fill>
    <fill>
      <patternFill patternType="solid">
        <fgColor indexed="26"/>
        <bgColor indexed="26"/>
      </patternFill>
    </fill>
    <fill>
      <patternFill patternType="solid">
        <fgColor theme="0" tint="-0.14999847407452621"/>
        <bgColor theme="0" tint="-4.9989318521683403E-2"/>
      </patternFill>
    </fill>
    <fill>
      <patternFill patternType="solid">
        <fgColor theme="0"/>
        <bgColor theme="0" tint="-4.9989318521683403E-2"/>
      </patternFill>
    </fill>
    <fill>
      <patternFill patternType="solid">
        <fgColor rgb="FFD9E1F2"/>
        <bgColor theme="4" tint="0.59999389629810485"/>
      </patternFill>
    </fill>
    <fill>
      <patternFill patternType="solid">
        <fgColor rgb="FFD9E1F2"/>
        <bgColor theme="7" tint="0.39997558519241921"/>
      </patternFill>
    </fill>
    <fill>
      <patternFill patternType="solid">
        <fgColor indexed="26"/>
        <bgColor theme="0"/>
      </patternFill>
    </fill>
    <fill>
      <patternFill patternType="solid">
        <fgColor theme="9" tint="0.79998168889431442"/>
        <bgColor theme="7" tint="0.39997558519241921"/>
      </patternFill>
    </fill>
    <fill>
      <patternFill patternType="solid">
        <fgColor theme="9" tint="0.59999389629810485"/>
        <bgColor theme="7" tint="0.39997558519241921"/>
      </patternFill>
    </fill>
    <fill>
      <patternFill patternType="solid">
        <fgColor theme="9" tint="0.39997558519241921"/>
        <bgColor theme="7" tint="0.39997558519241921"/>
      </patternFill>
    </fill>
    <fill>
      <patternFill patternType="solid">
        <fgColor theme="9"/>
        <bgColor theme="7" tint="0.39997558519241921"/>
      </patternFill>
    </fill>
    <fill>
      <patternFill patternType="solid">
        <fgColor rgb="FF548235"/>
        <bgColor theme="7" tint="0.39997558519241921"/>
      </patternFill>
    </fill>
    <fill>
      <patternFill patternType="solid">
        <fgColor indexed="26"/>
        <bgColor theme="7" tint="0.79998168889431442"/>
      </patternFill>
    </fill>
    <fill>
      <patternFill patternType="solid">
        <fgColor theme="0" tint="-0.14999847407452621"/>
        <bgColor theme="0" tint="-0.14999847407452621"/>
      </patternFill>
    </fill>
    <fill>
      <patternFill patternType="solid">
        <fgColor rgb="FFD9E1F2"/>
        <bgColor theme="2"/>
      </patternFill>
    </fill>
    <fill>
      <patternFill patternType="solid">
        <fgColor theme="0" tint="-0.14999847407452621"/>
        <bgColor theme="2"/>
      </patternFill>
    </fill>
    <fill>
      <patternFill patternType="solid">
        <fgColor theme="0"/>
        <bgColor theme="0"/>
      </patternFill>
    </fill>
    <fill>
      <patternFill patternType="solid">
        <fgColor theme="0"/>
        <bgColor theme="2"/>
      </patternFill>
    </fill>
    <fill>
      <patternFill patternType="solid">
        <fgColor indexed="26"/>
        <bgColor theme="0" tint="-4.9989318521683403E-2"/>
      </patternFill>
    </fill>
    <fill>
      <patternFill patternType="solid">
        <fgColor theme="0" tint="-4.9989318521683403E-2"/>
        <bgColor theme="0" tint="-4.9989318521683403E-2"/>
      </patternFill>
    </fill>
    <fill>
      <patternFill patternType="solid">
        <fgColor theme="9" tint="0.79998168889431442"/>
        <bgColor theme="9" tint="0.79998168889431442"/>
      </patternFill>
    </fill>
    <fill>
      <patternFill patternType="solid">
        <fgColor theme="0" tint="-0.14999847407452621"/>
        <bgColor theme="4" tint="0.79998168889431442"/>
      </patternFill>
    </fill>
    <fill>
      <patternFill patternType="solid">
        <fgColor theme="9" tint="0.59999389629810485"/>
        <bgColor theme="9" tint="0.59999389629810485"/>
      </patternFill>
    </fill>
    <fill>
      <patternFill patternType="solid">
        <fgColor theme="9" tint="0.39997558519241921"/>
        <bgColor theme="9" tint="0.39997558519241921"/>
      </patternFill>
    </fill>
    <fill>
      <patternFill patternType="solid">
        <fgColor theme="9"/>
        <bgColor theme="9" tint="0.39997558519241921"/>
      </patternFill>
    </fill>
    <fill>
      <patternFill patternType="solid">
        <fgColor theme="9" tint="-0.249977111117893"/>
        <bgColor theme="9"/>
      </patternFill>
    </fill>
    <fill>
      <patternFill patternType="solid">
        <fgColor theme="4" tint="0.79998168889431442"/>
        <bgColor theme="2"/>
      </patternFill>
    </fill>
    <fill>
      <patternFill patternType="solid">
        <fgColor theme="0"/>
        <bgColor theme="4" tint="0.59999389629810485"/>
      </patternFill>
    </fill>
    <fill>
      <patternFill patternType="solid">
        <fgColor rgb="FFD9E1F2"/>
        <bgColor theme="9" tint="0.59999389629810485"/>
      </patternFill>
    </fill>
    <fill>
      <patternFill patternType="solid">
        <fgColor theme="4" tint="0.79998168889431442"/>
        <bgColor theme="4" tint="0.79998168889431442"/>
      </patternFill>
    </fill>
    <fill>
      <patternFill patternType="solid">
        <fgColor rgb="FFD9E1F2"/>
        <bgColor rgb="FFFFD966"/>
      </patternFill>
    </fill>
    <fill>
      <patternFill patternType="solid">
        <fgColor theme="9" tint="0.79998168889431442"/>
        <bgColor rgb="FFFFD966"/>
      </patternFill>
    </fill>
    <fill>
      <patternFill patternType="solid">
        <fgColor theme="9" tint="0.59999389629810485"/>
        <bgColor rgb="FFFFD966"/>
      </patternFill>
    </fill>
    <fill>
      <patternFill patternType="solid">
        <fgColor theme="9" tint="0.39997558519241921"/>
        <bgColor rgb="FFFFD966"/>
      </patternFill>
    </fill>
    <fill>
      <patternFill patternType="solid">
        <fgColor theme="9"/>
        <bgColor rgb="FFFFD966"/>
      </patternFill>
    </fill>
    <fill>
      <patternFill patternType="solid">
        <fgColor rgb="FF548235"/>
        <bgColor rgb="FFFFD966"/>
      </patternFill>
    </fill>
    <fill>
      <patternFill patternType="solid">
        <fgColor theme="0" tint="-0.14999847407452621"/>
        <bgColor rgb="FFF2F2F2"/>
      </patternFill>
    </fill>
    <fill>
      <patternFill patternType="solid">
        <fgColor rgb="FFD9E1F2"/>
        <bgColor rgb="FFDAE3F3"/>
      </patternFill>
    </fill>
    <fill>
      <patternFill patternType="solid">
        <fgColor rgb="FFFFFFCC"/>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bgColor indexed="64"/>
      </patternFill>
    </fill>
    <fill>
      <patternFill patternType="solid">
        <fgColor theme="9" tint="-0.249977111117893"/>
        <bgColor theme="7" tint="0.39997558519241921"/>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9"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theme="7" tint="0.79998168889431442"/>
      </patternFill>
    </fill>
    <fill>
      <patternFill patternType="solid">
        <fgColor rgb="FF5B9BD5"/>
        <bgColor rgb="FF7F7F7F"/>
      </patternFill>
    </fill>
    <fill>
      <patternFill patternType="solid">
        <fgColor rgb="FFFFFFCC"/>
        <bgColor rgb="FFFFFFFF"/>
      </patternFill>
    </fill>
    <fill>
      <patternFill patternType="solid">
        <fgColor theme="0" tint="-0.14999847407452621"/>
        <bgColor rgb="FFD9E1F2"/>
      </patternFill>
    </fill>
    <fill>
      <patternFill patternType="solid">
        <fgColor theme="0"/>
        <bgColor rgb="FFF2F2F2"/>
      </patternFill>
    </fill>
    <fill>
      <patternFill patternType="solid">
        <fgColor theme="9" tint="0.59999389629810485"/>
        <bgColor theme="0"/>
      </patternFill>
    </fill>
  </fills>
  <borders count="66">
    <border>
      <left/>
      <right/>
      <top/>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theme="1"/>
      </left>
      <right style="thin">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bottom style="thin">
        <color auto="1"/>
      </bottom>
      <diagonal/>
    </border>
    <border>
      <left/>
      <right style="thin">
        <color auto="1"/>
      </right>
      <top/>
      <bottom/>
      <diagonal/>
    </border>
    <border>
      <left style="thin">
        <color auto="1"/>
      </left>
      <right style="thin">
        <color theme="1"/>
      </right>
      <top style="thin">
        <color auto="1"/>
      </top>
      <bottom style="thin">
        <color auto="1"/>
      </bottom>
      <diagonal/>
    </border>
    <border>
      <left/>
      <right/>
      <top/>
      <bottom style="thin">
        <color auto="1"/>
      </bottom>
      <diagonal/>
    </border>
    <border>
      <left/>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double">
        <color auto="1"/>
      </top>
      <bottom/>
      <diagonal/>
    </border>
    <border>
      <left style="thin">
        <color rgb="FF7F7F7F"/>
      </left>
      <right style="thin">
        <color auto="1"/>
      </right>
      <top/>
      <bottom style="thin">
        <color rgb="FF7F7F7F"/>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right/>
      <top style="thin">
        <color auto="1"/>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right style="thin">
        <color auto="1"/>
      </right>
      <top style="thin">
        <color auto="1"/>
      </top>
      <bottom style="hair">
        <color auto="1"/>
      </bottom>
      <diagonal/>
    </border>
    <border>
      <left style="medium">
        <color auto="1"/>
      </left>
      <right style="medium">
        <color auto="1"/>
      </right>
      <top style="thin">
        <color auto="1"/>
      </top>
      <bottom style="hair">
        <color auto="1"/>
      </bottom>
      <diagonal/>
    </border>
    <border>
      <left style="thin">
        <color auto="1"/>
      </left>
      <right style="medium">
        <color auto="1"/>
      </right>
      <top/>
      <bottom/>
      <diagonal/>
    </border>
    <border>
      <left style="medium">
        <color auto="1"/>
      </left>
      <right style="medium">
        <color auto="1"/>
      </right>
      <top/>
      <bottom style="thin">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hair">
        <color auto="1"/>
      </top>
      <bottom style="medium">
        <color auto="1"/>
      </bottom>
      <diagonal/>
    </border>
    <border>
      <left style="medium">
        <color auto="1"/>
      </left>
      <right style="medium">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s>
  <cellStyleXfs count="29">
    <xf numFmtId="0" fontId="0" fillId="0" borderId="0"/>
    <xf numFmtId="0" fontId="3" fillId="2" borderId="0" applyNumberFormat="0" applyBorder="0" applyProtection="0"/>
    <xf numFmtId="0" fontId="4" fillId="3" borderId="1" applyNumberFormat="0" applyProtection="0"/>
    <xf numFmtId="0" fontId="4" fillId="3" borderId="1" applyNumberFormat="0" applyProtection="0"/>
    <xf numFmtId="164" fontId="47" fillId="0" borderId="0" applyFont="0" applyFill="0" applyBorder="0" applyProtection="0"/>
    <xf numFmtId="164" fontId="47" fillId="0" borderId="0" applyFont="0" applyFill="0" applyBorder="0" applyProtection="0"/>
    <xf numFmtId="9" fontId="47" fillId="0" borderId="0" applyFont="0" applyFill="0" applyBorder="0" applyProtection="0"/>
    <xf numFmtId="9" fontId="47" fillId="0" borderId="0" applyFont="0" applyFill="0" applyBorder="0" applyProtection="0"/>
    <xf numFmtId="0" fontId="47" fillId="0" borderId="0"/>
    <xf numFmtId="0" fontId="5" fillId="0" borderId="0"/>
    <xf numFmtId="0" fontId="5" fillId="0" borderId="0"/>
    <xf numFmtId="0" fontId="5" fillId="0" borderId="0"/>
    <xf numFmtId="44" fontId="47" fillId="0" borderId="0" applyFont="0" applyFill="0" applyBorder="0" applyProtection="0"/>
    <xf numFmtId="44" fontId="47" fillId="0" borderId="0" applyFont="0" applyFill="0" applyBorder="0" applyProtection="0"/>
    <xf numFmtId="0" fontId="2" fillId="0" borderId="0"/>
    <xf numFmtId="0" fontId="2" fillId="0" borderId="0"/>
    <xf numFmtId="44" fontId="47" fillId="0" borderId="0" applyFont="0" applyFill="0" applyBorder="0" applyProtection="0"/>
    <xf numFmtId="44" fontId="47" fillId="0" borderId="0" applyFont="0" applyFill="0" applyBorder="0" applyProtection="0"/>
    <xf numFmtId="0" fontId="2" fillId="0" borderId="0"/>
    <xf numFmtId="0" fontId="2" fillId="0" borderId="0"/>
    <xf numFmtId="44" fontId="47" fillId="0" borderId="0" applyFont="0" applyFill="0" applyBorder="0" applyProtection="0"/>
    <xf numFmtId="44" fontId="47" fillId="0" borderId="0" applyFont="0" applyFill="0" applyBorder="0" applyProtection="0"/>
    <xf numFmtId="0" fontId="4" fillId="3" borderId="1" applyNumberFormat="0" applyProtection="0"/>
    <xf numFmtId="9" fontId="47" fillId="0" borderId="0" applyFont="0" applyFill="0" applyBorder="0" applyProtection="0"/>
    <xf numFmtId="0" fontId="47" fillId="0" borderId="0"/>
    <xf numFmtId="0" fontId="59" fillId="0" borderId="0"/>
    <xf numFmtId="0" fontId="59" fillId="0" borderId="0"/>
    <xf numFmtId="0" fontId="59" fillId="0" borderId="0"/>
    <xf numFmtId="164" fontId="47" fillId="0" borderId="0" applyFont="0" applyFill="0" applyBorder="0" applyProtection="0"/>
  </cellStyleXfs>
  <cellXfs count="689">
    <xf numFmtId="0" fontId="0" fillId="0" borderId="0" xfId="0"/>
    <xf numFmtId="17" fontId="6" fillId="0" borderId="0" xfId="0" applyNumberFormat="1" applyFont="1" applyAlignment="1">
      <alignment horizontal="left"/>
    </xf>
    <xf numFmtId="49" fontId="6" fillId="0" borderId="0" xfId="0" applyNumberFormat="1" applyFont="1"/>
    <xf numFmtId="0" fontId="5" fillId="0" borderId="0" xfId="0" applyFont="1"/>
    <xf numFmtId="0" fontId="6" fillId="0" borderId="0" xfId="0" applyFont="1"/>
    <xf numFmtId="0" fontId="7" fillId="4" borderId="0" xfId="0" applyFont="1" applyFill="1"/>
    <xf numFmtId="0" fontId="9" fillId="4" borderId="0" xfId="0" applyFont="1" applyFill="1"/>
    <xf numFmtId="0" fontId="10" fillId="5" borderId="0" xfId="0" applyFont="1" applyFill="1" applyAlignment="1">
      <alignment vertical="center" wrapText="1"/>
    </xf>
    <xf numFmtId="0" fontId="11" fillId="0" borderId="0" xfId="0" applyFont="1" applyAlignment="1">
      <alignment vertical="center" wrapText="1"/>
    </xf>
    <xf numFmtId="0" fontId="10" fillId="0" borderId="0" xfId="0" applyFont="1" applyAlignment="1">
      <alignment vertical="center" wrapText="1"/>
    </xf>
    <xf numFmtId="0" fontId="11" fillId="0" borderId="0" xfId="0" applyFont="1" applyAlignment="1">
      <alignment vertical="center"/>
    </xf>
    <xf numFmtId="0" fontId="12" fillId="6" borderId="0" xfId="0" applyFont="1" applyFill="1" applyAlignment="1">
      <alignment horizontal="left"/>
    </xf>
    <xf numFmtId="0" fontId="8" fillId="7" borderId="0" xfId="0" applyFont="1" applyFill="1" applyAlignment="1">
      <alignment horizontal="left" wrapText="1"/>
    </xf>
    <xf numFmtId="0" fontId="8" fillId="7" borderId="0" xfId="0" applyFont="1" applyFill="1" applyAlignment="1">
      <alignment horizontal="left" vertical="center" wrapText="1"/>
    </xf>
    <xf numFmtId="0" fontId="13" fillId="6" borderId="0" xfId="0" applyFont="1" applyFill="1" applyAlignment="1">
      <alignment horizontal="left"/>
    </xf>
    <xf numFmtId="0" fontId="8" fillId="7" borderId="0" xfId="0" applyFont="1" applyFill="1" applyAlignment="1">
      <alignment horizontal="left" vertical="top" wrapText="1"/>
    </xf>
    <xf numFmtId="0" fontId="14" fillId="0" borderId="0" xfId="0" applyFont="1"/>
    <xf numFmtId="0" fontId="15" fillId="11" borderId="3" xfId="0" applyFont="1" applyFill="1" applyBorder="1" applyAlignment="1">
      <alignment vertical="top"/>
    </xf>
    <xf numFmtId="0" fontId="15" fillId="11" borderId="4" xfId="0" applyFont="1" applyFill="1" applyBorder="1" applyAlignment="1">
      <alignment vertical="top"/>
    </xf>
    <xf numFmtId="0" fontId="15" fillId="11" borderId="5" xfId="0" applyFont="1" applyFill="1" applyBorder="1" applyAlignment="1">
      <alignment vertical="top"/>
    </xf>
    <xf numFmtId="0" fontId="10" fillId="0" borderId="0" xfId="0" applyFont="1" applyAlignment="1">
      <alignment horizontal="center" vertical="center"/>
    </xf>
    <xf numFmtId="0" fontId="10" fillId="0" borderId="0" xfId="0" applyFont="1" applyAlignment="1">
      <alignment vertical="top"/>
    </xf>
    <xf numFmtId="0" fontId="14" fillId="0" borderId="0" xfId="0" applyFont="1" applyAlignment="1">
      <alignment vertical="center"/>
    </xf>
    <xf numFmtId="0" fontId="6" fillId="12" borderId="2" xfId="0" applyFont="1" applyFill="1" applyBorder="1" applyAlignment="1">
      <alignment horizontal="center" vertical="center" wrapText="1"/>
    </xf>
    <xf numFmtId="0" fontId="18" fillId="12" borderId="2" xfId="0" applyFont="1" applyFill="1" applyBorder="1" applyAlignment="1">
      <alignment horizontal="center"/>
    </xf>
    <xf numFmtId="0" fontId="5" fillId="14" borderId="2" xfId="0" applyFont="1" applyFill="1" applyBorder="1"/>
    <xf numFmtId="0" fontId="5" fillId="8" borderId="2" xfId="0" applyFont="1" applyFill="1" applyBorder="1" applyAlignment="1">
      <alignment horizontal="center"/>
    </xf>
    <xf numFmtId="14" fontId="5" fillId="9" borderId="2" xfId="0" applyNumberFormat="1" applyFont="1" applyFill="1" applyBorder="1"/>
    <xf numFmtId="1" fontId="10" fillId="9" borderId="2" xfId="4" applyNumberFormat="1" applyFont="1" applyFill="1" applyBorder="1" applyAlignment="1">
      <alignment horizontal="center"/>
    </xf>
    <xf numFmtId="0" fontId="5" fillId="15" borderId="2" xfId="0" applyFont="1" applyFill="1" applyBorder="1"/>
    <xf numFmtId="0" fontId="5" fillId="16" borderId="2" xfId="0" applyFont="1" applyFill="1" applyBorder="1"/>
    <xf numFmtId="0" fontId="5" fillId="8" borderId="2" xfId="0" applyFont="1" applyFill="1" applyBorder="1" applyAlignment="1">
      <alignment horizontal="center" vertical="center"/>
    </xf>
    <xf numFmtId="0" fontId="5" fillId="17" borderId="2" xfId="0" applyFont="1" applyFill="1" applyBorder="1"/>
    <xf numFmtId="0" fontId="19" fillId="18" borderId="2" xfId="0" applyFont="1" applyFill="1" applyBorder="1"/>
    <xf numFmtId="0" fontId="5" fillId="0" borderId="0" xfId="0" applyFont="1" applyAlignment="1">
      <alignment horizontal="center" vertical="center"/>
    </xf>
    <xf numFmtId="1" fontId="5" fillId="0" borderId="0" xfId="0" applyNumberFormat="1" applyFont="1" applyAlignment="1">
      <alignment horizontal="center" vertical="center"/>
    </xf>
    <xf numFmtId="14" fontId="5" fillId="0" borderId="0" xfId="0" applyNumberFormat="1" applyFont="1" applyAlignment="1">
      <alignment vertical="center"/>
    </xf>
    <xf numFmtId="14" fontId="5" fillId="0" borderId="0" xfId="0" applyNumberFormat="1" applyFont="1"/>
    <xf numFmtId="0" fontId="5" fillId="0" borderId="0" xfId="0" applyFont="1" applyAlignment="1">
      <alignment wrapText="1"/>
    </xf>
    <xf numFmtId="0" fontId="20" fillId="12" borderId="2" xfId="0" applyFont="1" applyFill="1" applyBorder="1" applyAlignment="1">
      <alignment horizontal="center" vertical="center" wrapText="1"/>
    </xf>
    <xf numFmtId="0" fontId="10" fillId="19" borderId="2" xfId="0" applyFont="1" applyFill="1" applyBorder="1" applyAlignment="1">
      <alignment horizontal="center" vertical="center"/>
    </xf>
    <xf numFmtId="14" fontId="10" fillId="20" borderId="2" xfId="0" applyNumberFormat="1" applyFont="1" applyFill="1" applyBorder="1"/>
    <xf numFmtId="166" fontId="10" fillId="19" borderId="2" xfId="0" applyNumberFormat="1" applyFont="1" applyFill="1" applyBorder="1" applyAlignment="1">
      <alignment horizontal="center" vertical="center"/>
    </xf>
    <xf numFmtId="44" fontId="0" fillId="0" borderId="0" xfId="12" applyFont="1" applyAlignment="1">
      <alignment vertical="center"/>
    </xf>
    <xf numFmtId="0" fontId="11" fillId="0" borderId="0" xfId="0" applyFont="1"/>
    <xf numFmtId="0" fontId="15" fillId="11" borderId="0" xfId="0" applyFont="1" applyFill="1" applyAlignment="1">
      <alignment vertical="top"/>
    </xf>
    <xf numFmtId="0" fontId="6" fillId="21" borderId="0" xfId="0" applyFont="1" applyFill="1" applyAlignment="1">
      <alignment horizontal="center" vertical="center"/>
    </xf>
    <xf numFmtId="0" fontId="5" fillId="11" borderId="0" xfId="0" applyFont="1" applyFill="1" applyAlignment="1">
      <alignment horizontal="center" vertical="center"/>
    </xf>
    <xf numFmtId="0" fontId="20" fillId="21" borderId="2" xfId="0" applyFont="1" applyFill="1" applyBorder="1" applyAlignment="1">
      <alignment horizontal="center" vertical="center" wrapText="1"/>
    </xf>
    <xf numFmtId="0" fontId="20" fillId="21" borderId="5" xfId="0" applyFont="1" applyFill="1" applyBorder="1" applyAlignment="1">
      <alignment horizontal="center" vertical="center" wrapText="1"/>
    </xf>
    <xf numFmtId="0" fontId="6" fillId="21" borderId="3" xfId="0" applyFont="1" applyFill="1" applyBorder="1" applyAlignment="1">
      <alignment vertical="center"/>
    </xf>
    <xf numFmtId="0" fontId="6" fillId="21" borderId="5" xfId="0" applyFont="1" applyFill="1" applyBorder="1" applyAlignment="1">
      <alignment vertical="center"/>
    </xf>
    <xf numFmtId="2" fontId="20" fillId="22" borderId="2" xfId="0" applyNumberFormat="1" applyFont="1" applyFill="1" applyBorder="1" applyAlignment="1">
      <alignment horizontal="center" vertical="center" wrapText="1"/>
    </xf>
    <xf numFmtId="0" fontId="6" fillId="21" borderId="3" xfId="0" applyFont="1" applyFill="1" applyBorder="1" applyAlignment="1">
      <alignment vertical="center" wrapText="1"/>
    </xf>
    <xf numFmtId="2" fontId="20" fillId="22" borderId="2" xfId="4" applyNumberFormat="1" applyFont="1" applyFill="1" applyBorder="1" applyAlignment="1">
      <alignment horizontal="center"/>
    </xf>
    <xf numFmtId="0" fontId="0" fillId="23" borderId="0" xfId="0" applyFill="1"/>
    <xf numFmtId="2" fontId="6" fillId="24" borderId="0" xfId="4" applyNumberFormat="1" applyFont="1" applyFill="1" applyAlignment="1">
      <alignment horizontal="center"/>
    </xf>
    <xf numFmtId="0" fontId="6" fillId="24" borderId="0" xfId="0" applyFont="1" applyFill="1" applyAlignment="1">
      <alignment horizontal="center" vertical="center"/>
    </xf>
    <xf numFmtId="0" fontId="20" fillId="24" borderId="6" xfId="0" applyFont="1" applyFill="1" applyBorder="1" applyAlignment="1">
      <alignment horizontal="center" vertical="center" wrapText="1"/>
    </xf>
    <xf numFmtId="0" fontId="20" fillId="24" borderId="0" xfId="0" applyFont="1" applyFill="1" applyAlignment="1">
      <alignment horizontal="center" vertical="center" wrapText="1"/>
    </xf>
    <xf numFmtId="0" fontId="11" fillId="23" borderId="0" xfId="0" applyFont="1" applyFill="1"/>
    <xf numFmtId="0" fontId="6" fillId="25" borderId="7" xfId="0" applyFont="1" applyFill="1" applyBorder="1" applyAlignment="1">
      <alignment horizontal="left" vertical="center"/>
    </xf>
    <xf numFmtId="0" fontId="6" fillId="21" borderId="2" xfId="0" applyFont="1" applyFill="1" applyBorder="1" applyAlignment="1">
      <alignment horizontal="center" vertical="center"/>
    </xf>
    <xf numFmtId="0" fontId="5" fillId="26" borderId="3" xfId="0" applyFont="1" applyFill="1" applyBorder="1"/>
    <xf numFmtId="0" fontId="5" fillId="26" borderId="4" xfId="0" applyFont="1" applyFill="1" applyBorder="1"/>
    <xf numFmtId="0" fontId="5" fillId="26" borderId="5" xfId="0" applyFont="1" applyFill="1" applyBorder="1"/>
    <xf numFmtId="0" fontId="5" fillId="20" borderId="2" xfId="0" applyFont="1" applyFill="1" applyBorder="1" applyAlignment="1">
      <alignment vertical="center"/>
    </xf>
    <xf numFmtId="0" fontId="5" fillId="27" borderId="2" xfId="0" applyFont="1" applyFill="1" applyBorder="1" applyAlignment="1">
      <alignment horizontal="center" vertical="center"/>
    </xf>
    <xf numFmtId="44" fontId="5" fillId="28" borderId="2" xfId="12" applyFont="1" applyFill="1" applyBorder="1"/>
    <xf numFmtId="2" fontId="5" fillId="28" borderId="2" xfId="12" applyNumberFormat="1" applyFont="1" applyFill="1" applyBorder="1" applyAlignment="1">
      <alignment horizontal="center"/>
    </xf>
    <xf numFmtId="44" fontId="5" fillId="27" borderId="2" xfId="12" applyFont="1" applyFill="1" applyBorder="1" applyAlignment="1">
      <alignment horizontal="center" vertical="center"/>
    </xf>
    <xf numFmtId="0" fontId="5" fillId="29" borderId="2" xfId="0" applyFont="1" applyFill="1" applyBorder="1" applyAlignment="1">
      <alignment horizontal="center" vertical="center"/>
    </xf>
    <xf numFmtId="44" fontId="5" fillId="29" borderId="2" xfId="12" applyFont="1" applyFill="1" applyBorder="1" applyAlignment="1">
      <alignment horizontal="center" vertical="center"/>
    </xf>
    <xf numFmtId="0" fontId="5" fillId="30" borderId="2" xfId="0" applyFont="1" applyFill="1" applyBorder="1" applyAlignment="1">
      <alignment horizontal="center" vertical="center"/>
    </xf>
    <xf numFmtId="44" fontId="5" fillId="30" borderId="2" xfId="12" applyFont="1" applyFill="1" applyBorder="1" applyAlignment="1">
      <alignment horizontal="center" vertical="center"/>
    </xf>
    <xf numFmtId="44" fontId="5" fillId="31" borderId="8" xfId="12" applyFont="1" applyFill="1" applyBorder="1" applyAlignment="1">
      <alignment horizontal="center" vertical="center"/>
    </xf>
    <xf numFmtId="0" fontId="19" fillId="32" borderId="8" xfId="0" applyFont="1" applyFill="1" applyBorder="1" applyAlignment="1">
      <alignment horizontal="center" vertical="center"/>
    </xf>
    <xf numFmtId="44" fontId="5" fillId="28" borderId="2" xfId="12" applyFont="1" applyFill="1" applyBorder="1" applyAlignment="1">
      <alignment vertical="center"/>
    </xf>
    <xf numFmtId="0" fontId="21" fillId="0" borderId="0" xfId="0" applyFont="1"/>
    <xf numFmtId="0" fontId="6" fillId="20" borderId="2" xfId="0" applyFont="1" applyFill="1" applyBorder="1" applyAlignment="1">
      <alignment horizontal="center" vertical="center" wrapText="1"/>
    </xf>
    <xf numFmtId="44" fontId="6" fillId="28" borderId="2" xfId="12" applyFont="1" applyFill="1" applyBorder="1" applyAlignment="1">
      <alignment vertical="center"/>
    </xf>
    <xf numFmtId="44" fontId="6" fillId="28" borderId="2" xfId="12" applyFont="1" applyFill="1" applyBorder="1"/>
    <xf numFmtId="164" fontId="6" fillId="28" borderId="2" xfId="12" applyNumberFormat="1" applyFont="1" applyFill="1" applyBorder="1"/>
    <xf numFmtId="0" fontId="22" fillId="0" borderId="0" xfId="0" applyFont="1"/>
    <xf numFmtId="0" fontId="5" fillId="26" borderId="4" xfId="0" applyFont="1" applyFill="1" applyBorder="1" applyAlignment="1">
      <alignment vertical="center"/>
    </xf>
    <xf numFmtId="0" fontId="5" fillId="26" borderId="2" xfId="0" applyFont="1" applyFill="1" applyBorder="1"/>
    <xf numFmtId="0" fontId="15" fillId="11" borderId="10" xfId="0" applyFont="1" applyFill="1" applyBorder="1" applyAlignment="1">
      <alignment vertical="top"/>
    </xf>
    <xf numFmtId="0" fontId="20" fillId="33" borderId="2" xfId="0" applyFont="1" applyFill="1" applyBorder="1" applyAlignment="1">
      <alignment horizontal="center" vertical="center" wrapText="1"/>
    </xf>
    <xf numFmtId="0" fontId="20" fillId="33" borderId="11" xfId="0" applyFont="1" applyFill="1" applyBorder="1" applyAlignment="1">
      <alignment horizontal="center" vertical="center" wrapText="1"/>
    </xf>
    <xf numFmtId="2" fontId="20" fillId="22" borderId="5" xfId="0" applyNumberFormat="1" applyFont="1" applyFill="1" applyBorder="1" applyAlignment="1">
      <alignment horizontal="center" vertical="center" wrapText="1"/>
    </xf>
    <xf numFmtId="0" fontId="20" fillId="22" borderId="2" xfId="0" applyFont="1" applyFill="1" applyBorder="1" applyAlignment="1">
      <alignment horizontal="center" vertical="center" wrapText="1"/>
    </xf>
    <xf numFmtId="2" fontId="0" fillId="0" borderId="0" xfId="0" applyNumberFormat="1"/>
    <xf numFmtId="2" fontId="0" fillId="0" borderId="0" xfId="4" applyNumberFormat="1" applyFont="1"/>
    <xf numFmtId="2" fontId="20" fillId="22" borderId="12" xfId="4" applyNumberFormat="1" applyFont="1" applyFill="1" applyBorder="1" applyAlignment="1">
      <alignment horizontal="center"/>
    </xf>
    <xf numFmtId="2" fontId="0" fillId="23" borderId="0" xfId="4" applyNumberFormat="1" applyFont="1" applyFill="1"/>
    <xf numFmtId="0" fontId="5" fillId="34" borderId="0" xfId="0" applyFont="1" applyFill="1" applyAlignment="1">
      <alignment horizontal="center" vertical="center"/>
    </xf>
    <xf numFmtId="0" fontId="6" fillId="24" borderId="6" xfId="0" applyFont="1" applyFill="1" applyBorder="1" applyAlignment="1">
      <alignment horizontal="center" vertical="center" wrapText="1"/>
    </xf>
    <xf numFmtId="0" fontId="6" fillId="24" borderId="13" xfId="0" applyFont="1" applyFill="1" applyBorder="1" applyAlignment="1">
      <alignment horizontal="center" vertical="center" wrapText="1"/>
    </xf>
    <xf numFmtId="2" fontId="20" fillId="24" borderId="6" xfId="4" applyNumberFormat="1" applyFont="1" applyFill="1" applyBorder="1" applyAlignment="1">
      <alignment horizontal="center"/>
    </xf>
    <xf numFmtId="2" fontId="20" fillId="24" borderId="14" xfId="4" applyNumberFormat="1" applyFont="1" applyFill="1" applyBorder="1" applyAlignment="1">
      <alignment horizontal="center"/>
    </xf>
    <xf numFmtId="0" fontId="5" fillId="21" borderId="4" xfId="0" applyFont="1" applyFill="1" applyBorder="1" applyAlignment="1">
      <alignment horizontal="center"/>
    </xf>
    <xf numFmtId="44" fontId="5" fillId="28" borderId="15" xfId="12" applyFont="1" applyFill="1" applyBorder="1"/>
    <xf numFmtId="2" fontId="6" fillId="28" borderId="2" xfId="12" applyNumberFormat="1" applyFont="1" applyFill="1" applyBorder="1" applyAlignment="1">
      <alignment horizontal="center"/>
    </xf>
    <xf numFmtId="2" fontId="5" fillId="28" borderId="5" xfId="4" applyNumberFormat="1" applyFont="1" applyFill="1" applyBorder="1" applyAlignment="1">
      <alignment horizontal="center"/>
    </xf>
    <xf numFmtId="2" fontId="5" fillId="28" borderId="2" xfId="4" applyNumberFormat="1" applyFont="1" applyFill="1" applyBorder="1" applyAlignment="1">
      <alignment horizontal="center"/>
    </xf>
    <xf numFmtId="0" fontId="5" fillId="21" borderId="16" xfId="0" applyFont="1" applyFill="1" applyBorder="1" applyAlignment="1">
      <alignment horizontal="center"/>
    </xf>
    <xf numFmtId="44" fontId="5" fillId="28" borderId="9" xfId="12" applyFont="1" applyFill="1" applyBorder="1"/>
    <xf numFmtId="2" fontId="5" fillId="28" borderId="9" xfId="4" applyNumberFormat="1" applyFont="1" applyFill="1" applyBorder="1" applyAlignment="1">
      <alignment horizontal="center"/>
    </xf>
    <xf numFmtId="0" fontId="5" fillId="21" borderId="0" xfId="0" applyFont="1" applyFill="1" applyAlignment="1">
      <alignment horizontal="center"/>
    </xf>
    <xf numFmtId="0" fontId="6" fillId="21" borderId="17" xfId="0" applyFont="1" applyFill="1" applyBorder="1" applyAlignment="1">
      <alignment horizontal="center"/>
    </xf>
    <xf numFmtId="44" fontId="6" fillId="28" borderId="18" xfId="12" applyFont="1" applyFill="1" applyBorder="1"/>
    <xf numFmtId="2" fontId="6" fillId="28" borderId="12" xfId="12" applyNumberFormat="1" applyFont="1" applyFill="1" applyBorder="1" applyAlignment="1">
      <alignment horizontal="center"/>
    </xf>
    <xf numFmtId="2" fontId="6" fillId="28" borderId="18" xfId="4" applyNumberFormat="1" applyFont="1" applyFill="1" applyBorder="1" applyAlignment="1">
      <alignment horizontal="center"/>
    </xf>
    <xf numFmtId="44" fontId="5" fillId="28" borderId="19" xfId="12" applyFont="1" applyFill="1" applyBorder="1"/>
    <xf numFmtId="2" fontId="6" fillId="28" borderId="19" xfId="12" applyNumberFormat="1" applyFont="1" applyFill="1" applyBorder="1" applyAlignment="1">
      <alignment horizontal="center"/>
    </xf>
    <xf numFmtId="2" fontId="5" fillId="28" borderId="19" xfId="4" applyNumberFormat="1" applyFont="1" applyFill="1" applyBorder="1" applyAlignment="1">
      <alignment horizontal="center"/>
    </xf>
    <xf numFmtId="2" fontId="10" fillId="28" borderId="9" xfId="4" applyNumberFormat="1" applyFont="1" applyFill="1" applyBorder="1" applyAlignment="1">
      <alignment horizontal="center"/>
    </xf>
    <xf numFmtId="0" fontId="47" fillId="0" borderId="0" xfId="8"/>
    <xf numFmtId="0" fontId="6" fillId="35" borderId="8" xfId="0" applyFont="1" applyFill="1" applyBorder="1" applyAlignment="1">
      <alignment vertical="center"/>
    </xf>
    <xf numFmtId="0" fontId="5" fillId="8" borderId="3" xfId="0" applyFont="1" applyFill="1" applyBorder="1" applyAlignment="1">
      <alignment horizontal="left" vertical="center"/>
    </xf>
    <xf numFmtId="0" fontId="5" fillId="8" borderId="5" xfId="0" applyFont="1" applyFill="1" applyBorder="1" applyAlignment="1">
      <alignment vertical="center"/>
    </xf>
    <xf numFmtId="0" fontId="5" fillId="0" borderId="6" xfId="0" applyFont="1" applyBorder="1"/>
    <xf numFmtId="0" fontId="20" fillId="35" borderId="2" xfId="0" applyFont="1" applyFill="1" applyBorder="1" applyAlignment="1">
      <alignment vertical="center" wrapText="1"/>
    </xf>
    <xf numFmtId="0" fontId="5" fillId="8" borderId="2" xfId="0" applyFont="1" applyFill="1" applyBorder="1" applyAlignment="1">
      <alignment horizontal="center" vertical="center" wrapText="1"/>
    </xf>
    <xf numFmtId="0" fontId="6" fillId="35" borderId="2" xfId="0" applyFont="1" applyFill="1" applyBorder="1" applyAlignment="1">
      <alignment vertical="center"/>
    </xf>
    <xf numFmtId="0" fontId="4" fillId="8" borderId="21" xfId="2" applyFill="1" applyBorder="1" applyAlignment="1" applyProtection="1">
      <alignment horizontal="center" vertical="center"/>
    </xf>
    <xf numFmtId="0" fontId="23" fillId="0" borderId="0" xfId="0" applyFont="1" applyAlignment="1">
      <alignment vertical="center"/>
    </xf>
    <xf numFmtId="0" fontId="24" fillId="0" borderId="0" xfId="0" applyFont="1"/>
    <xf numFmtId="0" fontId="0" fillId="0" borderId="0" xfId="0" applyAlignment="1">
      <alignment wrapText="1"/>
    </xf>
    <xf numFmtId="0" fontId="20" fillId="35" borderId="2" xfId="0" applyFont="1" applyFill="1" applyBorder="1" applyAlignment="1">
      <alignment horizontal="center" vertical="center"/>
    </xf>
    <xf numFmtId="0" fontId="25" fillId="36" borderId="2" xfId="0" applyFont="1" applyFill="1" applyBorder="1" applyAlignment="1">
      <alignment vertical="center" wrapText="1"/>
    </xf>
    <xf numFmtId="167" fontId="26" fillId="9" borderId="2" xfId="12" applyNumberFormat="1" applyFont="1" applyFill="1" applyBorder="1" applyAlignment="1">
      <alignment horizontal="center" vertical="center"/>
    </xf>
    <xf numFmtId="0" fontId="20" fillId="35" borderId="2" xfId="0" applyFont="1" applyFill="1" applyBorder="1" applyAlignment="1">
      <alignment horizontal="center" vertical="center" wrapText="1"/>
    </xf>
    <xf numFmtId="0" fontId="20" fillId="35" borderId="3" xfId="0" applyFont="1" applyFill="1" applyBorder="1" applyAlignment="1">
      <alignment horizontal="center" vertical="center" wrapText="1"/>
    </xf>
    <xf numFmtId="0" fontId="27" fillId="35" borderId="22" xfId="0" applyFont="1" applyFill="1" applyBorder="1" applyAlignment="1">
      <alignment horizontal="center" vertical="center" wrapText="1"/>
    </xf>
    <xf numFmtId="0" fontId="20" fillId="35" borderId="5" xfId="0" applyFont="1" applyFill="1" applyBorder="1" applyAlignment="1">
      <alignment horizontal="center" vertical="center" wrapText="1"/>
    </xf>
    <xf numFmtId="14" fontId="10" fillId="0" borderId="2" xfId="0" applyNumberFormat="1" applyFont="1" applyBorder="1" applyAlignment="1">
      <alignment horizontal="center" vertical="center"/>
    </xf>
    <xf numFmtId="10" fontId="10" fillId="0" borderId="2" xfId="6" applyNumberFormat="1" applyFont="1" applyBorder="1" applyAlignment="1" applyProtection="1">
      <alignment horizontal="center" vertical="center"/>
    </xf>
    <xf numFmtId="0" fontId="10" fillId="0" borderId="2" xfId="0" applyFont="1" applyBorder="1" applyAlignment="1">
      <alignment horizontal="center" vertical="center"/>
    </xf>
    <xf numFmtId="2" fontId="10" fillId="25" borderId="2" xfId="0" applyNumberFormat="1" applyFont="1" applyFill="1" applyBorder="1" applyAlignment="1">
      <alignment horizontal="center" vertical="center"/>
    </xf>
    <xf numFmtId="2" fontId="10" fillId="13" borderId="2" xfId="0" applyNumberFormat="1" applyFont="1" applyFill="1" applyBorder="1" applyAlignment="1">
      <alignment horizontal="center" vertical="center"/>
    </xf>
    <xf numFmtId="2" fontId="28" fillId="9" borderId="2" xfId="0" applyNumberFormat="1" applyFont="1" applyFill="1" applyBorder="1" applyAlignment="1">
      <alignment horizontal="center" vertical="center"/>
    </xf>
    <xf numFmtId="167" fontId="27" fillId="13" borderId="23" xfId="12" applyNumberFormat="1" applyFont="1" applyFill="1" applyBorder="1" applyAlignment="1">
      <alignment horizontal="right" vertical="center"/>
    </xf>
    <xf numFmtId="14" fontId="10" fillId="13" borderId="5" xfId="12" applyNumberFormat="1" applyFont="1" applyFill="1" applyBorder="1" applyAlignment="1">
      <alignment horizontal="center" vertical="center"/>
    </xf>
    <xf numFmtId="0" fontId="31" fillId="0" borderId="0" xfId="0" applyFont="1"/>
    <xf numFmtId="0" fontId="20" fillId="0" borderId="0" xfId="0" applyFont="1" applyAlignment="1">
      <alignment horizontal="left" vertical="top" wrapText="1"/>
    </xf>
    <xf numFmtId="9" fontId="10" fillId="0" borderId="0" xfId="6" applyFont="1" applyAlignment="1">
      <alignment horizontal="center" vertical="center"/>
    </xf>
    <xf numFmtId="0" fontId="19" fillId="0" borderId="0" xfId="0" applyFont="1" applyAlignment="1">
      <alignment horizontal="center" vertical="center"/>
    </xf>
    <xf numFmtId="2" fontId="10" fillId="0" borderId="0" xfId="0" applyNumberFormat="1" applyFont="1" applyAlignment="1">
      <alignment horizontal="center" vertical="center"/>
    </xf>
    <xf numFmtId="166" fontId="10" fillId="0" borderId="0" xfId="0" applyNumberFormat="1" applyFont="1" applyAlignment="1">
      <alignment horizontal="center" vertical="center"/>
    </xf>
    <xf numFmtId="2" fontId="5" fillId="0" borderId="0" xfId="0" applyNumberFormat="1" applyFont="1" applyAlignment="1">
      <alignment horizontal="center" vertical="center"/>
    </xf>
    <xf numFmtId="44" fontId="10" fillId="0" borderId="0" xfId="12" applyFont="1" applyAlignment="1">
      <alignment horizontal="center" vertical="center"/>
    </xf>
    <xf numFmtId="14" fontId="10" fillId="0" borderId="0" xfId="12" applyNumberFormat="1" applyFont="1" applyAlignment="1">
      <alignment horizontal="center" vertical="center"/>
    </xf>
    <xf numFmtId="0" fontId="23" fillId="0" borderId="0" xfId="0" applyFont="1" applyAlignment="1">
      <alignment vertical="top"/>
    </xf>
    <xf numFmtId="0" fontId="23" fillId="0" borderId="0" xfId="0" applyFont="1"/>
    <xf numFmtId="0" fontId="23" fillId="0" borderId="0" xfId="0" applyFont="1" applyAlignment="1">
      <alignment horizontal="left" vertical="top" wrapText="1"/>
    </xf>
    <xf numFmtId="0" fontId="33" fillId="0" borderId="0" xfId="0" applyFont="1" applyAlignment="1">
      <alignment horizontal="center" vertical="center" wrapText="1"/>
    </xf>
    <xf numFmtId="0" fontId="34" fillId="0" borderId="0" xfId="0" applyFont="1"/>
    <xf numFmtId="0" fontId="35" fillId="0" borderId="0" xfId="0" applyFont="1" applyAlignment="1">
      <alignment horizontal="center"/>
    </xf>
    <xf numFmtId="0" fontId="16" fillId="37" borderId="27" xfId="0" applyFont="1" applyFill="1" applyBorder="1" applyAlignment="1">
      <alignment horizontal="center" vertical="center" wrapText="1"/>
    </xf>
    <xf numFmtId="0" fontId="16" fillId="12" borderId="28" xfId="0" applyFont="1" applyFill="1" applyBorder="1" applyAlignment="1">
      <alignment horizontal="center" vertical="center" wrapText="1"/>
    </xf>
    <xf numFmtId="0" fontId="16" fillId="12" borderId="4" xfId="0" applyFont="1" applyFill="1" applyBorder="1" applyAlignment="1">
      <alignment horizontal="center" vertical="center" wrapText="1"/>
    </xf>
    <xf numFmtId="0" fontId="20" fillId="12" borderId="3" xfId="0" applyFont="1" applyFill="1" applyBorder="1" applyAlignment="1">
      <alignment horizontal="center" vertical="center" wrapText="1"/>
    </xf>
    <xf numFmtId="2" fontId="10" fillId="9" borderId="2" xfId="0" applyNumberFormat="1" applyFont="1" applyFill="1" applyBorder="1" applyAlignment="1">
      <alignment horizontal="center" vertical="center"/>
    </xf>
    <xf numFmtId="2" fontId="20" fillId="9" borderId="2" xfId="0" applyNumberFormat="1" applyFont="1" applyFill="1" applyBorder="1" applyAlignment="1">
      <alignment horizontal="center" vertical="center"/>
    </xf>
    <xf numFmtId="167" fontId="27" fillId="9" borderId="2" xfId="12" applyNumberFormat="1" applyFont="1" applyFill="1" applyBorder="1"/>
    <xf numFmtId="2" fontId="38" fillId="9" borderId="2" xfId="0" applyNumberFormat="1" applyFont="1" applyFill="1" applyBorder="1" applyAlignment="1">
      <alignment horizontal="center" vertical="center"/>
    </xf>
    <xf numFmtId="167" fontId="39" fillId="9" borderId="2" xfId="12" applyNumberFormat="1" applyFont="1" applyFill="1" applyBorder="1"/>
    <xf numFmtId="0" fontId="40" fillId="0" borderId="5" xfId="0" applyFont="1" applyBorder="1"/>
    <xf numFmtId="0" fontId="19" fillId="32" borderId="2" xfId="0" applyFont="1" applyFill="1" applyBorder="1" applyAlignment="1">
      <alignment horizontal="center" vertical="center"/>
    </xf>
    <xf numFmtId="0" fontId="19" fillId="0" borderId="0" xfId="0" applyFont="1" applyAlignment="1">
      <alignment vertical="center"/>
    </xf>
    <xf numFmtId="166" fontId="20" fillId="0" borderId="0" xfId="0" applyNumberFormat="1" applyFont="1" applyAlignment="1">
      <alignment horizontal="center" vertical="center"/>
    </xf>
    <xf numFmtId="167" fontId="27" fillId="0" borderId="0" xfId="12" applyNumberFormat="1" applyFont="1"/>
    <xf numFmtId="167" fontId="42" fillId="9" borderId="36" xfId="12" applyNumberFormat="1" applyFont="1" applyFill="1" applyBorder="1" applyAlignment="1">
      <alignment horizontal="center" vertical="center"/>
    </xf>
    <xf numFmtId="167" fontId="42" fillId="9" borderId="37" xfId="12" applyNumberFormat="1" applyFont="1" applyFill="1" applyBorder="1" applyAlignment="1">
      <alignment horizontal="center" vertical="center"/>
    </xf>
    <xf numFmtId="167" fontId="16" fillId="9" borderId="38" xfId="12" applyNumberFormat="1" applyFont="1" applyFill="1" applyBorder="1" applyAlignment="1">
      <alignment horizontal="center"/>
    </xf>
    <xf numFmtId="167" fontId="42" fillId="9" borderId="39" xfId="12" applyNumberFormat="1" applyFont="1" applyFill="1" applyBorder="1" applyAlignment="1">
      <alignment horizontal="center"/>
    </xf>
    <xf numFmtId="0" fontId="31" fillId="0" borderId="0" xfId="0" applyFont="1" applyAlignment="1">
      <alignment horizontal="left"/>
    </xf>
    <xf numFmtId="166" fontId="33" fillId="0" borderId="0" xfId="0" applyNumberFormat="1" applyFont="1" applyAlignment="1">
      <alignment horizontal="center"/>
    </xf>
    <xf numFmtId="164" fontId="31" fillId="0" borderId="0" xfId="0" applyNumberFormat="1" applyFont="1" applyAlignment="1">
      <alignment horizontal="left"/>
    </xf>
    <xf numFmtId="0" fontId="43" fillId="0" borderId="0" xfId="0" applyFont="1" applyAlignment="1">
      <alignment horizontal="center"/>
    </xf>
    <xf numFmtId="44" fontId="10" fillId="0" borderId="0" xfId="0" applyNumberFormat="1" applyFont="1" applyAlignment="1">
      <alignment vertical="center"/>
    </xf>
    <xf numFmtId="44" fontId="5" fillId="0" borderId="0" xfId="12" applyFont="1" applyAlignment="1">
      <alignment vertical="center"/>
    </xf>
    <xf numFmtId="166" fontId="5" fillId="0" borderId="0" xfId="0" applyNumberFormat="1" applyFont="1" applyAlignment="1">
      <alignment horizontal="center" vertical="center"/>
    </xf>
    <xf numFmtId="164" fontId="5" fillId="0" borderId="0" xfId="0" applyNumberFormat="1" applyFont="1" applyAlignment="1">
      <alignment vertical="center"/>
    </xf>
    <xf numFmtId="166" fontId="5" fillId="0" borderId="0" xfId="0" applyNumberFormat="1" applyFont="1"/>
    <xf numFmtId="44" fontId="44" fillId="0" borderId="0" xfId="12" applyFont="1" applyAlignment="1">
      <alignment wrapText="1"/>
    </xf>
    <xf numFmtId="0" fontId="20" fillId="12" borderId="44" xfId="0" applyFont="1" applyFill="1" applyBorder="1" applyAlignment="1">
      <alignment horizontal="center" vertical="center" wrapText="1"/>
    </xf>
    <xf numFmtId="0" fontId="16" fillId="12" borderId="2" xfId="0" applyFont="1" applyFill="1" applyBorder="1" applyAlignment="1">
      <alignment horizontal="center" vertical="center" wrapText="1"/>
    </xf>
    <xf numFmtId="0" fontId="16" fillId="12" borderId="27" xfId="0" applyFont="1" applyFill="1" applyBorder="1" applyAlignment="1">
      <alignment horizontal="center" vertical="center" wrapText="1"/>
    </xf>
    <xf numFmtId="0" fontId="20" fillId="12" borderId="45" xfId="0" applyFont="1" applyFill="1" applyBorder="1" applyAlignment="1">
      <alignment horizontal="center" vertical="center" wrapText="1"/>
    </xf>
    <xf numFmtId="0" fontId="16" fillId="12" borderId="46" xfId="0" applyFont="1" applyFill="1" applyBorder="1" applyAlignment="1">
      <alignment horizontal="center" vertical="center" wrapText="1"/>
    </xf>
    <xf numFmtId="0" fontId="20" fillId="12" borderId="47" xfId="0" applyFont="1" applyFill="1" applyBorder="1" applyAlignment="1">
      <alignment horizontal="center" vertical="center" wrapText="1"/>
    </xf>
    <xf numFmtId="0" fontId="16" fillId="12" borderId="22" xfId="0" applyFont="1" applyFill="1" applyBorder="1" applyAlignment="1">
      <alignment horizontal="center" vertical="center" wrapText="1"/>
    </xf>
    <xf numFmtId="0" fontId="31" fillId="0" borderId="0" xfId="0" applyFont="1" applyAlignment="1">
      <alignment horizontal="center" vertical="center" wrapText="1"/>
    </xf>
    <xf numFmtId="0" fontId="20" fillId="0" borderId="0" xfId="0" applyFont="1" applyAlignment="1">
      <alignment horizontal="center" vertical="center" wrapText="1"/>
    </xf>
    <xf numFmtId="0" fontId="10" fillId="43" borderId="48" xfId="0" applyFont="1" applyFill="1" applyBorder="1" applyAlignment="1">
      <alignment horizontal="center"/>
    </xf>
    <xf numFmtId="167" fontId="8" fillId="9" borderId="48" xfId="12" applyNumberFormat="1" applyFont="1" applyFill="1" applyBorder="1" applyAlignment="1">
      <alignment horizontal="center" vertical="center"/>
    </xf>
    <xf numFmtId="166" fontId="10" fillId="9" borderId="49" xfId="0" applyNumberFormat="1" applyFont="1" applyFill="1" applyBorder="1" applyAlignment="1">
      <alignment horizontal="center" vertical="center"/>
    </xf>
    <xf numFmtId="167" fontId="8" fillId="9" borderId="50" xfId="12" applyNumberFormat="1" applyFont="1" applyFill="1" applyBorder="1" applyAlignment="1">
      <alignment horizontal="center" vertical="center"/>
    </xf>
    <xf numFmtId="166" fontId="10" fillId="9" borderId="50" xfId="0" applyNumberFormat="1" applyFont="1" applyFill="1" applyBorder="1" applyAlignment="1">
      <alignment horizontal="center" vertical="center"/>
    </xf>
    <xf numFmtId="2" fontId="10" fillId="9" borderId="48" xfId="0" applyNumberFormat="1" applyFont="1" applyFill="1" applyBorder="1" applyAlignment="1">
      <alignment horizontal="center" vertical="center"/>
    </xf>
    <xf numFmtId="2" fontId="10" fillId="9" borderId="49" xfId="0" applyNumberFormat="1" applyFont="1" applyFill="1" applyBorder="1" applyAlignment="1">
      <alignment horizontal="center" vertical="center"/>
    </xf>
    <xf numFmtId="166" fontId="27" fillId="9" borderId="51" xfId="0" applyNumberFormat="1" applyFont="1" applyFill="1" applyBorder="1" applyAlignment="1">
      <alignment horizontal="center" vertical="center"/>
    </xf>
    <xf numFmtId="2" fontId="10" fillId="9" borderId="50" xfId="12" applyNumberFormat="1" applyFont="1" applyFill="1" applyBorder="1" applyAlignment="1">
      <alignment horizontal="center" vertical="center"/>
    </xf>
    <xf numFmtId="44" fontId="10" fillId="9" borderId="52" xfId="12" applyFont="1" applyFill="1" applyBorder="1"/>
    <xf numFmtId="166" fontId="14" fillId="0" borderId="0" xfId="0" applyNumberFormat="1" applyFont="1" applyAlignment="1">
      <alignment horizontal="center" vertical="center"/>
    </xf>
    <xf numFmtId="44" fontId="14" fillId="0" borderId="0" xfId="12" applyFont="1"/>
    <xf numFmtId="166" fontId="10" fillId="0" borderId="0" xfId="12" applyNumberFormat="1" applyFont="1" applyAlignment="1">
      <alignment horizontal="center" vertical="center"/>
    </xf>
    <xf numFmtId="0" fontId="10" fillId="43" borderId="32" xfId="0" applyFont="1" applyFill="1" applyBorder="1" applyAlignment="1">
      <alignment horizontal="center"/>
    </xf>
    <xf numFmtId="167" fontId="8" fillId="9" borderId="32" xfId="12" applyNumberFormat="1" applyFont="1" applyFill="1" applyBorder="1" applyAlignment="1">
      <alignment horizontal="center" vertical="center"/>
    </xf>
    <xf numFmtId="166" fontId="10" fillId="9" borderId="9" xfId="0" applyNumberFormat="1" applyFont="1" applyFill="1" applyBorder="1" applyAlignment="1">
      <alignment horizontal="center" vertical="center"/>
    </xf>
    <xf numFmtId="167" fontId="8" fillId="9" borderId="53" xfId="12" applyNumberFormat="1" applyFont="1" applyFill="1" applyBorder="1" applyAlignment="1">
      <alignment horizontal="center" vertical="center"/>
    </xf>
    <xf numFmtId="166" fontId="10" fillId="9" borderId="34" xfId="0" applyNumberFormat="1" applyFont="1" applyFill="1" applyBorder="1" applyAlignment="1">
      <alignment horizontal="center" vertical="center"/>
    </xf>
    <xf numFmtId="2" fontId="10" fillId="9" borderId="32" xfId="0" applyNumberFormat="1" applyFont="1" applyFill="1" applyBorder="1" applyAlignment="1">
      <alignment horizontal="center" vertical="center"/>
    </xf>
    <xf numFmtId="2" fontId="10" fillId="9" borderId="9" xfId="0" applyNumberFormat="1" applyFont="1" applyFill="1" applyBorder="1" applyAlignment="1">
      <alignment horizontal="center" vertical="center"/>
    </xf>
    <xf numFmtId="166" fontId="27" fillId="9" borderId="33" xfId="0" applyNumberFormat="1" applyFont="1" applyFill="1" applyBorder="1" applyAlignment="1">
      <alignment horizontal="center" vertical="center"/>
    </xf>
    <xf numFmtId="2" fontId="10" fillId="9" borderId="34" xfId="12" applyNumberFormat="1" applyFont="1" applyFill="1" applyBorder="1" applyAlignment="1">
      <alignment horizontal="center" vertical="center"/>
    </xf>
    <xf numFmtId="44" fontId="10" fillId="9" borderId="54" xfId="12" applyFont="1" applyFill="1" applyBorder="1"/>
    <xf numFmtId="0" fontId="10" fillId="43" borderId="35" xfId="0" applyFont="1" applyFill="1" applyBorder="1" applyAlignment="1">
      <alignment horizontal="center"/>
    </xf>
    <xf numFmtId="167" fontId="8" fillId="9" borderId="35" xfId="12" applyNumberFormat="1" applyFont="1" applyFill="1" applyBorder="1" applyAlignment="1">
      <alignment horizontal="center" vertical="center"/>
    </xf>
    <xf numFmtId="166" fontId="10" fillId="9" borderId="55" xfId="0" applyNumberFormat="1" applyFont="1" applyFill="1" applyBorder="1" applyAlignment="1">
      <alignment horizontal="center" vertical="center"/>
    </xf>
    <xf numFmtId="167" fontId="8" fillId="9" borderId="56" xfId="12" applyNumberFormat="1" applyFont="1" applyFill="1" applyBorder="1" applyAlignment="1">
      <alignment horizontal="center" vertical="center"/>
    </xf>
    <xf numFmtId="166" fontId="10" fillId="9" borderId="56" xfId="0" applyNumberFormat="1" applyFont="1" applyFill="1" applyBorder="1" applyAlignment="1">
      <alignment horizontal="center" vertical="center"/>
    </xf>
    <xf numFmtId="2" fontId="10" fillId="9" borderId="35" xfId="0" applyNumberFormat="1" applyFont="1" applyFill="1" applyBorder="1" applyAlignment="1">
      <alignment horizontal="center" vertical="center"/>
    </xf>
    <xf numFmtId="2" fontId="10" fillId="9" borderId="55" xfId="0" applyNumberFormat="1" applyFont="1" applyFill="1" applyBorder="1" applyAlignment="1">
      <alignment horizontal="center" vertical="center"/>
    </xf>
    <xf numFmtId="166" fontId="27" fillId="9" borderId="57" xfId="0" applyNumberFormat="1" applyFont="1" applyFill="1" applyBorder="1" applyAlignment="1">
      <alignment horizontal="center" vertical="center"/>
    </xf>
    <xf numFmtId="2" fontId="10" fillId="9" borderId="56" xfId="12" applyNumberFormat="1" applyFont="1" applyFill="1" applyBorder="1" applyAlignment="1">
      <alignment horizontal="center" vertical="center"/>
    </xf>
    <xf numFmtId="44" fontId="10" fillId="9" borderId="58" xfId="12" applyFont="1" applyFill="1" applyBorder="1"/>
    <xf numFmtId="168" fontId="10" fillId="0" borderId="0" xfId="0" applyNumberFormat="1" applyFont="1" applyAlignment="1">
      <alignment horizontal="center"/>
    </xf>
    <xf numFmtId="2" fontId="5" fillId="0" borderId="0" xfId="12" applyNumberFormat="1" applyFont="1" applyAlignment="1">
      <alignment horizontal="center"/>
    </xf>
    <xf numFmtId="2" fontId="10" fillId="0" borderId="0" xfId="12" applyNumberFormat="1" applyFont="1" applyAlignment="1">
      <alignment horizontal="center" vertical="center"/>
    </xf>
    <xf numFmtId="44" fontId="5" fillId="0" borderId="0" xfId="12" applyFont="1"/>
    <xf numFmtId="44" fontId="5" fillId="0" borderId="0" xfId="12" applyFont="1" applyAlignment="1">
      <alignment horizontal="center"/>
    </xf>
    <xf numFmtId="164" fontId="5" fillId="0" borderId="0" xfId="0" applyNumberFormat="1" applyFont="1"/>
    <xf numFmtId="0" fontId="6" fillId="0" borderId="16" xfId="0" applyFont="1" applyBorder="1"/>
    <xf numFmtId="0" fontId="6" fillId="12" borderId="9"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6" fillId="12" borderId="59" xfId="0" applyFont="1" applyFill="1" applyBorder="1" applyAlignment="1">
      <alignment horizontal="center" vertical="center" wrapText="1"/>
    </xf>
    <xf numFmtId="0" fontId="6" fillId="12" borderId="60" xfId="0" applyFont="1" applyFill="1" applyBorder="1" applyAlignment="1">
      <alignment horizontal="center" vertical="center" wrapText="1"/>
    </xf>
    <xf numFmtId="0" fontId="6" fillId="12" borderId="27" xfId="0" applyFont="1" applyFill="1" applyBorder="1" applyAlignment="1">
      <alignment horizontal="center" vertical="center" wrapText="1"/>
    </xf>
    <xf numFmtId="0" fontId="45" fillId="0" borderId="0" xfId="0" applyFont="1" applyAlignment="1">
      <alignment horizontal="left"/>
    </xf>
    <xf numFmtId="0" fontId="10" fillId="9" borderId="3" xfId="0" applyFont="1" applyFill="1" applyBorder="1" applyAlignment="1">
      <alignment horizontal="center" vertical="center"/>
    </xf>
    <xf numFmtId="169" fontId="10" fillId="9" borderId="3" xfId="9" applyNumberFormat="1" applyFont="1" applyFill="1" applyBorder="1" applyAlignment="1">
      <alignment horizontal="center"/>
    </xf>
    <xf numFmtId="2" fontId="5" fillId="13" borderId="27" xfId="0" applyNumberFormat="1" applyFont="1" applyFill="1" applyBorder="1" applyAlignment="1">
      <alignment horizontal="center" vertical="center"/>
    </xf>
    <xf numFmtId="44" fontId="5" fillId="13" borderId="5" xfId="12" applyFont="1" applyFill="1" applyBorder="1"/>
    <xf numFmtId="44" fontId="5" fillId="13" borderId="60" xfId="12" applyFont="1" applyFill="1" applyBorder="1"/>
    <xf numFmtId="2" fontId="5" fillId="0" borderId="2" xfId="0" applyNumberFormat="1" applyFont="1" applyBorder="1" applyAlignment="1">
      <alignment horizontal="center" vertical="center"/>
    </xf>
    <xf numFmtId="2" fontId="5" fillId="9" borderId="2" xfId="0" applyNumberFormat="1" applyFont="1" applyFill="1" applyBorder="1" applyAlignment="1">
      <alignment horizontal="center" vertical="center"/>
    </xf>
    <xf numFmtId="2" fontId="5" fillId="0" borderId="0" xfId="0" applyNumberFormat="1" applyFont="1"/>
    <xf numFmtId="2" fontId="6" fillId="0" borderId="7" xfId="0" applyNumberFormat="1" applyFont="1" applyBorder="1" applyAlignment="1">
      <alignment horizontal="left" vertical="center" wrapText="1"/>
    </xf>
    <xf numFmtId="0" fontId="5" fillId="0" borderId="24" xfId="0" applyFont="1" applyBorder="1" applyAlignment="1">
      <alignment horizontal="center"/>
    </xf>
    <xf numFmtId="0" fontId="5" fillId="0" borderId="30" xfId="0" applyFont="1" applyBorder="1" applyAlignment="1">
      <alignment horizontal="center"/>
    </xf>
    <xf numFmtId="168" fontId="6" fillId="9" borderId="3" xfId="0" applyNumberFormat="1" applyFont="1" applyFill="1" applyBorder="1" applyAlignment="1">
      <alignment horizontal="center"/>
    </xf>
    <xf numFmtId="2" fontId="5" fillId="0" borderId="61" xfId="0" applyNumberFormat="1" applyFont="1" applyBorder="1" applyAlignment="1">
      <alignment horizontal="center"/>
    </xf>
    <xf numFmtId="2" fontId="6" fillId="9" borderId="62" xfId="0" applyNumberFormat="1" applyFont="1" applyFill="1" applyBorder="1" applyAlignment="1">
      <alignment horizontal="center"/>
    </xf>
    <xf numFmtId="44" fontId="6" fillId="9" borderId="63" xfId="12" applyFont="1" applyFill="1" applyBorder="1" applyAlignment="1">
      <alignment horizontal="center"/>
    </xf>
    <xf numFmtId="2" fontId="5" fillId="0" borderId="64" xfId="12" applyNumberFormat="1" applyFont="1" applyBorder="1"/>
    <xf numFmtId="2" fontId="6" fillId="20" borderId="2" xfId="0" applyNumberFormat="1" applyFont="1" applyFill="1" applyBorder="1" applyAlignment="1">
      <alignment horizontal="center" vertical="center"/>
    </xf>
    <xf numFmtId="2" fontId="6" fillId="9" borderId="2" xfId="0" applyNumberFormat="1" applyFont="1" applyFill="1" applyBorder="1" applyAlignment="1">
      <alignment horizontal="center" vertical="center"/>
    </xf>
    <xf numFmtId="2" fontId="46" fillId="0" borderId="2" xfId="0" applyNumberFormat="1" applyFont="1" applyBorder="1" applyAlignment="1">
      <alignment horizontal="left" vertical="center" wrapText="1"/>
    </xf>
    <xf numFmtId="2" fontId="6" fillId="0" borderId="0" xfId="0" applyNumberFormat="1" applyFont="1" applyAlignment="1">
      <alignment horizontal="left" vertical="center" wrapText="1"/>
    </xf>
    <xf numFmtId="2" fontId="5" fillId="13" borderId="44" xfId="0" applyNumberFormat="1" applyFont="1" applyFill="1" applyBorder="1" applyAlignment="1">
      <alignment horizontal="center" vertical="center"/>
    </xf>
    <xf numFmtId="2" fontId="10" fillId="9" borderId="46" xfId="0" applyNumberFormat="1" applyFont="1" applyFill="1" applyBorder="1" applyAlignment="1">
      <alignment horizontal="center" vertical="center"/>
    </xf>
    <xf numFmtId="44" fontId="5" fillId="13" borderId="26" xfId="12" applyFont="1" applyFill="1" applyBorder="1"/>
    <xf numFmtId="2" fontId="5" fillId="0" borderId="65" xfId="0" applyNumberFormat="1" applyFont="1" applyBorder="1"/>
    <xf numFmtId="44" fontId="5" fillId="13" borderId="45" xfId="12" applyFont="1" applyFill="1" applyBorder="1"/>
    <xf numFmtId="2" fontId="6" fillId="0" borderId="24" xfId="0" applyNumberFormat="1" applyFont="1" applyBorder="1" applyAlignment="1">
      <alignment horizontal="center" vertical="center"/>
    </xf>
    <xf numFmtId="2" fontId="6" fillId="0" borderId="30" xfId="0" applyNumberFormat="1" applyFont="1" applyBorder="1" applyAlignment="1">
      <alignment horizontal="center" vertical="center"/>
    </xf>
    <xf numFmtId="2" fontId="6" fillId="0" borderId="8" xfId="0" applyNumberFormat="1" applyFont="1" applyBorder="1" applyAlignment="1">
      <alignment horizontal="center" vertical="center"/>
    </xf>
    <xf numFmtId="2" fontId="6" fillId="0" borderId="10" xfId="0" applyNumberFormat="1" applyFont="1" applyBorder="1" applyAlignment="1">
      <alignment horizontal="center" vertical="center"/>
    </xf>
    <xf numFmtId="0" fontId="10" fillId="5" borderId="0" xfId="0" applyFont="1" applyFill="1" applyAlignment="1" applyProtection="1">
      <alignment vertical="top" wrapText="1"/>
      <protection locked="0"/>
    </xf>
    <xf numFmtId="0" fontId="8" fillId="44" borderId="0" xfId="0" applyFont="1" applyFill="1" applyAlignment="1" applyProtection="1">
      <alignment vertical="top" wrapText="1"/>
      <protection locked="0"/>
    </xf>
    <xf numFmtId="0" fontId="0" fillId="0" borderId="0" xfId="0" applyAlignment="1">
      <alignment vertical="top"/>
    </xf>
    <xf numFmtId="0" fontId="2" fillId="9" borderId="0" xfId="0" applyFont="1" applyFill="1" applyProtection="1">
      <protection locked="0"/>
    </xf>
    <xf numFmtId="0" fontId="52" fillId="0" borderId="4" xfId="0" applyFont="1" applyBorder="1"/>
    <xf numFmtId="0" fontId="2" fillId="0" borderId="0" xfId="0" applyFont="1"/>
    <xf numFmtId="0" fontId="2" fillId="5" borderId="0" xfId="0" applyFont="1" applyFill="1" applyAlignment="1" applyProtection="1">
      <alignment wrapText="1"/>
      <protection locked="0"/>
    </xf>
    <xf numFmtId="0" fontId="52" fillId="0" borderId="10" xfId="0" applyFont="1" applyBorder="1"/>
    <xf numFmtId="164" fontId="2" fillId="28" borderId="2" xfId="4" applyFont="1" applyFill="1" applyBorder="1"/>
    <xf numFmtId="17" fontId="6" fillId="0" borderId="0" xfId="0" quotePrefix="1" applyNumberFormat="1" applyFont="1" applyAlignment="1">
      <alignment horizontal="left"/>
    </xf>
    <xf numFmtId="0" fontId="2" fillId="5" borderId="0" xfId="0" applyFont="1" applyFill="1"/>
    <xf numFmtId="0" fontId="2" fillId="5" borderId="0" xfId="0" applyFont="1" applyFill="1" applyAlignment="1">
      <alignment wrapText="1"/>
    </xf>
    <xf numFmtId="165" fontId="6" fillId="0" borderId="0" xfId="0" applyNumberFormat="1" applyFont="1" applyAlignment="1" applyProtection="1">
      <alignment horizontal="left"/>
      <protection locked="0"/>
    </xf>
    <xf numFmtId="165" fontId="6" fillId="0" borderId="0" xfId="0" quotePrefix="1" applyNumberFormat="1" applyFont="1" applyAlignment="1" applyProtection="1">
      <alignment horizontal="left"/>
      <protection locked="0"/>
    </xf>
    <xf numFmtId="0" fontId="7" fillId="4" borderId="0" xfId="0" applyFont="1" applyFill="1" applyProtection="1">
      <protection locked="0"/>
    </xf>
    <xf numFmtId="0" fontId="2" fillId="0" borderId="0" xfId="0" applyFont="1" applyProtection="1">
      <protection locked="0"/>
    </xf>
    <xf numFmtId="0" fontId="10" fillId="5" borderId="0" xfId="0" applyFont="1" applyFill="1" applyAlignment="1" applyProtection="1">
      <alignment wrapText="1"/>
      <protection locked="0"/>
    </xf>
    <xf numFmtId="0" fontId="2" fillId="8" borderId="0" xfId="0" applyFont="1" applyFill="1" applyProtection="1">
      <protection locked="0"/>
    </xf>
    <xf numFmtId="0" fontId="10" fillId="10" borderId="0" xfId="0" applyFont="1" applyFill="1" applyProtection="1">
      <protection locked="0"/>
    </xf>
    <xf numFmtId="0" fontId="2" fillId="0" borderId="0" xfId="0" applyFont="1" applyAlignment="1">
      <alignment vertical="top"/>
    </xf>
    <xf numFmtId="0" fontId="53" fillId="11" borderId="4" xfId="0" applyFont="1" applyFill="1" applyBorder="1" applyAlignment="1">
      <alignment vertical="top"/>
    </xf>
    <xf numFmtId="0" fontId="6" fillId="46" borderId="2" xfId="24" applyFont="1" applyFill="1" applyBorder="1" applyAlignment="1">
      <alignment horizontal="center" vertical="center" wrapText="1"/>
    </xf>
    <xf numFmtId="44" fontId="6" fillId="46" borderId="2" xfId="12" applyFont="1" applyFill="1" applyBorder="1" applyAlignment="1">
      <alignment horizontal="center" vertical="center" wrapText="1"/>
    </xf>
    <xf numFmtId="44" fontId="6" fillId="52" borderId="2" xfId="12" applyFont="1" applyFill="1" applyBorder="1" applyAlignment="1">
      <alignment horizontal="right" vertical="top"/>
    </xf>
    <xf numFmtId="44" fontId="6" fillId="52" borderId="8" xfId="12" applyFont="1" applyFill="1" applyBorder="1" applyAlignment="1">
      <alignment horizontal="right" vertical="top"/>
    </xf>
    <xf numFmtId="44" fontId="54" fillId="52" borderId="2" xfId="12" applyFont="1" applyFill="1" applyBorder="1" applyAlignment="1">
      <alignment horizontal="right" vertical="top"/>
    </xf>
    <xf numFmtId="44" fontId="20" fillId="52" borderId="12" xfId="12" applyFont="1" applyFill="1" applyBorder="1" applyAlignment="1">
      <alignment horizontal="right" vertical="top"/>
    </xf>
    <xf numFmtId="0" fontId="6" fillId="53" borderId="24" xfId="0" applyFont="1" applyFill="1" applyBorder="1" applyAlignment="1">
      <alignment vertical="center" wrapText="1"/>
    </xf>
    <xf numFmtId="44" fontId="6" fillId="53" borderId="24" xfId="12" applyFont="1" applyFill="1" applyBorder="1"/>
    <xf numFmtId="44" fontId="6" fillId="53" borderId="30" xfId="12" applyFont="1" applyFill="1" applyBorder="1"/>
    <xf numFmtId="0" fontId="20" fillId="46" borderId="2" xfId="0" applyFont="1" applyFill="1" applyBorder="1" applyAlignment="1">
      <alignment horizontal="center" vertical="center" wrapText="1"/>
    </xf>
    <xf numFmtId="0" fontId="20" fillId="46" borderId="5" xfId="0" applyFont="1" applyFill="1" applyBorder="1" applyAlignment="1">
      <alignment horizontal="center" vertical="center" wrapText="1"/>
    </xf>
    <xf numFmtId="0" fontId="20" fillId="46" borderId="3" xfId="0" applyFont="1" applyFill="1" applyBorder="1" applyAlignment="1">
      <alignment horizontal="center" vertical="center" wrapText="1"/>
    </xf>
    <xf numFmtId="0" fontId="2" fillId="0" borderId="0" xfId="0" applyFont="1" applyAlignment="1">
      <alignment horizontal="center" vertical="center" wrapText="1"/>
    </xf>
    <xf numFmtId="44" fontId="20" fillId="52" borderId="5" xfId="12" applyFont="1" applyFill="1" applyBorder="1" applyAlignment="1">
      <alignment horizontal="left" vertical="top"/>
    </xf>
    <xf numFmtId="44" fontId="2" fillId="0" borderId="0" xfId="12" applyFont="1"/>
    <xf numFmtId="0" fontId="2" fillId="0" borderId="4" xfId="0" applyFont="1" applyBorder="1"/>
    <xf numFmtId="0" fontId="20" fillId="56" borderId="0" xfId="0" applyFont="1" applyFill="1" applyAlignment="1">
      <alignment vertical="top"/>
    </xf>
    <xf numFmtId="0" fontId="2" fillId="56" borderId="0" xfId="0" applyFont="1" applyFill="1"/>
    <xf numFmtId="44" fontId="10" fillId="56" borderId="0" xfId="12" applyFont="1" applyFill="1"/>
    <xf numFmtId="0" fontId="10" fillId="56" borderId="0" xfId="0" applyFont="1" applyFill="1" applyAlignment="1">
      <alignment vertical="top"/>
    </xf>
    <xf numFmtId="0" fontId="56" fillId="56" borderId="0" xfId="0" applyFont="1" applyFill="1" applyAlignment="1">
      <alignment vertical="center"/>
    </xf>
    <xf numFmtId="14" fontId="20" fillId="46" borderId="2" xfId="0" applyNumberFormat="1" applyFont="1" applyFill="1" applyBorder="1" applyAlignment="1">
      <alignment horizontal="center" vertical="top"/>
    </xf>
    <xf numFmtId="14" fontId="20" fillId="46" borderId="5" xfId="0" applyNumberFormat="1" applyFont="1" applyFill="1" applyBorder="1" applyAlignment="1">
      <alignment horizontal="center" vertical="top"/>
    </xf>
    <xf numFmtId="0" fontId="10" fillId="47" borderId="3" xfId="0" applyFont="1" applyFill="1" applyBorder="1" applyAlignment="1">
      <alignment vertical="top"/>
    </xf>
    <xf numFmtId="44" fontId="20" fillId="47" borderId="2" xfId="12" applyFont="1" applyFill="1" applyBorder="1"/>
    <xf numFmtId="44" fontId="20" fillId="48" borderId="2" xfId="0" applyNumberFormat="1" applyFont="1" applyFill="1" applyBorder="1" applyAlignment="1">
      <alignment horizontal="center" vertical="top"/>
    </xf>
    <xf numFmtId="44" fontId="17" fillId="55" borderId="30" xfId="0" applyNumberFormat="1" applyFont="1" applyFill="1" applyBorder="1" applyAlignment="1">
      <alignment horizontal="center" vertical="top"/>
    </xf>
    <xf numFmtId="44" fontId="57" fillId="52" borderId="5" xfId="12" applyFont="1" applyFill="1" applyBorder="1"/>
    <xf numFmtId="44" fontId="57" fillId="52" borderId="2" xfId="12" applyFont="1" applyFill="1" applyBorder="1"/>
    <xf numFmtId="14" fontId="10" fillId="0" borderId="0" xfId="0" applyNumberFormat="1" applyFont="1" applyAlignment="1">
      <alignment horizontal="left" vertical="top"/>
    </xf>
    <xf numFmtId="44" fontId="2" fillId="52" borderId="3" xfId="12" applyFont="1" applyFill="1" applyBorder="1"/>
    <xf numFmtId="44" fontId="58" fillId="52" borderId="4" xfId="12" applyFont="1" applyFill="1" applyBorder="1"/>
    <xf numFmtId="44" fontId="10" fillId="52" borderId="5" xfId="12" applyFont="1" applyFill="1" applyBorder="1" applyAlignment="1">
      <alignment horizontal="left" vertical="top"/>
    </xf>
    <xf numFmtId="44" fontId="6" fillId="52" borderId="3" xfId="12" applyFont="1" applyFill="1" applyBorder="1"/>
    <xf numFmtId="0" fontId="56" fillId="56" borderId="0" xfId="0" applyFont="1" applyFill="1" applyAlignment="1">
      <alignment horizontal="left" vertical="center"/>
    </xf>
    <xf numFmtId="0" fontId="60" fillId="46" borderId="2" xfId="25" applyFont="1" applyFill="1" applyBorder="1" applyAlignment="1">
      <alignment horizontal="center" vertical="center" wrapText="1"/>
    </xf>
    <xf numFmtId="0" fontId="20" fillId="46" borderId="2" xfId="26" applyFont="1" applyFill="1" applyBorder="1" applyAlignment="1">
      <alignment horizontal="center" vertical="center" wrapText="1"/>
    </xf>
    <xf numFmtId="0" fontId="10" fillId="13" borderId="2" xfId="12" applyNumberFormat="1" applyFont="1" applyFill="1" applyBorder="1" applyAlignment="1">
      <alignment horizontal="center" vertical="center"/>
    </xf>
    <xf numFmtId="14" fontId="10" fillId="45" borderId="2" xfId="26" applyNumberFormat="1" applyFont="1" applyFill="1" applyBorder="1" applyAlignment="1">
      <alignment horizontal="left" vertical="top"/>
    </xf>
    <xf numFmtId="0" fontId="20" fillId="56" borderId="0" xfId="0" applyFont="1" applyFill="1" applyAlignment="1">
      <alignment horizontal="center" vertical="top"/>
    </xf>
    <xf numFmtId="0" fontId="20" fillId="46" borderId="2" xfId="0" applyFont="1" applyFill="1" applyBorder="1" applyAlignment="1">
      <alignment horizontal="left" vertical="top"/>
    </xf>
    <xf numFmtId="0" fontId="10" fillId="0" borderId="0" xfId="0" applyFont="1" applyAlignment="1">
      <alignment horizontal="center" vertical="top"/>
    </xf>
    <xf numFmtId="0" fontId="15" fillId="11" borderId="4" xfId="0" applyFont="1" applyFill="1" applyBorder="1" applyAlignment="1">
      <alignment horizontal="center" vertical="top"/>
    </xf>
    <xf numFmtId="0" fontId="1" fillId="0" borderId="0" xfId="0" applyFont="1"/>
    <xf numFmtId="44" fontId="6" fillId="0" borderId="0" xfId="12" applyFont="1" applyBorder="1" applyAlignment="1">
      <alignment horizontal="center" vertical="top"/>
    </xf>
    <xf numFmtId="0" fontId="1" fillId="0" borderId="0" xfId="0" applyFont="1" applyAlignment="1">
      <alignment horizontal="center"/>
    </xf>
    <xf numFmtId="0" fontId="2" fillId="0" borderId="0" xfId="0" applyFont="1" applyAlignment="1">
      <alignment horizontal="center" vertical="top"/>
    </xf>
    <xf numFmtId="0" fontId="56" fillId="56" borderId="0" xfId="0" applyFont="1" applyFill="1" applyAlignment="1">
      <alignment horizontal="center" vertical="center"/>
    </xf>
    <xf numFmtId="167" fontId="2" fillId="57" borderId="2" xfId="0" applyNumberFormat="1" applyFont="1" applyFill="1" applyBorder="1" applyAlignment="1">
      <alignment vertical="top"/>
    </xf>
    <xf numFmtId="0" fontId="10" fillId="47" borderId="9" xfId="0" applyFont="1" applyFill="1" applyBorder="1" applyAlignment="1">
      <alignment horizontal="left" vertical="top"/>
    </xf>
    <xf numFmtId="167" fontId="6" fillId="57" borderId="2" xfId="0" applyNumberFormat="1" applyFont="1" applyFill="1" applyBorder="1" applyAlignment="1">
      <alignment vertical="top"/>
    </xf>
    <xf numFmtId="44" fontId="10" fillId="19" borderId="2" xfId="12" applyFont="1" applyFill="1" applyBorder="1"/>
    <xf numFmtId="0" fontId="10" fillId="47" borderId="2" xfId="0" applyFont="1" applyFill="1" applyBorder="1" applyAlignment="1">
      <alignment horizontal="center" vertical="top"/>
    </xf>
    <xf numFmtId="14" fontId="10" fillId="57" borderId="2" xfId="0" applyNumberFormat="1" applyFont="1" applyFill="1" applyBorder="1" applyAlignment="1">
      <alignment horizontal="center" vertical="top"/>
    </xf>
    <xf numFmtId="0" fontId="2" fillId="57" borderId="2" xfId="0" applyFont="1" applyFill="1" applyBorder="1" applyAlignment="1">
      <alignment horizontal="center" vertical="top"/>
    </xf>
    <xf numFmtId="0" fontId="10" fillId="47" borderId="2" xfId="0" applyFont="1" applyFill="1" applyBorder="1" applyAlignment="1">
      <alignment horizontal="left" vertical="top"/>
    </xf>
    <xf numFmtId="167" fontId="61" fillId="57" borderId="2" xfId="0" applyNumberFormat="1" applyFont="1" applyFill="1" applyBorder="1" applyAlignment="1">
      <alignment vertical="top"/>
    </xf>
    <xf numFmtId="0" fontId="10" fillId="48" borderId="2" xfId="0" applyFont="1" applyFill="1" applyBorder="1" applyAlignment="1">
      <alignment horizontal="center" vertical="top"/>
    </xf>
    <xf numFmtId="0" fontId="10" fillId="48" borderId="2" xfId="0" applyFont="1" applyFill="1" applyBorder="1" applyAlignment="1">
      <alignment horizontal="left" vertical="top"/>
    </xf>
    <xf numFmtId="0" fontId="10" fillId="49" borderId="2" xfId="0" applyFont="1" applyFill="1" applyBorder="1" applyAlignment="1">
      <alignment horizontal="center" vertical="top"/>
    </xf>
    <xf numFmtId="0" fontId="10" fillId="50" borderId="2" xfId="0" applyFont="1" applyFill="1" applyBorder="1" applyAlignment="1">
      <alignment horizontal="center" vertical="top"/>
    </xf>
    <xf numFmtId="0" fontId="10" fillId="49" borderId="2" xfId="0" applyFont="1" applyFill="1" applyBorder="1" applyAlignment="1">
      <alignment horizontal="left" vertical="top"/>
    </xf>
    <xf numFmtId="0" fontId="19" fillId="55" borderId="2" xfId="0" applyFont="1" applyFill="1" applyBorder="1" applyAlignment="1">
      <alignment horizontal="center" vertical="top"/>
    </xf>
    <xf numFmtId="0" fontId="6" fillId="57" borderId="2" xfId="0" applyFont="1" applyFill="1" applyBorder="1" applyAlignment="1">
      <alignment horizontal="center"/>
    </xf>
    <xf numFmtId="14" fontId="2" fillId="57" borderId="2" xfId="0" applyNumberFormat="1" applyFont="1" applyFill="1" applyBorder="1" applyAlignment="1">
      <alignment horizontal="center" vertical="top"/>
    </xf>
    <xf numFmtId="0" fontId="10" fillId="50" borderId="2" xfId="0" applyFont="1" applyFill="1" applyBorder="1" applyAlignment="1">
      <alignment horizontal="left" vertical="top"/>
    </xf>
    <xf numFmtId="14" fontId="10" fillId="50" borderId="2" xfId="0" applyNumberFormat="1" applyFont="1" applyFill="1" applyBorder="1" applyAlignment="1">
      <alignment horizontal="left" vertical="top"/>
    </xf>
    <xf numFmtId="0" fontId="19" fillId="18" borderId="2" xfId="0" applyFont="1" applyFill="1" applyBorder="1" applyAlignment="1">
      <alignment horizontal="left"/>
    </xf>
    <xf numFmtId="0" fontId="62" fillId="0" borderId="0" xfId="0" applyFont="1"/>
    <xf numFmtId="44" fontId="63" fillId="0" borderId="0" xfId="12" applyFont="1" applyAlignment="1">
      <alignment horizontal="center" vertical="top"/>
    </xf>
    <xf numFmtId="0" fontId="6" fillId="47" borderId="2" xfId="0" applyFont="1" applyFill="1" applyBorder="1" applyAlignment="1">
      <alignment horizontal="center" wrapText="1"/>
    </xf>
    <xf numFmtId="0" fontId="6" fillId="48" borderId="2" xfId="0" applyFont="1" applyFill="1" applyBorder="1" applyAlignment="1">
      <alignment horizontal="center" wrapText="1"/>
    </xf>
    <xf numFmtId="0" fontId="6" fillId="0" borderId="0" xfId="0" applyFont="1" applyAlignment="1">
      <alignment horizontal="center" vertical="top"/>
    </xf>
    <xf numFmtId="0" fontId="6" fillId="49" borderId="2" xfId="0" applyFont="1" applyFill="1" applyBorder="1" applyAlignment="1">
      <alignment horizontal="center" wrapText="1"/>
    </xf>
    <xf numFmtId="0" fontId="20" fillId="0" borderId="0" xfId="0" applyFont="1" applyAlignment="1">
      <alignment horizontal="center" vertical="top"/>
    </xf>
    <xf numFmtId="0" fontId="6" fillId="50" borderId="30" xfId="0" applyFont="1" applyFill="1" applyBorder="1" applyAlignment="1">
      <alignment horizontal="center" wrapText="1"/>
    </xf>
    <xf numFmtId="0" fontId="38" fillId="0" borderId="0" xfId="0" applyFont="1" applyAlignment="1">
      <alignment vertical="top"/>
    </xf>
    <xf numFmtId="0" fontId="6" fillId="46" borderId="2" xfId="0" applyFont="1" applyFill="1" applyBorder="1" applyAlignment="1">
      <alignment horizontal="left" vertical="top"/>
    </xf>
    <xf numFmtId="0" fontId="6" fillId="46" borderId="2" xfId="0" applyFont="1" applyFill="1" applyBorder="1" applyAlignment="1">
      <alignment horizontal="center" vertical="top"/>
    </xf>
    <xf numFmtId="0" fontId="20" fillId="47" borderId="2" xfId="0" applyFont="1" applyFill="1" applyBorder="1" applyAlignment="1">
      <alignment horizontal="center" vertical="center" wrapText="1"/>
    </xf>
    <xf numFmtId="0" fontId="20" fillId="48" borderId="2" xfId="0" applyFont="1" applyFill="1" applyBorder="1" applyAlignment="1">
      <alignment horizontal="center" vertical="center" wrapText="1"/>
    </xf>
    <xf numFmtId="0" fontId="20" fillId="49" borderId="2" xfId="0" applyFont="1" applyFill="1" applyBorder="1" applyAlignment="1">
      <alignment horizontal="center" vertical="center" wrapText="1"/>
    </xf>
    <xf numFmtId="0" fontId="20" fillId="50" borderId="2" xfId="0" applyFont="1" applyFill="1" applyBorder="1" applyAlignment="1">
      <alignment horizontal="center" vertical="center" wrapText="1"/>
    </xf>
    <xf numFmtId="0" fontId="20" fillId="55" borderId="2" xfId="0" applyFont="1" applyFill="1" applyBorder="1" applyAlignment="1">
      <alignment horizontal="center" vertical="center" wrapText="1"/>
    </xf>
    <xf numFmtId="0" fontId="1" fillId="0" borderId="0" xfId="0" applyFont="1" applyAlignment="1">
      <alignment horizontal="left" vertical="center" wrapText="1"/>
    </xf>
    <xf numFmtId="0" fontId="10" fillId="19" borderId="2" xfId="28" applyNumberFormat="1" applyFont="1" applyFill="1" applyBorder="1"/>
    <xf numFmtId="14" fontId="10" fillId="19" borderId="2" xfId="0" applyNumberFormat="1" applyFont="1" applyFill="1" applyBorder="1" applyAlignment="1">
      <alignment horizontal="center" vertical="center"/>
    </xf>
    <xf numFmtId="0" fontId="10" fillId="19" borderId="2" xfId="28" applyNumberFormat="1" applyFont="1" applyFill="1" applyBorder="1" applyAlignment="1">
      <alignment horizontal="center"/>
    </xf>
    <xf numFmtId="9" fontId="10" fillId="19" borderId="2" xfId="23" applyFont="1" applyFill="1" applyBorder="1" applyAlignment="1">
      <alignment horizontal="center"/>
    </xf>
    <xf numFmtId="14" fontId="10" fillId="58" borderId="3" xfId="23" applyNumberFormat="1" applyFont="1" applyFill="1" applyBorder="1" applyAlignment="1">
      <alignment horizontal="center"/>
    </xf>
    <xf numFmtId="1" fontId="10" fillId="57" borderId="2" xfId="0" applyNumberFormat="1" applyFont="1" applyFill="1" applyBorder="1" applyAlignment="1">
      <alignment horizontal="center" vertical="top"/>
    </xf>
    <xf numFmtId="167" fontId="6" fillId="57" borderId="5" xfId="0" applyNumberFormat="1" applyFont="1" applyFill="1" applyBorder="1" applyAlignment="1">
      <alignment vertical="top"/>
    </xf>
    <xf numFmtId="14" fontId="10" fillId="19" borderId="2" xfId="28" applyNumberFormat="1" applyFont="1" applyFill="1" applyBorder="1"/>
    <xf numFmtId="0" fontId="10" fillId="47" borderId="10" xfId="0" applyFont="1" applyFill="1" applyBorder="1" applyAlignment="1">
      <alignment vertical="top"/>
    </xf>
    <xf numFmtId="44" fontId="6" fillId="52" borderId="4" xfId="12" applyFont="1" applyFill="1" applyBorder="1"/>
    <xf numFmtId="0" fontId="64" fillId="0" borderId="0" xfId="0" applyFont="1"/>
    <xf numFmtId="0" fontId="65" fillId="59" borderId="0" xfId="0" applyFont="1" applyFill="1" applyAlignment="1" applyProtection="1">
      <alignment vertical="top"/>
      <protection locked="0"/>
    </xf>
    <xf numFmtId="0" fontId="26" fillId="44" borderId="0" xfId="0" applyFont="1" applyFill="1" applyAlignment="1" applyProtection="1">
      <alignment vertical="top" wrapText="1"/>
      <protection locked="0"/>
    </xf>
    <xf numFmtId="0" fontId="26" fillId="60" borderId="0" xfId="0" applyFont="1" applyFill="1" applyAlignment="1" applyProtection="1">
      <alignment vertical="top"/>
      <protection locked="0"/>
    </xf>
    <xf numFmtId="0" fontId="26" fillId="61" borderId="0" xfId="0" applyFont="1" applyFill="1" applyAlignment="1" applyProtection="1">
      <alignment vertical="top"/>
      <protection locked="0"/>
    </xf>
    <xf numFmtId="0" fontId="8" fillId="62" borderId="0" xfId="0" applyFont="1" applyFill="1" applyAlignment="1" applyProtection="1">
      <alignment vertical="top"/>
      <protection locked="0"/>
    </xf>
    <xf numFmtId="0" fontId="8" fillId="44" borderId="0" xfId="0" applyFont="1" applyFill="1" applyAlignment="1" applyProtection="1">
      <alignment horizontal="left" vertical="top" wrapText="1"/>
      <protection locked="0"/>
    </xf>
    <xf numFmtId="0" fontId="65" fillId="44" borderId="0" xfId="0" applyFont="1" applyFill="1" applyAlignment="1" applyProtection="1">
      <alignment vertical="top"/>
      <protection locked="0"/>
    </xf>
    <xf numFmtId="0" fontId="66" fillId="44" borderId="0" xfId="0" applyFont="1" applyFill="1" applyAlignment="1" applyProtection="1">
      <alignment horizontal="left" vertical="top" wrapText="1"/>
      <protection locked="0"/>
    </xf>
    <xf numFmtId="0" fontId="65" fillId="59" borderId="0" xfId="0" applyFont="1" applyFill="1" applyAlignment="1" applyProtection="1">
      <alignment horizontal="left" vertical="top"/>
      <protection locked="0"/>
    </xf>
    <xf numFmtId="165" fontId="15" fillId="0" borderId="2" xfId="0" quotePrefix="1" applyNumberFormat="1" applyFont="1" applyBorder="1" applyAlignment="1" applyProtection="1">
      <alignment horizontal="left"/>
      <protection locked="0"/>
    </xf>
    <xf numFmtId="0" fontId="32" fillId="0" borderId="0" xfId="0" applyFont="1"/>
    <xf numFmtId="165" fontId="15" fillId="0" borderId="0" xfId="0" quotePrefix="1" applyNumberFormat="1" applyFont="1" applyAlignment="1" applyProtection="1">
      <alignment horizontal="left"/>
      <protection locked="0"/>
    </xf>
    <xf numFmtId="0" fontId="69" fillId="0" borderId="0" xfId="0" applyFont="1"/>
    <xf numFmtId="165" fontId="15" fillId="45" borderId="2" xfId="0" quotePrefix="1" applyNumberFormat="1" applyFont="1" applyFill="1" applyBorder="1" applyAlignment="1" applyProtection="1">
      <alignment horizontal="left"/>
      <protection locked="0"/>
    </xf>
    <xf numFmtId="0" fontId="10" fillId="5" borderId="0" xfId="0" applyFont="1" applyFill="1" applyAlignment="1">
      <alignment horizontal="left" vertical="top" wrapText="1"/>
    </xf>
    <xf numFmtId="167" fontId="20" fillId="46" borderId="2" xfId="24" applyNumberFormat="1" applyFont="1" applyFill="1" applyBorder="1" applyAlignment="1">
      <alignment horizontal="center" vertical="center"/>
    </xf>
    <xf numFmtId="44" fontId="20" fillId="46" borderId="2" xfId="12" applyFont="1" applyFill="1" applyBorder="1" applyAlignment="1">
      <alignment horizontal="center" vertical="center" wrapText="1"/>
    </xf>
    <xf numFmtId="0" fontId="6" fillId="5" borderId="0" xfId="0" applyFont="1" applyFill="1" applyAlignment="1" applyProtection="1">
      <alignment wrapText="1"/>
      <protection locked="0"/>
    </xf>
    <xf numFmtId="0" fontId="7" fillId="4" borderId="0" xfId="0" applyFont="1" applyFill="1" applyAlignment="1">
      <alignment horizontal="left" vertical="top"/>
    </xf>
    <xf numFmtId="0" fontId="7" fillId="4" borderId="0" xfId="0" applyFont="1" applyFill="1" applyAlignment="1" applyProtection="1">
      <alignment vertical="top"/>
      <protection locked="0"/>
    </xf>
    <xf numFmtId="0" fontId="8" fillId="5" borderId="0" xfId="0" applyFont="1" applyFill="1" applyAlignment="1" applyProtection="1">
      <alignment vertical="top" wrapText="1"/>
      <protection locked="0"/>
    </xf>
    <xf numFmtId="0" fontId="8" fillId="5" borderId="0" xfId="0" quotePrefix="1" applyFont="1" applyFill="1" applyAlignment="1">
      <alignment horizontal="left" vertical="top" wrapText="1"/>
    </xf>
    <xf numFmtId="0" fontId="6" fillId="5" borderId="0" xfId="0" quotePrefix="1" applyFont="1" applyFill="1" applyAlignment="1">
      <alignment horizontal="left" vertical="top" wrapText="1"/>
    </xf>
    <xf numFmtId="0" fontId="16" fillId="5" borderId="0" xfId="0" applyFont="1" applyFill="1" applyAlignment="1" applyProtection="1">
      <alignment vertical="top" wrapText="1"/>
      <protection locked="0"/>
    </xf>
    <xf numFmtId="0" fontId="8" fillId="5" borderId="0" xfId="0" applyFont="1" applyFill="1" applyAlignment="1" applyProtection="1">
      <alignment horizontal="left" vertical="top" wrapText="1"/>
      <protection locked="0"/>
    </xf>
    <xf numFmtId="0" fontId="2" fillId="5" borderId="0" xfId="0" applyFont="1" applyFill="1" applyAlignment="1">
      <alignment horizontal="left" vertical="top" wrapText="1"/>
    </xf>
    <xf numFmtId="0" fontId="19" fillId="51" borderId="9" xfId="24" applyFont="1" applyFill="1" applyBorder="1" applyAlignment="1">
      <alignment horizontal="center"/>
    </xf>
    <xf numFmtId="44" fontId="20" fillId="8" borderId="3" xfId="12" applyFont="1" applyFill="1" applyBorder="1"/>
    <xf numFmtId="44" fontId="10" fillId="8" borderId="3" xfId="12" applyFont="1" applyFill="1" applyBorder="1"/>
    <xf numFmtId="44" fontId="6" fillId="52" borderId="2" xfId="12" applyFont="1" applyFill="1" applyBorder="1"/>
    <xf numFmtId="0" fontId="6" fillId="53" borderId="10" xfId="0" applyFont="1" applyFill="1" applyBorder="1" applyAlignment="1">
      <alignment vertical="center"/>
    </xf>
    <xf numFmtId="0" fontId="20" fillId="53" borderId="13" xfId="0" applyFont="1" applyFill="1" applyBorder="1" applyAlignment="1">
      <alignment vertical="center"/>
    </xf>
    <xf numFmtId="0" fontId="6" fillId="53" borderId="16" xfId="0" applyFont="1" applyFill="1" applyBorder="1" applyAlignment="1">
      <alignment vertical="center" wrapText="1"/>
    </xf>
    <xf numFmtId="44" fontId="6" fillId="53" borderId="16" xfId="12" applyFont="1" applyFill="1" applyBorder="1"/>
    <xf numFmtId="44" fontId="6" fillId="53" borderId="33" xfId="12" applyFont="1" applyFill="1" applyBorder="1"/>
    <xf numFmtId="0" fontId="20" fillId="46" borderId="9" xfId="0" applyFont="1" applyFill="1" applyBorder="1" applyAlignment="1">
      <alignment horizontal="center" vertical="center" wrapText="1"/>
    </xf>
    <xf numFmtId="0" fontId="20" fillId="46" borderId="33" xfId="0" applyFont="1" applyFill="1" applyBorder="1" applyAlignment="1">
      <alignment horizontal="center" vertical="center" wrapText="1"/>
    </xf>
    <xf numFmtId="0" fontId="20" fillId="46" borderId="4" xfId="0" applyFont="1" applyFill="1" applyBorder="1" applyAlignment="1">
      <alignment horizontal="center" vertical="center" wrapText="1"/>
    </xf>
    <xf numFmtId="44" fontId="20" fillId="52" borderId="10" xfId="12" applyFont="1" applyFill="1" applyBorder="1" applyAlignment="1">
      <alignment horizontal="left" vertical="top"/>
    </xf>
    <xf numFmtId="44" fontId="20" fillId="52" borderId="24" xfId="12" applyFont="1" applyFill="1" applyBorder="1" applyAlignment="1">
      <alignment horizontal="left" vertical="top"/>
    </xf>
    <xf numFmtId="44" fontId="20" fillId="52" borderId="30" xfId="12" applyFont="1" applyFill="1" applyBorder="1" applyAlignment="1">
      <alignment horizontal="left" vertical="top"/>
    </xf>
    <xf numFmtId="0" fontId="2" fillId="0" borderId="3" xfId="0" applyFont="1" applyBorder="1" applyAlignment="1">
      <alignment horizontal="left"/>
    </xf>
    <xf numFmtId="0" fontId="2" fillId="0" borderId="2" xfId="0" applyFont="1" applyBorder="1" applyAlignment="1">
      <alignment horizontal="left"/>
    </xf>
    <xf numFmtId="44" fontId="55" fillId="54" borderId="3" xfId="12" applyFont="1" applyFill="1" applyBorder="1" applyAlignment="1">
      <alignment horizontal="left" vertical="top"/>
    </xf>
    <xf numFmtId="44" fontId="55" fillId="54" borderId="4" xfId="12" applyFont="1" applyFill="1" applyBorder="1" applyAlignment="1">
      <alignment horizontal="left" vertical="top"/>
    </xf>
    <xf numFmtId="44" fontId="55" fillId="54" borderId="5" xfId="12" applyFont="1" applyFill="1" applyBorder="1" applyAlignment="1">
      <alignment horizontal="left" vertical="top"/>
    </xf>
    <xf numFmtId="0" fontId="2" fillId="0" borderId="5" xfId="0" applyFont="1" applyBorder="1" applyAlignment="1">
      <alignment horizontal="left"/>
    </xf>
    <xf numFmtId="0" fontId="70" fillId="56" borderId="0" xfId="0" applyFont="1" applyFill="1" applyAlignment="1">
      <alignment vertical="top"/>
    </xf>
    <xf numFmtId="0" fontId="20" fillId="46" borderId="2" xfId="0" applyFont="1" applyFill="1" applyBorder="1" applyAlignment="1">
      <alignment horizontal="center" vertical="top"/>
    </xf>
    <xf numFmtId="44" fontId="10" fillId="13" borderId="2" xfId="12" applyFont="1" applyFill="1" applyBorder="1"/>
    <xf numFmtId="0" fontId="10" fillId="13" borderId="2" xfId="12" applyNumberFormat="1" applyFont="1" applyFill="1" applyBorder="1" applyAlignment="1">
      <alignment horizontal="left" vertical="center"/>
    </xf>
    <xf numFmtId="167" fontId="71" fillId="57" borderId="2" xfId="0" applyNumberFormat="1" applyFont="1" applyFill="1" applyBorder="1" applyAlignment="1">
      <alignment vertical="top"/>
    </xf>
    <xf numFmtId="0" fontId="10" fillId="23" borderId="4" xfId="12" applyNumberFormat="1" applyFont="1" applyFill="1" applyBorder="1" applyAlignment="1">
      <alignment horizontal="left" vertical="center"/>
    </xf>
    <xf numFmtId="0" fontId="10" fillId="48" borderId="3" xfId="0" applyFont="1" applyFill="1" applyBorder="1" applyAlignment="1">
      <alignment vertical="top"/>
    </xf>
    <xf numFmtId="0" fontId="10" fillId="49" borderId="3" xfId="0" applyFont="1" applyFill="1" applyBorder="1" applyAlignment="1">
      <alignment vertical="top"/>
    </xf>
    <xf numFmtId="44" fontId="20" fillId="49" borderId="2" xfId="0" applyNumberFormat="1" applyFont="1" applyFill="1" applyBorder="1" applyAlignment="1">
      <alignment horizontal="center" vertical="top"/>
    </xf>
    <xf numFmtId="0" fontId="10" fillId="50" borderId="3" xfId="0" applyFont="1" applyFill="1" applyBorder="1" applyAlignment="1">
      <alignment vertical="top"/>
    </xf>
    <xf numFmtId="44" fontId="20" fillId="50" borderId="2" xfId="0" applyNumberFormat="1" applyFont="1" applyFill="1" applyBorder="1" applyAlignment="1">
      <alignment horizontal="center" vertical="top"/>
    </xf>
    <xf numFmtId="0" fontId="19" fillId="55" borderId="3" xfId="0" applyFont="1" applyFill="1" applyBorder="1" applyAlignment="1">
      <alignment vertical="top"/>
    </xf>
    <xf numFmtId="0" fontId="28" fillId="52" borderId="13" xfId="0" applyFont="1" applyFill="1" applyBorder="1" applyAlignment="1">
      <alignment vertical="top"/>
    </xf>
    <xf numFmtId="0" fontId="10" fillId="52" borderId="2" xfId="0" applyFont="1" applyFill="1" applyBorder="1" applyAlignment="1">
      <alignment horizontal="center" vertical="top"/>
    </xf>
    <xf numFmtId="14" fontId="10" fillId="45" borderId="2" xfId="26" applyNumberFormat="1" applyFont="1" applyFill="1" applyBorder="1" applyAlignment="1">
      <alignment horizontal="center" vertical="top"/>
    </xf>
    <xf numFmtId="44" fontId="10" fillId="45" borderId="2" xfId="12" applyFont="1" applyFill="1" applyBorder="1" applyAlignment="1">
      <alignment horizontal="center"/>
    </xf>
    <xf numFmtId="14" fontId="10" fillId="45" borderId="2" xfId="0" applyNumberFormat="1" applyFont="1" applyFill="1" applyBorder="1" applyAlignment="1">
      <alignment horizontal="center" vertical="top"/>
    </xf>
    <xf numFmtId="14" fontId="2" fillId="45" borderId="2" xfId="0" applyNumberFormat="1" applyFont="1" applyFill="1" applyBorder="1" applyAlignment="1">
      <alignment horizontal="center"/>
    </xf>
    <xf numFmtId="0" fontId="10" fillId="45" borderId="2" xfId="0" applyFont="1" applyFill="1" applyBorder="1" applyAlignment="1">
      <alignment horizontal="center" vertical="top"/>
    </xf>
    <xf numFmtId="0" fontId="2" fillId="45" borderId="2" xfId="0" applyFont="1" applyFill="1" applyBorder="1" applyAlignment="1">
      <alignment horizontal="center"/>
    </xf>
    <xf numFmtId="0" fontId="20" fillId="46" borderId="24" xfId="0" applyFont="1" applyFill="1" applyBorder="1" applyAlignment="1">
      <alignment horizontal="center" vertical="top"/>
    </xf>
    <xf numFmtId="0" fontId="20" fillId="46" borderId="8" xfId="0" applyFont="1" applyFill="1" applyBorder="1" applyAlignment="1">
      <alignment horizontal="center" vertical="top"/>
    </xf>
    <xf numFmtId="44" fontId="10" fillId="47" borderId="2" xfId="12" applyFont="1" applyFill="1" applyBorder="1"/>
    <xf numFmtId="44" fontId="20" fillId="13" borderId="8" xfId="12" applyFont="1" applyFill="1" applyBorder="1" applyAlignment="1">
      <alignment horizontal="center" vertical="center"/>
    </xf>
    <xf numFmtId="0" fontId="10" fillId="47" borderId="3" xfId="0" applyFont="1" applyFill="1" applyBorder="1" applyAlignment="1">
      <alignment horizontal="center" vertical="center"/>
    </xf>
    <xf numFmtId="0" fontId="10" fillId="47" borderId="4" xfId="0" applyFont="1" applyFill="1" applyBorder="1" applyAlignment="1">
      <alignment horizontal="center" vertical="center"/>
    </xf>
    <xf numFmtId="0" fontId="10" fillId="47" borderId="5" xfId="0" applyFont="1" applyFill="1" applyBorder="1" applyAlignment="1">
      <alignment horizontal="center" vertical="center"/>
    </xf>
    <xf numFmtId="167" fontId="61" fillId="57" borderId="30" xfId="0" applyNumberFormat="1" applyFont="1" applyFill="1" applyBorder="1" applyAlignment="1">
      <alignment horizontal="right" vertical="center"/>
    </xf>
    <xf numFmtId="0" fontId="10" fillId="48" borderId="9" xfId="0" applyFont="1" applyFill="1" applyBorder="1" applyAlignment="1">
      <alignment horizontal="center" vertical="top"/>
    </xf>
    <xf numFmtId="44" fontId="10" fillId="48" borderId="13" xfId="12" applyFont="1" applyFill="1" applyBorder="1"/>
    <xf numFmtId="0" fontId="10" fillId="48" borderId="3" xfId="0" applyFont="1" applyFill="1" applyBorder="1" applyAlignment="1">
      <alignment horizontal="center" vertical="top"/>
    </xf>
    <xf numFmtId="0" fontId="10" fillId="63" borderId="0" xfId="12" applyNumberFormat="1" applyFont="1" applyFill="1" applyBorder="1" applyAlignment="1">
      <alignment horizontal="center" vertical="center"/>
    </xf>
    <xf numFmtId="0" fontId="10" fillId="63" borderId="0" xfId="12" applyNumberFormat="1" applyFont="1" applyFill="1" applyBorder="1" applyAlignment="1">
      <alignment horizontal="left" vertical="center"/>
    </xf>
    <xf numFmtId="167" fontId="61" fillId="57" borderId="8" xfId="0" applyNumberFormat="1" applyFont="1" applyFill="1" applyBorder="1" applyAlignment="1">
      <alignment horizontal="right" vertical="center"/>
    </xf>
    <xf numFmtId="44" fontId="20" fillId="13" borderId="2" xfId="12" applyFont="1" applyFill="1" applyBorder="1" applyAlignment="1">
      <alignment vertical="center"/>
    </xf>
    <xf numFmtId="44" fontId="10" fillId="49" borderId="3" xfId="12" applyFont="1" applyFill="1" applyBorder="1"/>
    <xf numFmtId="0" fontId="10" fillId="49" borderId="3" xfId="0" applyFont="1" applyFill="1" applyBorder="1" applyAlignment="1">
      <alignment horizontal="center" vertical="top"/>
    </xf>
    <xf numFmtId="0" fontId="10" fillId="49" borderId="4" xfId="0" applyFont="1" applyFill="1" applyBorder="1" applyAlignment="1">
      <alignment horizontal="center" vertical="top"/>
    </xf>
    <xf numFmtId="0" fontId="10" fillId="49" borderId="5" xfId="0" applyFont="1" applyFill="1" applyBorder="1" applyAlignment="1">
      <alignment vertical="top"/>
    </xf>
    <xf numFmtId="167" fontId="61" fillId="57" borderId="5" xfId="0" applyNumberFormat="1" applyFont="1" applyFill="1" applyBorder="1" applyAlignment="1">
      <alignment horizontal="right" vertical="center"/>
    </xf>
    <xf numFmtId="0" fontId="10" fillId="50" borderId="9" xfId="0" applyFont="1" applyFill="1" applyBorder="1" applyAlignment="1">
      <alignment horizontal="center" vertical="top"/>
    </xf>
    <xf numFmtId="44" fontId="10" fillId="50" borderId="13" xfId="12" applyFont="1" applyFill="1" applyBorder="1"/>
    <xf numFmtId="0" fontId="10" fillId="50" borderId="3" xfId="0" applyFont="1" applyFill="1" applyBorder="1" applyAlignment="1">
      <alignment horizontal="center" vertical="top"/>
    </xf>
    <xf numFmtId="0" fontId="10" fillId="50" borderId="24" xfId="0" applyFont="1" applyFill="1" applyBorder="1" applyAlignment="1">
      <alignment horizontal="center" vertical="top"/>
    </xf>
    <xf numFmtId="0" fontId="10" fillId="50" borderId="30" xfId="0" applyFont="1" applyFill="1" applyBorder="1" applyAlignment="1">
      <alignment vertical="top"/>
    </xf>
    <xf numFmtId="44" fontId="19" fillId="55" borderId="5" xfId="12" applyFont="1" applyFill="1" applyBorder="1"/>
    <xf numFmtId="0" fontId="28" fillId="52" borderId="13" xfId="0" applyFont="1" applyFill="1" applyBorder="1" applyAlignment="1">
      <alignment horizontal="center" vertical="top"/>
    </xf>
    <xf numFmtId="0" fontId="28" fillId="52" borderId="16" xfId="0" applyFont="1" applyFill="1" applyBorder="1" applyAlignment="1">
      <alignment vertical="top"/>
    </xf>
    <xf numFmtId="44" fontId="57" fillId="52" borderId="5" xfId="12" applyFont="1" applyFill="1" applyBorder="1" applyAlignment="1">
      <alignment horizontal="center"/>
    </xf>
    <xf numFmtId="44" fontId="2" fillId="52" borderId="4" xfId="12" applyFont="1" applyFill="1" applyBorder="1"/>
    <xf numFmtId="0" fontId="60" fillId="46" borderId="2" xfId="27" applyFont="1" applyFill="1" applyBorder="1" applyAlignment="1">
      <alignment horizontal="center" vertical="center"/>
    </xf>
    <xf numFmtId="0" fontId="10" fillId="23" borderId="2" xfId="12" applyNumberFormat="1" applyFont="1" applyFill="1" applyBorder="1" applyAlignment="1">
      <alignment horizontal="left" vertical="center"/>
    </xf>
    <xf numFmtId="0" fontId="20" fillId="57" borderId="2" xfId="0" applyFont="1" applyFill="1" applyBorder="1" applyAlignment="1">
      <alignment horizontal="center" vertical="top"/>
    </xf>
    <xf numFmtId="0" fontId="17" fillId="55" borderId="30" xfId="0" applyFont="1" applyFill="1" applyBorder="1" applyAlignment="1">
      <alignment horizontal="center" wrapText="1"/>
    </xf>
    <xf numFmtId="0" fontId="60" fillId="46" borderId="2" xfId="27" applyFont="1" applyFill="1" applyBorder="1" applyAlignment="1">
      <alignment horizontal="center" vertical="center" wrapText="1"/>
    </xf>
    <xf numFmtId="167" fontId="6" fillId="47" borderId="8" xfId="0" applyNumberFormat="1" applyFont="1" applyFill="1" applyBorder="1" applyAlignment="1">
      <alignment horizontal="center" vertical="center" wrapText="1"/>
    </xf>
    <xf numFmtId="0" fontId="6" fillId="48" borderId="2" xfId="0" applyFont="1" applyFill="1" applyBorder="1" applyAlignment="1">
      <alignment horizontal="center" vertical="center" wrapText="1"/>
    </xf>
    <xf numFmtId="167" fontId="6" fillId="48" borderId="5" xfId="0" applyNumberFormat="1" applyFont="1" applyFill="1" applyBorder="1" applyAlignment="1">
      <alignment horizontal="center" vertical="center" wrapText="1"/>
    </xf>
    <xf numFmtId="0" fontId="6" fillId="49" borderId="2" xfId="0" applyFont="1" applyFill="1" applyBorder="1" applyAlignment="1">
      <alignment horizontal="center" vertical="center" wrapText="1"/>
    </xf>
    <xf numFmtId="167" fontId="6" fillId="49" borderId="5" xfId="0" applyNumberFormat="1" applyFont="1" applyFill="1" applyBorder="1" applyAlignment="1">
      <alignment horizontal="center" vertical="center" wrapText="1"/>
    </xf>
    <xf numFmtId="0" fontId="6" fillId="50" borderId="2" xfId="0" applyFont="1" applyFill="1" applyBorder="1" applyAlignment="1">
      <alignment horizontal="center" vertical="center" wrapText="1"/>
    </xf>
    <xf numFmtId="167" fontId="6" fillId="50" borderId="5" xfId="0" applyNumberFormat="1" applyFont="1" applyFill="1" applyBorder="1" applyAlignment="1">
      <alignment horizontal="center" vertical="center" wrapText="1"/>
    </xf>
    <xf numFmtId="0" fontId="17" fillId="55" borderId="2" xfId="0" applyFont="1" applyFill="1" applyBorder="1" applyAlignment="1">
      <alignment horizontal="center" vertical="center" wrapText="1"/>
    </xf>
    <xf numFmtId="44" fontId="10" fillId="52" borderId="5" xfId="12" applyFont="1" applyFill="1" applyBorder="1"/>
    <xf numFmtId="0" fontId="2" fillId="0" borderId="0" xfId="0" applyFont="1" applyAlignment="1">
      <alignment horizontal="center" vertical="center"/>
    </xf>
    <xf numFmtId="166" fontId="42" fillId="44" borderId="2" xfId="0" applyNumberFormat="1" applyFont="1" applyFill="1" applyBorder="1" applyAlignment="1">
      <alignment horizontal="center" vertical="center" wrapText="1"/>
    </xf>
    <xf numFmtId="0" fontId="20" fillId="46" borderId="2" xfId="0" applyFont="1" applyFill="1" applyBorder="1" applyAlignment="1">
      <alignment horizontal="center" vertical="center"/>
    </xf>
    <xf numFmtId="0" fontId="6" fillId="12" borderId="2" xfId="0" applyFont="1" applyFill="1" applyBorder="1" applyAlignment="1">
      <alignment horizontal="left" vertical="center" wrapText="1"/>
    </xf>
    <xf numFmtId="0" fontId="10" fillId="8" borderId="3" xfId="0" applyFont="1" applyFill="1" applyBorder="1" applyAlignment="1">
      <alignment horizontal="center" vertical="center" wrapText="1"/>
    </xf>
    <xf numFmtId="0" fontId="10" fillId="8" borderId="5" xfId="0" applyFont="1" applyFill="1" applyBorder="1" applyAlignment="1">
      <alignment horizontal="center" vertical="center" wrapText="1"/>
    </xf>
    <xf numFmtId="14" fontId="10" fillId="13" borderId="3" xfId="0" applyNumberFormat="1" applyFont="1" applyFill="1" applyBorder="1" applyAlignment="1">
      <alignment horizontal="center" vertical="center" wrapText="1"/>
    </xf>
    <xf numFmtId="14" fontId="10" fillId="13" borderId="5" xfId="0" applyNumberFormat="1" applyFont="1" applyFill="1" applyBorder="1" applyAlignment="1">
      <alignment horizontal="center" vertical="center" wrapText="1"/>
    </xf>
    <xf numFmtId="0" fontId="5" fillId="9" borderId="3" xfId="0" applyFont="1" applyFill="1" applyBorder="1" applyAlignment="1">
      <alignment horizontal="center" vertical="top"/>
    </xf>
    <xf numFmtId="0" fontId="5" fillId="9" borderId="5" xfId="0" applyFont="1" applyFill="1" applyBorder="1" applyAlignment="1">
      <alignment horizontal="center" vertical="top"/>
    </xf>
    <xf numFmtId="0" fontId="6" fillId="12" borderId="2" xfId="0" applyFont="1" applyFill="1" applyBorder="1" applyAlignment="1">
      <alignment horizontal="center" vertical="center"/>
    </xf>
    <xf numFmtId="0" fontId="6" fillId="12" borderId="2" xfId="0" applyFont="1" applyFill="1" applyBorder="1" applyAlignment="1">
      <alignment horizontal="center"/>
    </xf>
    <xf numFmtId="0" fontId="6" fillId="12" borderId="2" xfId="0" applyFont="1" applyFill="1" applyBorder="1" applyAlignment="1">
      <alignment horizontal="center" vertical="center" wrapText="1"/>
    </xf>
    <xf numFmtId="0" fontId="2" fillId="50" borderId="2" xfId="0" applyFont="1" applyFill="1" applyBorder="1" applyAlignment="1">
      <alignment horizontal="center" vertical="center"/>
    </xf>
    <xf numFmtId="9" fontId="2" fillId="52" borderId="5" xfId="6" applyFont="1" applyFill="1" applyBorder="1" applyAlignment="1">
      <alignment horizontal="center" vertical="center"/>
    </xf>
    <xf numFmtId="44" fontId="2" fillId="52" borderId="2" xfId="12" applyFont="1" applyFill="1" applyBorder="1" applyAlignment="1">
      <alignment horizontal="center" vertical="center"/>
    </xf>
    <xf numFmtId="0" fontId="19" fillId="55" borderId="2" xfId="0" applyFont="1" applyFill="1" applyBorder="1" applyAlignment="1">
      <alignment horizontal="center" vertical="center"/>
    </xf>
    <xf numFmtId="0" fontId="2" fillId="49" borderId="2" xfId="0" applyFont="1" applyFill="1" applyBorder="1" applyAlignment="1">
      <alignment horizontal="center" vertical="center"/>
    </xf>
    <xf numFmtId="0" fontId="2" fillId="48" borderId="2" xfId="0" applyFont="1" applyFill="1" applyBorder="1" applyAlignment="1">
      <alignment horizontal="center" vertical="center"/>
    </xf>
    <xf numFmtId="0" fontId="2" fillId="47" borderId="2" xfId="0" applyFont="1" applyFill="1" applyBorder="1" applyAlignment="1">
      <alignment horizontal="center" vertical="center"/>
    </xf>
    <xf numFmtId="44" fontId="2" fillId="52" borderId="3" xfId="12" applyFont="1" applyFill="1" applyBorder="1" applyAlignment="1">
      <alignment horizontal="center" vertical="center"/>
    </xf>
    <xf numFmtId="0" fontId="20" fillId="46" borderId="3" xfId="0" applyFont="1" applyFill="1" applyBorder="1" applyAlignment="1">
      <alignment horizontal="center" vertical="center" wrapText="1"/>
    </xf>
    <xf numFmtId="0" fontId="20" fillId="46" borderId="4" xfId="0" applyFont="1" applyFill="1" applyBorder="1" applyAlignment="1">
      <alignment horizontal="center" vertical="center" wrapText="1"/>
    </xf>
    <xf numFmtId="0" fontId="20" fillId="46" borderId="5" xfId="0" applyFont="1" applyFill="1" applyBorder="1" applyAlignment="1">
      <alignment horizontal="center" vertical="center" wrapText="1"/>
    </xf>
    <xf numFmtId="0" fontId="38" fillId="46" borderId="3" xfId="24" applyFont="1" applyFill="1" applyBorder="1" applyAlignment="1">
      <alignment horizontal="left" vertical="top"/>
    </xf>
    <xf numFmtId="0" fontId="38" fillId="46" borderId="5" xfId="24" applyFont="1" applyFill="1" applyBorder="1" applyAlignment="1">
      <alignment horizontal="left" vertical="top"/>
    </xf>
    <xf numFmtId="0" fontId="20" fillId="46" borderId="3" xfId="24" applyFont="1" applyFill="1" applyBorder="1" applyAlignment="1">
      <alignment horizontal="left" vertical="top"/>
    </xf>
    <xf numFmtId="0" fontId="20" fillId="46" borderId="5" xfId="24" applyFont="1" applyFill="1" applyBorder="1" applyAlignment="1">
      <alignment horizontal="left" vertical="top"/>
    </xf>
    <xf numFmtId="0" fontId="20" fillId="46" borderId="10" xfId="24" applyFont="1" applyFill="1" applyBorder="1" applyAlignment="1">
      <alignment horizontal="left" vertical="top"/>
    </xf>
    <xf numFmtId="0" fontId="20" fillId="46" borderId="30" xfId="24" applyFont="1" applyFill="1" applyBorder="1" applyAlignment="1">
      <alignment horizontal="left" vertical="top"/>
    </xf>
    <xf numFmtId="0" fontId="20" fillId="46" borderId="12" xfId="24" applyFont="1" applyFill="1" applyBorder="1" applyAlignment="1">
      <alignment horizontal="left" vertical="top"/>
    </xf>
    <xf numFmtId="0" fontId="6" fillId="46" borderId="6" xfId="24" applyFont="1" applyFill="1" applyBorder="1" applyAlignment="1">
      <alignment horizontal="center" vertical="center" wrapText="1"/>
    </xf>
    <xf numFmtId="0" fontId="6" fillId="46" borderId="9" xfId="24" applyFont="1" applyFill="1" applyBorder="1" applyAlignment="1">
      <alignment horizontal="center" vertical="center" wrapText="1"/>
    </xf>
    <xf numFmtId="0" fontId="20" fillId="50" borderId="13" xfId="24" applyFont="1" applyFill="1" applyBorder="1" applyAlignment="1">
      <alignment horizontal="center" vertical="center" wrapText="1"/>
    </xf>
    <xf numFmtId="0" fontId="20" fillId="50" borderId="33" xfId="24" applyFont="1" applyFill="1" applyBorder="1" applyAlignment="1">
      <alignment horizontal="center" vertical="center" wrapText="1"/>
    </xf>
    <xf numFmtId="0" fontId="6" fillId="46" borderId="7" xfId="24" applyFont="1" applyFill="1" applyBorder="1" applyAlignment="1">
      <alignment horizontal="left" vertical="center" wrapText="1"/>
    </xf>
    <xf numFmtId="0" fontId="6" fillId="46" borderId="14" xfId="24" applyFont="1" applyFill="1" applyBorder="1" applyAlignment="1">
      <alignment horizontal="left" vertical="center" wrapText="1"/>
    </xf>
    <xf numFmtId="0" fontId="6" fillId="46" borderId="13" xfId="24" applyFont="1" applyFill="1" applyBorder="1" applyAlignment="1">
      <alignment horizontal="left" vertical="center" wrapText="1"/>
    </xf>
    <xf numFmtId="0" fontId="6" fillId="46" borderId="33" xfId="24" applyFont="1" applyFill="1" applyBorder="1" applyAlignment="1">
      <alignment horizontal="left" vertical="center" wrapText="1"/>
    </xf>
    <xf numFmtId="0" fontId="6" fillId="47" borderId="13" xfId="24" applyFont="1" applyFill="1" applyBorder="1" applyAlignment="1">
      <alignment horizontal="center" vertical="center" wrapText="1"/>
    </xf>
    <xf numFmtId="0" fontId="6" fillId="47" borderId="33" xfId="24" applyFont="1" applyFill="1" applyBorder="1" applyAlignment="1">
      <alignment horizontal="center" vertical="center" wrapText="1"/>
    </xf>
    <xf numFmtId="0" fontId="20" fillId="48" borderId="13" xfId="24" applyFont="1" applyFill="1" applyBorder="1" applyAlignment="1">
      <alignment horizontal="center" vertical="center" wrapText="1"/>
    </xf>
    <xf numFmtId="0" fontId="20" fillId="48" borderId="33" xfId="24" applyFont="1" applyFill="1" applyBorder="1" applyAlignment="1">
      <alignment horizontal="center" vertical="center" wrapText="1"/>
    </xf>
    <xf numFmtId="0" fontId="20" fillId="49" borderId="13" xfId="24" applyFont="1" applyFill="1" applyBorder="1" applyAlignment="1">
      <alignment horizontal="center" vertical="center" wrapText="1"/>
    </xf>
    <xf numFmtId="0" fontId="20" fillId="49" borderId="33" xfId="24" applyFont="1" applyFill="1" applyBorder="1" applyAlignment="1">
      <alignment horizontal="center" vertical="center" wrapText="1"/>
    </xf>
    <xf numFmtId="0" fontId="5" fillId="2" borderId="2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8" xfId="0" applyFont="1" applyFill="1" applyBorder="1" applyAlignment="1">
      <alignment horizontal="center" vertical="center"/>
    </xf>
    <xf numFmtId="0" fontId="19" fillId="32" borderId="20" xfId="0" applyFont="1" applyFill="1" applyBorder="1" applyAlignment="1">
      <alignment horizontal="center" vertical="center"/>
    </xf>
    <xf numFmtId="0" fontId="19" fillId="32" borderId="6" xfId="0" applyFont="1" applyFill="1" applyBorder="1" applyAlignment="1">
      <alignment horizontal="center" vertical="center"/>
    </xf>
    <xf numFmtId="0" fontId="19" fillId="32" borderId="18" xfId="0" applyFont="1" applyFill="1" applyBorder="1" applyAlignment="1">
      <alignment horizontal="center" vertical="center"/>
    </xf>
    <xf numFmtId="0" fontId="5" fillId="29" borderId="20" xfId="0" applyFont="1" applyFill="1" applyBorder="1" applyAlignment="1">
      <alignment horizontal="center" vertical="center"/>
    </xf>
    <xf numFmtId="0" fontId="5" fillId="29" borderId="6" xfId="0" applyFont="1" applyFill="1" applyBorder="1" applyAlignment="1">
      <alignment horizontal="center" vertical="center"/>
    </xf>
    <xf numFmtId="0" fontId="5" fillId="29" borderId="18" xfId="0" applyFont="1" applyFill="1" applyBorder="1" applyAlignment="1">
      <alignment horizontal="center" vertical="center"/>
    </xf>
    <xf numFmtId="0" fontId="5" fillId="30" borderId="20" xfId="0" applyFont="1" applyFill="1" applyBorder="1" applyAlignment="1">
      <alignment horizontal="center" vertical="center"/>
    </xf>
    <xf numFmtId="0" fontId="5" fillId="30" borderId="6" xfId="0" applyFont="1" applyFill="1" applyBorder="1" applyAlignment="1">
      <alignment horizontal="center" vertical="center"/>
    </xf>
    <xf numFmtId="0" fontId="5" fillId="30" borderId="18" xfId="0" applyFont="1" applyFill="1" applyBorder="1" applyAlignment="1">
      <alignment horizontal="center" vertical="center"/>
    </xf>
    <xf numFmtId="0" fontId="6" fillId="21" borderId="2" xfId="0" applyFont="1" applyFill="1" applyBorder="1" applyAlignment="1">
      <alignment horizontal="center" vertical="center" wrapText="1"/>
    </xf>
    <xf numFmtId="0" fontId="5" fillId="27" borderId="8" xfId="0" applyFont="1" applyFill="1" applyBorder="1" applyAlignment="1">
      <alignment horizontal="center" vertical="center"/>
    </xf>
    <xf numFmtId="0" fontId="5" fillId="27" borderId="6" xfId="0" applyFont="1" applyFill="1" applyBorder="1" applyAlignment="1">
      <alignment horizontal="center" vertical="center"/>
    </xf>
    <xf numFmtId="0" fontId="5" fillId="27" borderId="18" xfId="0" applyFont="1" applyFill="1" applyBorder="1" applyAlignment="1">
      <alignment horizontal="center" vertical="center"/>
    </xf>
    <xf numFmtId="0" fontId="20" fillId="46" borderId="3" xfId="0" applyFont="1" applyFill="1" applyBorder="1" applyAlignment="1">
      <alignment horizontal="center" vertical="center"/>
    </xf>
    <xf numFmtId="0" fontId="20" fillId="46" borderId="5" xfId="0" applyFont="1" applyFill="1" applyBorder="1" applyAlignment="1">
      <alignment horizontal="center" vertical="center"/>
    </xf>
    <xf numFmtId="44" fontId="19" fillId="55" borderId="8" xfId="0" applyNumberFormat="1" applyFont="1" applyFill="1" applyBorder="1" applyAlignment="1">
      <alignment horizontal="center" vertical="top"/>
    </xf>
    <xf numFmtId="44" fontId="19" fillId="55" borderId="6" xfId="0" applyNumberFormat="1" applyFont="1" applyFill="1" applyBorder="1" applyAlignment="1">
      <alignment horizontal="center" vertical="top"/>
    </xf>
    <xf numFmtId="44" fontId="19" fillId="55" borderId="9" xfId="0" applyNumberFormat="1" applyFont="1" applyFill="1" applyBorder="1" applyAlignment="1">
      <alignment horizontal="center" vertical="top"/>
    </xf>
    <xf numFmtId="44" fontId="10" fillId="52" borderId="8" xfId="12" applyFont="1" applyFill="1" applyBorder="1" applyAlignment="1">
      <alignment horizontal="center" vertical="center"/>
    </xf>
    <xf numFmtId="44" fontId="10" fillId="52" borderId="6" xfId="12" applyFont="1" applyFill="1" applyBorder="1" applyAlignment="1">
      <alignment horizontal="center" vertical="center"/>
    </xf>
    <xf numFmtId="44" fontId="10" fillId="52" borderId="9" xfId="12" applyFont="1" applyFill="1" applyBorder="1" applyAlignment="1">
      <alignment horizontal="center" vertical="center"/>
    </xf>
    <xf numFmtId="0" fontId="19" fillId="55" borderId="7" xfId="0" applyFont="1" applyFill="1" applyBorder="1" applyAlignment="1">
      <alignment horizontal="center" vertical="center"/>
    </xf>
    <xf numFmtId="0" fontId="19" fillId="55" borderId="6" xfId="0" applyFont="1" applyFill="1" applyBorder="1" applyAlignment="1">
      <alignment horizontal="center" vertical="center"/>
    </xf>
    <xf numFmtId="0" fontId="19" fillId="55" borderId="9" xfId="0" applyFont="1" applyFill="1" applyBorder="1" applyAlignment="1">
      <alignment horizontal="center" vertical="center"/>
    </xf>
    <xf numFmtId="167" fontId="6" fillId="57" borderId="8" xfId="0" applyNumberFormat="1" applyFont="1" applyFill="1" applyBorder="1" applyAlignment="1">
      <alignment horizontal="right" vertical="center"/>
    </xf>
    <xf numFmtId="167" fontId="6" fillId="57" borderId="6" xfId="0" applyNumberFormat="1" applyFont="1" applyFill="1" applyBorder="1" applyAlignment="1">
      <alignment horizontal="right" vertical="center"/>
    </xf>
    <xf numFmtId="167" fontId="6" fillId="57" borderId="9" xfId="0" applyNumberFormat="1" applyFont="1" applyFill="1" applyBorder="1" applyAlignment="1">
      <alignment horizontal="right" vertical="center"/>
    </xf>
    <xf numFmtId="44" fontId="20" fillId="13" borderId="8" xfId="12" applyFont="1" applyFill="1" applyBorder="1" applyAlignment="1">
      <alignment horizontal="center" vertical="center"/>
    </xf>
    <xf numFmtId="44" fontId="20" fillId="13" borderId="6" xfId="12" applyFont="1" applyFill="1" applyBorder="1" applyAlignment="1">
      <alignment horizontal="center" vertical="center"/>
    </xf>
    <xf numFmtId="44" fontId="20" fillId="13" borderId="9" xfId="12" applyFont="1" applyFill="1" applyBorder="1" applyAlignment="1">
      <alignment horizontal="center" vertical="center"/>
    </xf>
    <xf numFmtId="44" fontId="17" fillId="55" borderId="8" xfId="0" applyNumberFormat="1" applyFont="1" applyFill="1" applyBorder="1" applyAlignment="1">
      <alignment horizontal="center" vertical="top"/>
    </xf>
    <xf numFmtId="44" fontId="17" fillId="55" borderId="6" xfId="0" applyNumberFormat="1" applyFont="1" applyFill="1" applyBorder="1" applyAlignment="1">
      <alignment horizontal="center" vertical="top"/>
    </xf>
    <xf numFmtId="44" fontId="17" fillId="55" borderId="9" xfId="0" applyNumberFormat="1" applyFont="1" applyFill="1" applyBorder="1" applyAlignment="1">
      <alignment horizontal="center" vertical="top"/>
    </xf>
    <xf numFmtId="44" fontId="10" fillId="50" borderId="8" xfId="0" applyNumberFormat="1" applyFont="1" applyFill="1" applyBorder="1" applyAlignment="1">
      <alignment horizontal="center" vertical="top"/>
    </xf>
    <xf numFmtId="44" fontId="10" fillId="50" borderId="6" xfId="0" applyNumberFormat="1" applyFont="1" applyFill="1" applyBorder="1" applyAlignment="1">
      <alignment horizontal="center" vertical="top"/>
    </xf>
    <xf numFmtId="44" fontId="10" fillId="50" borderId="9" xfId="0" applyNumberFormat="1" applyFont="1" applyFill="1" applyBorder="1" applyAlignment="1">
      <alignment horizontal="center" vertical="top"/>
    </xf>
    <xf numFmtId="44" fontId="10" fillId="49" borderId="8" xfId="0" applyNumberFormat="1" applyFont="1" applyFill="1" applyBorder="1" applyAlignment="1">
      <alignment horizontal="center" vertical="top"/>
    </xf>
    <xf numFmtId="44" fontId="10" fillId="49" borderId="6" xfId="0" applyNumberFormat="1" applyFont="1" applyFill="1" applyBorder="1" applyAlignment="1">
      <alignment horizontal="center" vertical="top"/>
    </xf>
    <xf numFmtId="44" fontId="10" fillId="49" borderId="9" xfId="0" applyNumberFormat="1" applyFont="1" applyFill="1" applyBorder="1" applyAlignment="1">
      <alignment horizontal="center" vertical="top"/>
    </xf>
    <xf numFmtId="44" fontId="10" fillId="52" borderId="30" xfId="12" applyFont="1" applyFill="1" applyBorder="1" applyAlignment="1">
      <alignment horizontal="center" vertical="center"/>
    </xf>
    <xf numFmtId="44" fontId="10" fillId="52" borderId="14" xfId="12" applyFont="1" applyFill="1" applyBorder="1" applyAlignment="1">
      <alignment horizontal="center" vertical="center"/>
    </xf>
    <xf numFmtId="44" fontId="10" fillId="52" borderId="33" xfId="12" applyFont="1" applyFill="1" applyBorder="1" applyAlignment="1">
      <alignment horizontal="center" vertical="center"/>
    </xf>
    <xf numFmtId="0" fontId="10" fillId="50" borderId="6" xfId="0" applyFont="1" applyFill="1" applyBorder="1" applyAlignment="1">
      <alignment horizontal="center" vertical="center"/>
    </xf>
    <xf numFmtId="44" fontId="20" fillId="50" borderId="8" xfId="0" applyNumberFormat="1" applyFont="1" applyFill="1" applyBorder="1" applyAlignment="1">
      <alignment horizontal="center" vertical="top"/>
    </xf>
    <xf numFmtId="44" fontId="20" fillId="50" borderId="6" xfId="0" applyNumberFormat="1" applyFont="1" applyFill="1" applyBorder="1" applyAlignment="1">
      <alignment horizontal="center" vertical="top"/>
    </xf>
    <xf numFmtId="44" fontId="20" fillId="50" borderId="9" xfId="0" applyNumberFormat="1" applyFont="1" applyFill="1" applyBorder="1" applyAlignment="1">
      <alignment horizontal="center" vertical="top"/>
    </xf>
    <xf numFmtId="0" fontId="10" fillId="49" borderId="8" xfId="0" applyFont="1" applyFill="1" applyBorder="1" applyAlignment="1">
      <alignment horizontal="center" vertical="center"/>
    </xf>
    <xf numFmtId="0" fontId="10" fillId="49" borderId="6" xfId="0" applyFont="1" applyFill="1" applyBorder="1" applyAlignment="1">
      <alignment horizontal="center" vertical="center"/>
    </xf>
    <xf numFmtId="44" fontId="20" fillId="49" borderId="8" xfId="0" applyNumberFormat="1" applyFont="1" applyFill="1" applyBorder="1" applyAlignment="1">
      <alignment horizontal="center" vertical="top"/>
    </xf>
    <xf numFmtId="44" fontId="20" fillId="49" borderId="6" xfId="0" applyNumberFormat="1" applyFont="1" applyFill="1" applyBorder="1" applyAlignment="1">
      <alignment horizontal="center" vertical="top"/>
    </xf>
    <xf numFmtId="44" fontId="20" fillId="49" borderId="9" xfId="0" applyNumberFormat="1" applyFont="1" applyFill="1" applyBorder="1" applyAlignment="1">
      <alignment horizontal="center" vertical="top"/>
    </xf>
    <xf numFmtId="44" fontId="10" fillId="48" borderId="8" xfId="0" applyNumberFormat="1" applyFont="1" applyFill="1" applyBorder="1" applyAlignment="1">
      <alignment horizontal="center" vertical="center"/>
    </xf>
    <xf numFmtId="44" fontId="10" fillId="48" borderId="6" xfId="0" applyNumberFormat="1" applyFont="1" applyFill="1" applyBorder="1" applyAlignment="1">
      <alignment horizontal="center" vertical="center"/>
    </xf>
    <xf numFmtId="44" fontId="10" fillId="48" borderId="9" xfId="0" applyNumberFormat="1" applyFont="1" applyFill="1" applyBorder="1" applyAlignment="1">
      <alignment horizontal="center" vertical="center"/>
    </xf>
    <xf numFmtId="44" fontId="10" fillId="47" borderId="8" xfId="12" applyFont="1" applyFill="1" applyBorder="1" applyAlignment="1">
      <alignment horizontal="center" vertical="center"/>
    </xf>
    <xf numFmtId="44" fontId="10" fillId="47" borderId="6" xfId="12" applyFont="1" applyFill="1" applyBorder="1" applyAlignment="1">
      <alignment horizontal="center" vertical="center"/>
    </xf>
    <xf numFmtId="44" fontId="10" fillId="47" borderId="9" xfId="12" applyFont="1" applyFill="1" applyBorder="1" applyAlignment="1">
      <alignment horizontal="center" vertical="center"/>
    </xf>
    <xf numFmtId="0" fontId="10" fillId="48" borderId="6" xfId="0" applyFont="1" applyFill="1" applyBorder="1" applyAlignment="1">
      <alignment horizontal="center" vertical="center"/>
    </xf>
    <xf numFmtId="0" fontId="10" fillId="48" borderId="9" xfId="0" applyFont="1" applyFill="1" applyBorder="1" applyAlignment="1">
      <alignment horizontal="center" vertical="center"/>
    </xf>
    <xf numFmtId="44" fontId="20" fillId="48" borderId="10" xfId="0" applyNumberFormat="1" applyFont="1" applyFill="1" applyBorder="1" applyAlignment="1">
      <alignment horizontal="center" vertical="center"/>
    </xf>
    <xf numFmtId="44" fontId="20" fillId="48" borderId="7" xfId="0" applyNumberFormat="1" applyFont="1" applyFill="1" applyBorder="1" applyAlignment="1">
      <alignment horizontal="center" vertical="center"/>
    </xf>
    <xf numFmtId="44" fontId="20" fillId="48" borderId="13" xfId="0" applyNumberFormat="1" applyFont="1" applyFill="1" applyBorder="1" applyAlignment="1">
      <alignment horizontal="center" vertical="center"/>
    </xf>
    <xf numFmtId="0" fontId="10" fillId="47" borderId="10" xfId="0" applyFont="1" applyFill="1" applyBorder="1" applyAlignment="1">
      <alignment horizontal="center" vertical="center"/>
    </xf>
    <xf numFmtId="0" fontId="10" fillId="47" borderId="7" xfId="0" applyFont="1" applyFill="1" applyBorder="1" applyAlignment="1">
      <alignment horizontal="center" vertical="center"/>
    </xf>
    <xf numFmtId="167" fontId="6" fillId="57" borderId="30" xfId="0" applyNumberFormat="1" applyFont="1" applyFill="1" applyBorder="1" applyAlignment="1">
      <alignment horizontal="right" vertical="center"/>
    </xf>
    <xf numFmtId="167" fontId="6" fillId="57" borderId="14" xfId="0" applyNumberFormat="1" applyFont="1" applyFill="1" applyBorder="1" applyAlignment="1">
      <alignment horizontal="right" vertical="center"/>
    </xf>
    <xf numFmtId="167" fontId="6" fillId="57" borderId="33" xfId="0" applyNumberFormat="1" applyFont="1" applyFill="1" applyBorder="1" applyAlignment="1">
      <alignment horizontal="right" vertical="center"/>
    </xf>
    <xf numFmtId="44" fontId="20" fillId="47" borderId="8" xfId="12" applyFont="1" applyFill="1" applyBorder="1" applyAlignment="1">
      <alignment horizontal="center" vertical="center"/>
    </xf>
    <xf numFmtId="44" fontId="20" fillId="47" borderId="6" xfId="12" applyFont="1" applyFill="1" applyBorder="1" applyAlignment="1">
      <alignment horizontal="center" vertical="center"/>
    </xf>
    <xf numFmtId="44" fontId="20" fillId="47" borderId="9" xfId="12" applyFont="1" applyFill="1" applyBorder="1" applyAlignment="1">
      <alignment horizontal="center" vertical="center"/>
    </xf>
    <xf numFmtId="44" fontId="5" fillId="28" borderId="8" xfId="12" applyFont="1" applyFill="1" applyBorder="1" applyAlignment="1">
      <alignment horizontal="center" vertical="center"/>
    </xf>
    <xf numFmtId="44" fontId="5" fillId="28" borderId="9" xfId="12" applyFont="1" applyFill="1" applyBorder="1" applyAlignment="1">
      <alignment horizontal="center" vertical="center"/>
    </xf>
    <xf numFmtId="0" fontId="42" fillId="44" borderId="3" xfId="0" applyFont="1" applyFill="1" applyBorder="1" applyAlignment="1">
      <alignment horizontal="center"/>
    </xf>
    <xf numFmtId="0" fontId="42" fillId="44" borderId="4" xfId="0" applyFont="1" applyFill="1" applyBorder="1" applyAlignment="1">
      <alignment horizontal="center"/>
    </xf>
    <xf numFmtId="0" fontId="42" fillId="44" borderId="5" xfId="0" applyFont="1" applyFill="1" applyBorder="1" applyAlignment="1">
      <alignment horizontal="center"/>
    </xf>
    <xf numFmtId="0" fontId="6" fillId="12" borderId="25" xfId="0" applyFont="1" applyFill="1" applyBorder="1" applyAlignment="1">
      <alignment horizontal="center"/>
    </xf>
    <xf numFmtId="0" fontId="6" fillId="12" borderId="40" xfId="0" applyFont="1" applyFill="1" applyBorder="1" applyAlignment="1">
      <alignment horizontal="center"/>
    </xf>
    <xf numFmtId="0" fontId="6" fillId="12" borderId="26" xfId="0" applyFont="1" applyFill="1" applyBorder="1" applyAlignment="1">
      <alignment horizontal="center"/>
    </xf>
    <xf numFmtId="168" fontId="10" fillId="9" borderId="31" xfId="0" applyNumberFormat="1" applyFont="1" applyFill="1" applyBorder="1" applyAlignment="1">
      <alignment horizontal="center" vertical="center"/>
    </xf>
    <xf numFmtId="168" fontId="10" fillId="9" borderId="34" xfId="0" applyNumberFormat="1" applyFont="1" applyFill="1" applyBorder="1" applyAlignment="1">
      <alignment horizontal="center" vertical="center"/>
    </xf>
    <xf numFmtId="0" fontId="23" fillId="0" borderId="0" xfId="0" applyFont="1" applyAlignment="1">
      <alignment horizontal="left"/>
    </xf>
    <xf numFmtId="0" fontId="24" fillId="0" borderId="0" xfId="0" applyFont="1" applyAlignment="1">
      <alignment horizontal="left"/>
    </xf>
    <xf numFmtId="166" fontId="42" fillId="9" borderId="3" xfId="0" applyNumberFormat="1" applyFont="1" applyFill="1" applyBorder="1" applyAlignment="1">
      <alignment horizontal="center"/>
    </xf>
    <xf numFmtId="166" fontId="42" fillId="9" borderId="4" xfId="0" applyNumberFormat="1" applyFont="1" applyFill="1" applyBorder="1" applyAlignment="1">
      <alignment horizontal="center"/>
    </xf>
    <xf numFmtId="0" fontId="16" fillId="12" borderId="25" xfId="0" applyFont="1" applyFill="1" applyBorder="1" applyAlignment="1">
      <alignment horizontal="center" vertical="center" wrapText="1"/>
    </xf>
    <xf numFmtId="0" fontId="16" fillId="12" borderId="40" xfId="0" applyFont="1" applyFill="1" applyBorder="1" applyAlignment="1">
      <alignment horizontal="center" vertical="center" wrapText="1"/>
    </xf>
    <xf numFmtId="0" fontId="16" fillId="12" borderId="26" xfId="0" applyFont="1" applyFill="1" applyBorder="1" applyAlignment="1">
      <alignment horizontal="center" vertical="center" wrapText="1"/>
    </xf>
    <xf numFmtId="0" fontId="16" fillId="12" borderId="41" xfId="0" applyFont="1" applyFill="1" applyBorder="1" applyAlignment="1">
      <alignment horizontal="center" vertical="center" wrapText="1"/>
    </xf>
    <xf numFmtId="0" fontId="16" fillId="12" borderId="42" xfId="0" applyFont="1" applyFill="1" applyBorder="1" applyAlignment="1">
      <alignment horizontal="center" vertical="center" wrapText="1"/>
    </xf>
    <xf numFmtId="0" fontId="16" fillId="12" borderId="43" xfId="0" applyFont="1" applyFill="1" applyBorder="1" applyAlignment="1">
      <alignment horizontal="center" vertical="center" wrapText="1"/>
    </xf>
    <xf numFmtId="167" fontId="29" fillId="20" borderId="29" xfId="12" applyNumberFormat="1" applyFont="1" applyFill="1" applyBorder="1" applyAlignment="1">
      <alignment horizontal="center" vertical="center"/>
    </xf>
    <xf numFmtId="167" fontId="29" fillId="20" borderId="32" xfId="12" applyNumberFormat="1" applyFont="1" applyFill="1" applyBorder="1" applyAlignment="1">
      <alignment horizontal="center" vertical="center"/>
    </xf>
    <xf numFmtId="167" fontId="26" fillId="20" borderId="31" xfId="4" applyNumberFormat="1" applyFont="1" applyFill="1" applyBorder="1" applyAlignment="1">
      <alignment horizontal="center" vertical="center"/>
    </xf>
    <xf numFmtId="167" fontId="26" fillId="20" borderId="34" xfId="4" applyNumberFormat="1" applyFont="1" applyFill="1" applyBorder="1" applyAlignment="1">
      <alignment horizontal="center" vertical="center"/>
    </xf>
    <xf numFmtId="166" fontId="36" fillId="0" borderId="0" xfId="0" applyNumberFormat="1" applyFont="1" applyAlignment="1">
      <alignment horizontal="center" vertical="center"/>
    </xf>
    <xf numFmtId="166" fontId="37" fillId="0" borderId="0" xfId="0" applyNumberFormat="1" applyFont="1" applyAlignment="1">
      <alignment horizontal="center" vertical="center"/>
    </xf>
    <xf numFmtId="14" fontId="41" fillId="42" borderId="8" xfId="0" applyNumberFormat="1" applyFont="1" applyFill="1" applyBorder="1" applyAlignment="1">
      <alignment horizontal="center" vertical="center"/>
    </xf>
    <xf numFmtId="14" fontId="41" fillId="42" borderId="6" xfId="0" applyNumberFormat="1" applyFont="1" applyFill="1" applyBorder="1" applyAlignment="1">
      <alignment horizontal="center" vertical="center"/>
    </xf>
    <xf numFmtId="14" fontId="41" fillId="42" borderId="10" xfId="0" applyNumberFormat="1" applyFont="1" applyFill="1" applyBorder="1" applyAlignment="1">
      <alignment horizontal="center" vertical="center"/>
    </xf>
    <xf numFmtId="14" fontId="41" fillId="42" borderId="7" xfId="0" applyNumberFormat="1" applyFont="1" applyFill="1" applyBorder="1" applyAlignment="1">
      <alignment horizontal="center" vertical="center"/>
    </xf>
    <xf numFmtId="167" fontId="26" fillId="9" borderId="29" xfId="12" applyNumberFormat="1" applyFont="1" applyFill="1" applyBorder="1" applyAlignment="1">
      <alignment horizontal="center" vertical="center"/>
    </xf>
    <xf numFmtId="167" fontId="26" fillId="9" borderId="35" xfId="12" applyNumberFormat="1" applyFont="1" applyFill="1" applyBorder="1" applyAlignment="1">
      <alignment horizontal="center" vertical="center"/>
    </xf>
    <xf numFmtId="167" fontId="26" fillId="9" borderId="30" xfId="12" applyNumberFormat="1" applyFont="1" applyFill="1" applyBorder="1" applyAlignment="1">
      <alignment horizontal="center" vertical="center"/>
    </xf>
    <xf numFmtId="167" fontId="26" fillId="9" borderId="33" xfId="12" applyNumberFormat="1" applyFont="1" applyFill="1" applyBorder="1" applyAlignment="1">
      <alignment horizontal="center" vertical="center"/>
    </xf>
    <xf numFmtId="14" fontId="8" fillId="41" borderId="8" xfId="0" applyNumberFormat="1" applyFont="1" applyFill="1" applyBorder="1" applyAlignment="1">
      <alignment horizontal="center" vertical="center"/>
    </xf>
    <xf numFmtId="14" fontId="8" fillId="41" borderId="9" xfId="0" applyNumberFormat="1" applyFont="1" applyFill="1" applyBorder="1" applyAlignment="1">
      <alignment horizontal="center" vertical="center"/>
    </xf>
    <xf numFmtId="14" fontId="8" fillId="41" borderId="10" xfId="0" applyNumberFormat="1" applyFont="1" applyFill="1" applyBorder="1" applyAlignment="1">
      <alignment horizontal="center" vertical="center"/>
    </xf>
    <xf numFmtId="14" fontId="8" fillId="41" borderId="13" xfId="0" applyNumberFormat="1" applyFont="1" applyFill="1" applyBorder="1" applyAlignment="1">
      <alignment horizontal="center" vertical="center"/>
    </xf>
    <xf numFmtId="167" fontId="26" fillId="9" borderId="32" xfId="12" applyNumberFormat="1" applyFont="1" applyFill="1" applyBorder="1" applyAlignment="1">
      <alignment horizontal="center" vertical="center"/>
    </xf>
    <xf numFmtId="14" fontId="8" fillId="40" borderId="8" xfId="0" applyNumberFormat="1" applyFont="1" applyFill="1" applyBorder="1" applyAlignment="1">
      <alignment horizontal="center" vertical="center"/>
    </xf>
    <xf numFmtId="14" fontId="8" fillId="40" borderId="9" xfId="0" applyNumberFormat="1" applyFont="1" applyFill="1" applyBorder="1" applyAlignment="1">
      <alignment horizontal="center" vertical="center"/>
    </xf>
    <xf numFmtId="14" fontId="8" fillId="40" borderId="10" xfId="0" applyNumberFormat="1" applyFont="1" applyFill="1" applyBorder="1" applyAlignment="1">
      <alignment horizontal="center" vertical="center"/>
    </xf>
    <xf numFmtId="14" fontId="8" fillId="40" borderId="13" xfId="0" applyNumberFormat="1" applyFont="1" applyFill="1" applyBorder="1" applyAlignment="1">
      <alignment horizontal="center" vertical="center"/>
    </xf>
    <xf numFmtId="14" fontId="8" fillId="39" borderId="8" xfId="0" applyNumberFormat="1" applyFont="1" applyFill="1" applyBorder="1" applyAlignment="1">
      <alignment horizontal="center" vertical="center"/>
    </xf>
    <xf numFmtId="14" fontId="8" fillId="39" borderId="9" xfId="0" applyNumberFormat="1" applyFont="1" applyFill="1" applyBorder="1" applyAlignment="1">
      <alignment horizontal="center" vertical="center"/>
    </xf>
    <xf numFmtId="14" fontId="8" fillId="39" borderId="10" xfId="0" applyNumberFormat="1" applyFont="1" applyFill="1" applyBorder="1" applyAlignment="1">
      <alignment horizontal="center" vertical="center"/>
    </xf>
    <xf numFmtId="14" fontId="8" fillId="39" borderId="13" xfId="0" applyNumberFormat="1" applyFont="1" applyFill="1" applyBorder="1" applyAlignment="1">
      <alignment horizontal="center" vertical="center"/>
    </xf>
    <xf numFmtId="0" fontId="23" fillId="0" borderId="0" xfId="0" applyFont="1" applyAlignment="1">
      <alignment horizontal="left" vertical="top" wrapText="1"/>
    </xf>
    <xf numFmtId="0" fontId="16" fillId="36" borderId="25" xfId="0" applyFont="1" applyFill="1" applyBorder="1" applyAlignment="1">
      <alignment horizontal="center" vertical="center" wrapText="1"/>
    </xf>
    <xf numFmtId="0" fontId="16" fillId="36" borderId="26" xfId="0" applyFont="1" applyFill="1" applyBorder="1" applyAlignment="1">
      <alignment horizontal="center" vertical="center" wrapText="1"/>
    </xf>
    <xf numFmtId="0" fontId="16" fillId="37" borderId="3" xfId="0" applyFont="1" applyFill="1" applyBorder="1" applyAlignment="1">
      <alignment horizontal="center" wrapText="1"/>
    </xf>
    <xf numFmtId="0" fontId="16" fillId="37" borderId="4" xfId="0" applyFont="1" applyFill="1" applyBorder="1" applyAlignment="1">
      <alignment horizontal="center" wrapText="1"/>
    </xf>
    <xf numFmtId="14" fontId="8" fillId="38" borderId="6" xfId="0" applyNumberFormat="1" applyFont="1" applyFill="1" applyBorder="1" applyAlignment="1">
      <alignment horizontal="center" vertical="center"/>
    </xf>
    <xf numFmtId="14" fontId="8" fillId="38" borderId="9" xfId="0" applyNumberFormat="1" applyFont="1" applyFill="1" applyBorder="1" applyAlignment="1">
      <alignment horizontal="center" vertical="center"/>
    </xf>
    <xf numFmtId="14" fontId="8" fillId="38" borderId="10" xfId="0" applyNumberFormat="1" applyFont="1" applyFill="1" applyBorder="1" applyAlignment="1">
      <alignment horizontal="center" vertical="center"/>
    </xf>
    <xf numFmtId="14" fontId="8" fillId="38" borderId="13" xfId="0" applyNumberFormat="1" applyFont="1" applyFill="1" applyBorder="1" applyAlignment="1">
      <alignment horizontal="center" vertical="center"/>
    </xf>
    <xf numFmtId="0" fontId="20" fillId="35" borderId="8" xfId="0" applyFont="1" applyFill="1" applyBorder="1" applyAlignment="1">
      <alignment horizontal="left" vertical="center" wrapText="1"/>
    </xf>
    <xf numFmtId="0" fontId="20" fillId="35" borderId="9" xfId="0" applyFont="1" applyFill="1" applyBorder="1" applyAlignment="1">
      <alignment horizontal="left" vertical="center" wrapText="1"/>
    </xf>
    <xf numFmtId="9" fontId="30" fillId="8" borderId="8" xfId="7" applyFont="1" applyFill="1" applyBorder="1" applyAlignment="1">
      <alignment horizontal="center" vertical="center"/>
    </xf>
    <xf numFmtId="9" fontId="30" fillId="8" borderId="9" xfId="7" applyFont="1" applyFill="1" applyBorder="1" applyAlignment="1">
      <alignment horizontal="center" vertical="center"/>
    </xf>
    <xf numFmtId="0" fontId="31" fillId="0" borderId="24" xfId="0" applyFont="1" applyBorder="1" applyAlignment="1">
      <alignment horizontal="left" vertical="center" wrapText="1"/>
    </xf>
    <xf numFmtId="0" fontId="31" fillId="0" borderId="0" xfId="0" applyFont="1" applyAlignment="1">
      <alignment horizontal="left" vertical="center" wrapText="1"/>
    </xf>
    <xf numFmtId="9" fontId="32" fillId="0" borderId="0" xfId="7" applyFont="1" applyAlignment="1">
      <alignment horizontal="center" vertical="center"/>
    </xf>
    <xf numFmtId="14" fontId="5" fillId="8" borderId="3" xfId="0" applyNumberFormat="1" applyFont="1" applyFill="1" applyBorder="1" applyAlignment="1">
      <alignment horizontal="center"/>
    </xf>
    <xf numFmtId="14" fontId="5" fillId="8" borderId="5" xfId="0" applyNumberFormat="1" applyFont="1" applyFill="1" applyBorder="1" applyAlignment="1">
      <alignment horizontal="center"/>
    </xf>
    <xf numFmtId="0" fontId="23" fillId="0" borderId="0" xfId="0" applyFont="1" applyAlignment="1">
      <alignment horizontal="left" vertical="center" wrapText="1"/>
    </xf>
    <xf numFmtId="0" fontId="20" fillId="35" borderId="8" xfId="0" applyFont="1" applyFill="1" applyBorder="1" applyAlignment="1">
      <alignment horizontal="center" vertical="center" wrapText="1"/>
    </xf>
    <xf numFmtId="0" fontId="20" fillId="35" borderId="6" xfId="0" applyFont="1" applyFill="1" applyBorder="1" applyAlignment="1">
      <alignment horizontal="center" vertical="center" wrapText="1"/>
    </xf>
    <xf numFmtId="0" fontId="20" fillId="35" borderId="9" xfId="0" applyFont="1" applyFill="1" applyBorder="1" applyAlignment="1">
      <alignment horizontal="center" vertical="center" wrapText="1"/>
    </xf>
    <xf numFmtId="0" fontId="25" fillId="36" borderId="2" xfId="0" applyFont="1" applyFill="1" applyBorder="1" applyAlignment="1">
      <alignment vertical="center" wrapText="1"/>
    </xf>
    <xf numFmtId="167" fontId="26" fillId="9" borderId="2" xfId="12" applyNumberFormat="1" applyFont="1" applyFill="1" applyBorder="1" applyAlignment="1">
      <alignment horizontal="center" vertical="center"/>
    </xf>
    <xf numFmtId="167" fontId="29" fillId="9" borderId="2" xfId="12" applyNumberFormat="1" applyFont="1" applyFill="1" applyBorder="1" applyAlignment="1">
      <alignment horizontal="center" vertical="center"/>
    </xf>
  </cellXfs>
  <cellStyles count="29">
    <cellStyle name="Akzent6 2" xfId="1" xr:uid="{00000000-0005-0000-0000-000000000000}"/>
    <cellStyle name="Eingabe" xfId="2" builtinId="20"/>
    <cellStyle name="Eingabe 2" xfId="3" xr:uid="{00000000-0005-0000-0000-000002000000}"/>
    <cellStyle name="Eingabe 2 2" xfId="22" xr:uid="{10563F42-178D-4762-8726-9B61EAAAFA89}"/>
    <cellStyle name="Komma" xfId="4" builtinId="3"/>
    <cellStyle name="Komma 2" xfId="5" xr:uid="{00000000-0005-0000-0000-000004000000}"/>
    <cellStyle name="Komma 2 2" xfId="28" xr:uid="{1458DD7C-DA85-40C1-B1C0-E579C90B9811}"/>
    <cellStyle name="Prozent" xfId="6" builtinId="5"/>
    <cellStyle name="Prozent 2" xfId="7" xr:uid="{00000000-0005-0000-0000-000006000000}"/>
    <cellStyle name="Prozent 2 2" xfId="23" xr:uid="{BFFE0BDA-9223-454A-BF12-494DEAA0BD5B}"/>
    <cellStyle name="Standard" xfId="0" builtinId="0"/>
    <cellStyle name="Standard 2" xfId="8" xr:uid="{00000000-0005-0000-0000-000008000000}"/>
    <cellStyle name="Standard 4 2" xfId="9" xr:uid="{00000000-0005-0000-0000-000009000000}"/>
    <cellStyle name="Standard 4 2 2" xfId="10" xr:uid="{00000000-0005-0000-0000-00000A000000}"/>
    <cellStyle name="Standard 4 2 2 2" xfId="19" xr:uid="{7F07E86C-523A-4C70-B5AA-83CE7CCF1BE6}"/>
    <cellStyle name="Standard 4 2 2 3" xfId="15" xr:uid="{7DDFF4E3-AD56-468C-B71B-7B157A32FC7D}"/>
    <cellStyle name="Standard 4 2 3" xfId="18" xr:uid="{C9B77A03-8564-45AB-8C3B-A4D8F98DAC66}"/>
    <cellStyle name="Standard 4 2 4" xfId="14" xr:uid="{9E3093CC-5D39-46AE-8A2B-8B3F8078D605}"/>
    <cellStyle name="Standard 4 2_Liesmich-Seite" xfId="11" xr:uid="{00000000-0005-0000-0000-00000B000000}"/>
    <cellStyle name="Standard_Basic project data" xfId="24" xr:uid="{D9C54B34-BD0C-4426-9271-116AF14387CD}"/>
    <cellStyle name="Standard_Equipment" xfId="27" xr:uid="{0BF23E18-48A3-416C-BCED-7613D40E8624}"/>
    <cellStyle name="Standard_Tabelle1" xfId="25" xr:uid="{3B653124-7C8E-42CD-8D48-8F639425FA13}"/>
    <cellStyle name="Standard_Tabelle1_1" xfId="26" xr:uid="{9AD5F392-2A97-4956-AFC0-A296E2CD670B}"/>
    <cellStyle name="Währung" xfId="12" builtinId="4"/>
    <cellStyle name="Währung 2" xfId="13" xr:uid="{00000000-0005-0000-0000-00000D000000}"/>
    <cellStyle name="Währung 2 2" xfId="21" xr:uid="{23A27721-2067-4B7D-A8D4-894CBDFC2630}"/>
    <cellStyle name="Währung 2 3" xfId="17" xr:uid="{CC7CF2D9-63AE-4F55-A339-A68D89CEB0A3}"/>
    <cellStyle name="Währung 3" xfId="20" xr:uid="{CB7A67E3-0575-418C-A5F7-CF2540865876}"/>
    <cellStyle name="Währung 4" xfId="16" xr:uid="{96F3C44D-F8F4-41A0-A191-0A0A7E268D34}"/>
  </cellStyles>
  <dxfs count="2002">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5" tint="-0.24994659260841701"/>
      </font>
      <fill>
        <patternFill patternType="solid">
          <fgColor theme="5" tint="0.79998168889431442"/>
          <bgColor theme="5" tint="0.79998168889431442"/>
        </patternFill>
      </fill>
    </dxf>
    <dxf>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5" tint="-0.24994659260841701"/>
      </font>
      <fill>
        <patternFill patternType="solid">
          <fgColor theme="5" tint="0.79998168889431442"/>
          <bgColor theme="5" tint="0.79998168889431442"/>
        </patternFill>
      </fill>
    </dxf>
    <dxf>
      <font>
        <color theme="0" tint="-0.2499465926084170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0" tint="-0.14996795556505021"/>
      </font>
    </dxf>
    <dxf>
      <font>
        <color theme="1"/>
      </font>
      <fill>
        <patternFill patternType="solid">
          <fgColor theme="9" tint="0.79998168889431442"/>
          <bgColor theme="9" tint="0.79998168889431442"/>
        </patternFill>
      </fill>
    </dxf>
    <dxf>
      <font>
        <color theme="0"/>
      </font>
      <fill>
        <patternFill patternType="solid">
          <fgColor theme="9" tint="-0.499984740745262"/>
          <bgColor theme="9" tint="-0.499984740745262"/>
        </patternFill>
      </fill>
    </dxf>
    <dxf>
      <font>
        <color theme="0" tint="-0.14996795556505021"/>
      </font>
    </dxf>
    <dxf>
      <fill>
        <patternFill patternType="solid">
          <fgColor theme="9" tint="-0.24994659260841701"/>
          <bgColor theme="9" tint="-0.24994659260841701"/>
        </patternFill>
      </fill>
    </dxf>
    <dxf>
      <font>
        <color theme="1"/>
      </font>
      <fill>
        <patternFill patternType="solid">
          <fgColor theme="9" tint="0.79998168889431442"/>
          <bgColor theme="9" tint="0.79998168889431442"/>
        </patternFill>
      </fill>
    </dxf>
    <dxf>
      <fill>
        <patternFill patternType="solid">
          <fgColor theme="9" tint="0.59996337778862885"/>
          <bgColor theme="9" tint="0.59996337778862885"/>
        </patternFill>
      </fill>
    </dxf>
    <dxf>
      <fill>
        <patternFill patternType="solid">
          <fgColor theme="9" tint="0.39994506668294322"/>
          <bgColor theme="9" tint="0.39994506668294322"/>
        </patternFill>
      </fill>
    </dxf>
    <dxf>
      <font>
        <color theme="0"/>
      </font>
      <fill>
        <patternFill patternType="solid">
          <fgColor theme="9" tint="-0.499984740745262"/>
          <bgColor theme="9" tint="-0.499984740745262"/>
        </patternFill>
      </fill>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79998168889431442"/>
          <bgColor theme="9" tint="0.79998168889431442"/>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ont>
        <color theme="0"/>
      </font>
      <fill>
        <patternFill patternType="solid">
          <fgColor rgb="FF548235"/>
          <bgColor rgb="FF548235"/>
        </patternFill>
      </fill>
    </dxf>
    <dxf>
      <font>
        <color theme="0" tint="-0.14996795556505021"/>
      </font>
    </dxf>
    <dxf>
      <font>
        <color theme="0" tint="-0.14996795556505021"/>
      </font>
    </dxf>
    <dxf>
      <font>
        <color theme="0" tint="-0.14996795556505021"/>
      </font>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theme="0" tint="-4.9989318521683403E-2"/>
      </font>
    </dxf>
    <dxf>
      <font>
        <color theme="0" tint="-0.14996795556505021"/>
      </font>
    </dxf>
    <dxf>
      <font>
        <color theme="0" tint="-4.9989318521683403E-2"/>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indexed="26"/>
          <bgColor indexed="26"/>
        </patternFill>
      </fill>
    </dxf>
    <dxf>
      <fill>
        <patternFill patternType="solid">
          <fgColor indexed="26"/>
          <bgColor indexed="26"/>
        </patternFill>
      </fill>
    </dxf>
    <dxf>
      <font>
        <color theme="0" tint="-0.14996795556505021"/>
      </font>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dxf>
    <dxf>
      <font>
        <color theme="0" tint="-0.14996795556505021"/>
      </font>
    </dxf>
    <dxf>
      <font>
        <color theme="0" tint="-0.14996795556505021"/>
      </font>
      <fill>
        <patternFill patternType="solid">
          <fgColor theme="0" tint="-4.9989318521683403E-2"/>
          <bgColor theme="0" tint="-0.14996795556505021"/>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ill>
        <patternFill patternType="solid">
          <fgColor indexed="26"/>
          <bgColor indexed="26"/>
        </patternFill>
      </fill>
    </dxf>
    <dxf>
      <font>
        <color theme="0" tint="-0.14996795556505021"/>
      </font>
      <fill>
        <patternFill patternType="solid">
          <fgColor theme="0" tint="-4.9989318521683403E-2"/>
          <bgColor theme="0" tint="-4.9989318521683403E-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dxf>
    <dxf>
      <font>
        <color theme="7" tint="-0.499984740745262"/>
      </font>
      <fill>
        <patternFill patternType="solid">
          <fgColor theme="7" tint="0.59996337778862885"/>
          <bgColor theme="7" tint="0.59996337778862885"/>
        </patternFill>
      </fill>
    </dxf>
    <dxf>
      <font>
        <color rgb="FF9C5700"/>
      </font>
      <fill>
        <patternFill patternType="solid">
          <fgColor rgb="FFFFEB9C"/>
          <bgColor rgb="FFFFEB9C"/>
        </patternFill>
      </fill>
    </dxf>
    <dxf>
      <font>
        <color theme="0" tint="-0.24994659260841701"/>
      </font>
    </dxf>
    <dxf>
      <font>
        <color theme="5" tint="-0.24994659260841701"/>
      </font>
      <fill>
        <patternFill patternType="solid">
          <fgColor theme="5" tint="0.79998168889431442"/>
          <bgColor theme="5" tint="0.79998168889431442"/>
        </patternFill>
      </fill>
    </dxf>
    <dxf>
      <font>
        <color theme="0" tint="-0.14996795556505021"/>
      </font>
    </dxf>
    <dxf>
      <font>
        <color theme="5" tint="-0.24994659260841701"/>
      </font>
      <fill>
        <patternFill patternType="solid">
          <fgColor theme="5" tint="0.79998168889431442"/>
          <bgColor theme="5" tint="0.79998168889431442"/>
        </patternFill>
      </fill>
    </dxf>
    <dxf>
      <font>
        <color rgb="FF9C5700"/>
      </font>
      <fill>
        <patternFill patternType="solid">
          <fgColor rgb="FFFFEB9C"/>
          <bgColor rgb="FFFFEB9C"/>
        </patternFill>
      </fill>
    </dxf>
    <dxf>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0.14996795556505021"/>
      </font>
    </dxf>
    <dxf>
      <font>
        <color theme="0" tint="-0.14996795556505021"/>
      </font>
    </dxf>
    <dxf>
      <font>
        <color theme="5" tint="-0.24994659260841701"/>
      </font>
      <fill>
        <patternFill patternType="solid">
          <fgColor theme="5" tint="0.79998168889431442"/>
          <bgColor theme="5" tint="0.79998168889431442"/>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5" tint="-0.24994659260841701"/>
      </font>
      <fill>
        <patternFill patternType="solid">
          <fgColor theme="5" tint="0.79998168889431442"/>
          <bgColor theme="5" tint="0.79998168889431442"/>
        </patternFill>
      </fill>
    </dxf>
    <dxf>
      <font>
        <color theme="5" tint="-0.24994659260841701"/>
      </font>
      <fill>
        <patternFill patternType="solid">
          <fgColor theme="5" tint="0.79998168889431442"/>
          <bgColor theme="5" tint="0.79998168889431442"/>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0.14996795556505021"/>
      </font>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theme="0" tint="-0.14996795556505021"/>
      </font>
    </dxf>
    <dxf>
      <font>
        <color rgb="FFF2F2F2"/>
      </font>
    </dxf>
    <dxf>
      <font>
        <color theme="0" tint="-0.14996795556505021"/>
      </font>
    </dxf>
    <dxf>
      <font>
        <color theme="1"/>
      </font>
      <fill>
        <patternFill patternType="solid">
          <fgColor theme="9" tint="0.79998168889431442"/>
          <bgColor theme="9" tint="0.79998168889431442"/>
        </patternFill>
      </fill>
    </dxf>
    <dxf>
      <font>
        <color theme="0" tint="-0.14996795556505021"/>
      </font>
    </dxf>
    <dxf>
      <font>
        <color theme="0" tint="-0.14996795556505021"/>
      </font>
    </dxf>
    <dxf>
      <font>
        <color theme="0"/>
      </font>
      <fill>
        <patternFill patternType="solid">
          <fgColor theme="9" tint="-0.499984740745262"/>
          <bgColor theme="9" tint="-0.499984740745262"/>
        </patternFill>
      </fill>
    </dxf>
    <dxf>
      <fill>
        <patternFill patternType="solid">
          <fgColor theme="9" tint="0.59996337778862885"/>
          <bgColor theme="9" tint="0.59996337778862885"/>
        </patternFill>
      </fill>
    </dxf>
    <dxf>
      <font>
        <color theme="1"/>
      </font>
      <fill>
        <patternFill patternType="solid">
          <fgColor theme="9" tint="0.79998168889431442"/>
          <bgColor theme="9" tint="0.79998168889431442"/>
        </patternFill>
      </fill>
    </dxf>
    <dxf>
      <fill>
        <patternFill patternType="solid">
          <fgColor theme="9" tint="-0.24994659260841701"/>
          <bgColor theme="9" tint="-0.24994659260841701"/>
        </patternFill>
      </fill>
    </dxf>
    <dxf>
      <fill>
        <patternFill patternType="solid">
          <fgColor theme="9" tint="0.39994506668294322"/>
          <bgColor theme="9" tint="0.39994506668294322"/>
        </patternFill>
      </fill>
    </dxf>
    <dxf>
      <font>
        <color theme="0" tint="-0.14996795556505021"/>
      </font>
    </dxf>
    <dxf>
      <font>
        <color theme="1"/>
      </font>
      <fill>
        <patternFill patternType="solid">
          <fgColor theme="9" tint="0.79998168889431442"/>
          <bgColor theme="9" tint="0.79998168889431442"/>
        </patternFill>
      </fill>
    </dxf>
    <dxf>
      <font>
        <color theme="0" tint="-0.14996795556505021"/>
      </font>
    </dxf>
    <dxf>
      <font>
        <color theme="0"/>
      </font>
      <fill>
        <patternFill patternType="solid">
          <fgColor theme="9" tint="-0.499984740745262"/>
          <bgColor theme="9" tint="-0.499984740745262"/>
        </patternFill>
      </fill>
    </dxf>
    <dxf>
      <font>
        <color theme="0"/>
      </font>
      <fill>
        <patternFill patternType="solid">
          <fgColor theme="9" tint="-0.499984740745262"/>
          <bgColor theme="9" tint="-0.499984740745262"/>
        </patternFill>
      </fill>
    </dxf>
    <dxf>
      <font>
        <color theme="0" tint="-0.14996795556505021"/>
      </font>
      <fill>
        <patternFill patternType="solid">
          <fgColor theme="0" tint="-0.14996795556505021"/>
          <bgColor theme="0" tint="-0.14996795556505021"/>
        </patternFill>
      </fill>
    </dxf>
    <dxf>
      <fill>
        <patternFill patternType="solid">
          <fgColor theme="9" tint="0.39994506668294322"/>
          <bgColor theme="9" tint="0.3999450666829432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bgColor theme="9"/>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ont>
        <color theme="0"/>
      </font>
      <fill>
        <patternFill patternType="solid">
          <fgColor rgb="FF548235"/>
          <bgColor rgb="FF548235"/>
        </patternFill>
      </fill>
    </dxf>
    <dxf>
      <fill>
        <patternFill patternType="solid">
          <fgColor theme="9" tint="0.39994506668294322"/>
          <bgColor theme="9" tint="0.39994506668294322"/>
        </patternFill>
      </fill>
    </dxf>
    <dxf>
      <fill>
        <patternFill patternType="solid">
          <fgColor theme="9" tint="0.59996337778862885"/>
          <bgColor theme="9" tint="0.59996337778862885"/>
        </patternFill>
      </fill>
    </dxf>
    <dxf>
      <fill>
        <patternFill patternType="solid">
          <fgColor theme="9" tint="0.79998168889431442"/>
          <bgColor theme="9" tint="0.79998168889431442"/>
        </patternFill>
      </fill>
    </dxf>
    <dxf>
      <fill>
        <patternFill patternType="solid">
          <fgColor theme="9"/>
          <bgColor theme="9"/>
        </patternFill>
      </fill>
    </dxf>
    <dxf>
      <font>
        <color theme="0" tint="-0.14996795556505021"/>
      </font>
    </dxf>
    <dxf>
      <font>
        <color theme="0" tint="-0.14996795556505021"/>
      </font>
    </dxf>
    <dxf>
      <font>
        <color theme="0" tint="-0.14996795556505021"/>
      </font>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theme="0" tint="-0.34998626667073579"/>
      </font>
      <fill>
        <patternFill patternType="solid">
          <fgColor theme="0" tint="-0.14996795556505021"/>
          <bgColor theme="0" tint="-0.14996795556505021"/>
        </patternFill>
      </fill>
    </dxf>
    <dxf>
      <font>
        <color rgb="FF9C0006"/>
      </font>
      <fill>
        <patternFill>
          <bgColor rgb="FFFFC7CE"/>
        </patternFill>
      </fill>
    </dxf>
    <dxf>
      <font>
        <color theme="5" tint="-0.24994659260841701"/>
      </font>
      <fill>
        <patternFill>
          <bgColor theme="5" tint="0.79998168889431442"/>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rgb="FF9C0006"/>
      </font>
      <fill>
        <patternFill>
          <bgColor rgb="FFFFC7CE"/>
        </patternFill>
      </fill>
    </dxf>
    <dxf>
      <font>
        <color theme="5" tint="-0.24994659260841701"/>
      </font>
      <fill>
        <patternFill>
          <bgColor theme="5" tint="0.79998168889431442"/>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5" tint="-0.24994659260841701"/>
      </font>
      <fill>
        <patternFill>
          <bgColor theme="5" tint="0.79998168889431442"/>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5" tint="-0.24994659260841701"/>
      </font>
      <fill>
        <patternFill>
          <bgColor theme="5" tint="0.79998168889431442"/>
        </patternFill>
      </fill>
    </dxf>
    <dxf>
      <font>
        <color theme="5" tint="-0.24994659260841701"/>
      </font>
      <fill>
        <patternFill>
          <bgColor theme="5" tint="0.79998168889431442"/>
        </patternFill>
      </fill>
    </dxf>
    <dxf>
      <font>
        <color theme="5" tint="-0.24994659260841701"/>
      </font>
      <fill>
        <patternFill>
          <bgColor theme="5" tint="0.79998168889431442"/>
        </patternFill>
      </fill>
    </dxf>
    <dxf>
      <font>
        <color theme="5" tint="-0.24994659260841701"/>
      </font>
      <fill>
        <patternFill>
          <bgColor theme="5" tint="0.79998168889431442"/>
        </patternFill>
      </fill>
    </dxf>
    <dxf>
      <font>
        <color rgb="FF9C0006"/>
      </font>
      <fill>
        <patternFill>
          <bgColor rgb="FFFFC7CE"/>
        </patternFill>
      </fill>
    </dxf>
    <dxf>
      <font>
        <color theme="5" tint="-0.24994659260841701"/>
      </font>
      <fill>
        <patternFill>
          <bgColor theme="5" tint="0.79998168889431442"/>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rgb="FF9C0006"/>
      </font>
      <fill>
        <patternFill>
          <bgColor rgb="FFFFC7CE"/>
        </patternFill>
      </fill>
    </dxf>
    <dxf>
      <font>
        <color theme="5" tint="-0.24994659260841701"/>
      </font>
      <fill>
        <patternFill>
          <bgColor theme="5" tint="0.79998168889431442"/>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theme="0" tint="-0.24994659260841701"/>
      </font>
      <fill>
        <patternFill patternType="solid">
          <fgColor indexed="26"/>
          <bgColor indexed="26"/>
        </patternFill>
      </fill>
    </dxf>
    <dxf>
      <font>
        <color theme="0" tint="-0.14996795556505021"/>
      </font>
      <fill>
        <patternFill patternType="solid">
          <fgColor theme="0" tint="-4.9989318521683403E-2"/>
          <bgColor indexed="26"/>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theme="0" tint="-0.34998626667073579"/>
      </font>
      <fill>
        <patternFill patternType="solid">
          <fgColor theme="0" tint="-0.14996795556505021"/>
          <bgColor theme="0" tint="-0.14996795556505021"/>
        </patternFill>
      </fill>
    </dxf>
    <dxf>
      <font>
        <color rgb="FFC65911"/>
      </font>
      <fill>
        <patternFill patternType="solid">
          <fgColor theme="5" tint="0.79995117038483843"/>
          <bgColor rgb="FFFCE4D6"/>
        </patternFill>
      </fill>
    </dxf>
    <dxf>
      <font>
        <color rgb="FF006100"/>
      </font>
      <fill>
        <patternFill>
          <bgColor rgb="FFC6EFCE"/>
        </patternFill>
      </fill>
    </dxf>
    <dxf>
      <font>
        <color theme="5" tint="-0.24994659260841701"/>
      </font>
      <fill>
        <patternFill patternType="solid">
          <fgColor theme="5" tint="0.79998168889431442"/>
          <bgColor theme="5" tint="0.79998168889431442"/>
        </patternFill>
      </fill>
    </dxf>
    <dxf>
      <font>
        <color rgb="FF006100"/>
      </font>
      <fill>
        <patternFill>
          <bgColor rgb="FFC6EFCE"/>
        </patternFill>
      </fill>
    </dxf>
    <dxf>
      <font>
        <color theme="5" tint="-0.24994659260841701"/>
      </font>
      <fill>
        <patternFill patternType="solid">
          <fgColor theme="5" tint="0.79998168889431442"/>
          <bgColor theme="5" tint="0.79998168889431442"/>
        </patternFill>
      </fill>
    </dxf>
    <dxf>
      <font>
        <color rgb="FF006100"/>
      </font>
      <fill>
        <patternFill>
          <bgColor rgb="FFC6EFCE"/>
        </patternFill>
      </fill>
    </dxf>
    <dxf>
      <font>
        <color theme="5" tint="-0.24994659260841701"/>
      </font>
      <fill>
        <patternFill patternType="solid">
          <fgColor theme="5" tint="0.79998168889431442"/>
          <bgColor theme="5" tint="0.79998168889431442"/>
        </patternFill>
      </fill>
    </dxf>
    <dxf>
      <font>
        <color rgb="FF006100"/>
      </font>
      <fill>
        <patternFill>
          <bgColor rgb="FFC6EFCE"/>
        </patternFill>
      </fill>
    </dxf>
    <dxf>
      <font>
        <color theme="5" tint="-0.24994659260841701"/>
      </font>
      <fill>
        <patternFill patternType="solid">
          <fgColor theme="5" tint="0.79998168889431442"/>
          <bgColor theme="5" tint="0.79998168889431442"/>
        </patternFill>
      </fill>
    </dxf>
    <dxf>
      <font>
        <color rgb="FF006100"/>
      </font>
      <fill>
        <patternFill>
          <bgColor rgb="FFC6EFCE"/>
        </patternFill>
      </fill>
    </dxf>
    <dxf>
      <font>
        <color theme="5" tint="-0.24994659260841701"/>
      </font>
      <fill>
        <patternFill patternType="solid">
          <fgColor theme="5" tint="0.79998168889431442"/>
          <bgColor theme="5" tint="0.79998168889431442"/>
        </patternFill>
      </fill>
    </dxf>
    <dxf>
      <font>
        <color rgb="FF006100"/>
      </font>
      <fill>
        <patternFill>
          <bgColor rgb="FFC6EFCE"/>
        </patternFill>
      </fill>
    </dxf>
    <dxf>
      <font>
        <color theme="5" tint="-0.24994659260841701"/>
      </font>
      <fill>
        <patternFill patternType="solid">
          <fgColor theme="5" tint="0.79998168889431442"/>
          <bgColor theme="5" tint="0.79998168889431442"/>
        </patternFill>
      </fill>
    </dxf>
    <dxf>
      <font>
        <color rgb="FF006100"/>
      </font>
      <fill>
        <patternFill>
          <bgColor rgb="FFC6EFCE"/>
        </patternFill>
      </fill>
    </dxf>
    <dxf>
      <font>
        <color theme="5" tint="-0.24994659260841701"/>
      </font>
      <fill>
        <patternFill patternType="solid">
          <fgColor theme="5" tint="0.79998168889431442"/>
          <bgColor theme="5" tint="0.79998168889431442"/>
        </patternFill>
      </fill>
    </dxf>
    <dxf>
      <font>
        <color rgb="FF006100"/>
      </font>
      <fill>
        <patternFill>
          <bgColor rgb="FFC6EFCE"/>
        </patternFill>
      </fill>
    </dxf>
    <dxf>
      <font>
        <color theme="5" tint="-0.24994659260841701"/>
      </font>
      <fill>
        <patternFill patternType="solid">
          <fgColor theme="5" tint="0.79998168889431442"/>
          <bgColor theme="5" tint="0.79998168889431442"/>
        </patternFill>
      </fill>
    </dxf>
    <dxf>
      <font>
        <color rgb="FF006100"/>
      </font>
      <fill>
        <patternFill>
          <bgColor rgb="FFC6EFCE"/>
        </patternFill>
      </fill>
    </dxf>
    <dxf>
      <font>
        <color rgb="FF006100"/>
      </font>
      <fill>
        <patternFill>
          <bgColor rgb="FFC6EFCE"/>
        </patternFill>
      </fill>
    </dxf>
    <dxf>
      <font>
        <color rgb="FFC65911"/>
      </font>
      <fill>
        <patternFill>
          <bgColor rgb="FFFCE4D6"/>
        </patternFill>
      </fill>
    </dxf>
    <dxf>
      <fill>
        <patternFill patternType="solid">
          <fgColor theme="8" tint="0.79998168889431442"/>
          <bgColor theme="8" tint="0.79998168889431442"/>
        </patternFill>
      </fill>
    </dxf>
    <dxf>
      <fill>
        <patternFill patternType="solid">
          <fgColor theme="8" tint="0.59996337778862885"/>
          <bgColor theme="8" tint="0.59996337778862885"/>
        </patternFill>
      </fill>
    </dxf>
    <dxf>
      <fill>
        <patternFill patternType="solid">
          <fgColor theme="8" tint="0.39994506668294322"/>
          <bgColor theme="8" tint="0.39994506668294322"/>
        </patternFill>
      </fill>
    </dxf>
    <dxf>
      <fill>
        <patternFill patternType="solid">
          <fgColor theme="8" tint="0.59996337778862885"/>
          <bgColor theme="8" tint="0.59996337778862885"/>
        </patternFill>
      </fill>
    </dxf>
    <dxf>
      <fill>
        <patternFill patternType="solid">
          <fgColor theme="8" tint="0.39994506668294322"/>
          <bgColor theme="8" tint="0.39994506668294322"/>
        </patternFill>
      </fill>
    </dxf>
    <dxf>
      <fill>
        <patternFill patternType="solid">
          <fgColor theme="8"/>
          <bgColor theme="8"/>
        </patternFill>
      </fill>
    </dxf>
    <dxf>
      <fill>
        <patternFill patternType="solid">
          <fgColor theme="8" tint="0.79998168889431442"/>
          <bgColor theme="8" tint="0.79998168889431442"/>
        </patternFill>
      </fill>
    </dxf>
    <dxf>
      <font>
        <color theme="8" tint="-0.249977111117893"/>
      </font>
    </dxf>
    <dxf>
      <font>
        <color theme="8" tint="-0.249977111117893"/>
      </font>
    </dxf>
    <dxf>
      <font>
        <color rgb="FF9C0006"/>
      </font>
      <fill>
        <patternFill patternType="solid">
          <fgColor rgb="FFFFC7CE"/>
          <bgColor rgb="FFFFC7CE"/>
        </patternFill>
      </fill>
    </dxf>
    <dxf>
      <fill>
        <patternFill patternType="solid">
          <fgColor theme="8" tint="0.59996337778862885"/>
          <bgColor theme="8" tint="0.59996337778862885"/>
        </patternFill>
      </fill>
    </dxf>
    <dxf>
      <fill>
        <patternFill patternType="solid">
          <fgColor theme="8" tint="0.39994506668294322"/>
          <bgColor theme="8" tint="0.39994506668294322"/>
        </patternFill>
      </fill>
    </dxf>
    <dxf>
      <fill>
        <patternFill patternType="solid">
          <fgColor theme="8" tint="0.59996337778862885"/>
          <bgColor theme="8" tint="0.59996337778862885"/>
        </patternFill>
      </fill>
    </dxf>
    <dxf>
      <fill>
        <patternFill patternType="solid">
          <fgColor theme="8" tint="0.39994506668294322"/>
          <bgColor theme="8" tint="0.39994506668294322"/>
        </patternFill>
      </fill>
    </dxf>
    <dxf>
      <fill>
        <patternFill patternType="solid">
          <fgColor theme="8"/>
          <bgColor theme="8"/>
        </patternFill>
      </fill>
    </dxf>
    <dxf>
      <font>
        <color rgb="FF9C0006"/>
      </font>
      <fill>
        <patternFill patternType="solid">
          <fgColor rgb="FFFFC7CE"/>
          <bgColor rgb="FFFFC7CE"/>
        </patternFill>
      </fill>
    </dxf>
    <dxf>
      <fill>
        <patternFill patternType="solid">
          <fgColor theme="8" tint="0.79998168889431442"/>
          <bgColor theme="8" tint="0.79998168889431442"/>
        </patternFill>
      </fill>
    </dxf>
    <dxf>
      <fill>
        <patternFill patternType="solid">
          <fgColor theme="8" tint="0.79998168889431442"/>
          <bgColor theme="8" tint="0.79998168889431442"/>
        </patternFill>
      </fill>
    </dxf>
    <dxf>
      <fill>
        <patternFill patternType="solid">
          <fgColor theme="8" tint="0.79998168889431442"/>
          <bgColor theme="8" tint="0.79998168889431442"/>
        </patternFill>
      </fill>
    </dxf>
    <dxf>
      <fill>
        <patternFill patternType="solid">
          <fgColor theme="8" tint="0.79998168889431442"/>
          <bgColor theme="8" tint="0.79998168889431442"/>
        </patternFill>
      </fill>
    </dxf>
    <dxf>
      <fill>
        <patternFill patternType="solid">
          <fgColor theme="8" tint="0.59996337778862885"/>
          <bgColor theme="8" tint="0.59996337778862885"/>
        </patternFill>
      </fill>
    </dxf>
    <dxf>
      <fill>
        <patternFill patternType="solid">
          <fgColor theme="8" tint="0.39994506668294322"/>
          <bgColor theme="8" tint="0.39994506668294322"/>
        </patternFill>
      </fill>
    </dxf>
    <dxf>
      <fill>
        <patternFill patternType="solid">
          <fgColor theme="8" tint="0.59996337778862885"/>
          <bgColor theme="8" tint="0.59996337778862885"/>
        </patternFill>
      </fill>
    </dxf>
    <dxf>
      <fill>
        <patternFill patternType="solid">
          <fgColor theme="8" tint="0.39994506668294322"/>
          <bgColor theme="8" tint="0.39994506668294322"/>
        </patternFill>
      </fill>
    </dxf>
    <dxf>
      <fill>
        <patternFill patternType="solid">
          <fgColor theme="8"/>
          <bgColor theme="8"/>
        </patternFill>
      </fill>
    </dxf>
    <dxf>
      <font>
        <color rgb="FF9C0006"/>
      </font>
      <fill>
        <patternFill patternType="solid">
          <fgColor rgb="FFFFC7CE"/>
          <bgColor rgb="FFFFC7CE"/>
        </patternFill>
      </fill>
    </dxf>
    <dxf>
      <fill>
        <patternFill patternType="solid">
          <fgColor theme="8" tint="0.79998168889431442"/>
          <bgColor theme="8" tint="0.79998168889431442"/>
        </patternFill>
      </fill>
    </dxf>
    <dxf>
      <fill>
        <patternFill patternType="solid">
          <fgColor theme="8" tint="0.59996337778862885"/>
          <bgColor theme="8" tint="0.59996337778862885"/>
        </patternFill>
      </fill>
    </dxf>
    <dxf>
      <fill>
        <patternFill patternType="solid">
          <fgColor theme="8" tint="0.39994506668294322"/>
          <bgColor theme="8" tint="0.39994506668294322"/>
        </patternFill>
      </fill>
    </dxf>
    <dxf>
      <fill>
        <patternFill patternType="solid">
          <fgColor theme="8" tint="0.59996337778862885"/>
          <bgColor theme="8" tint="0.59996337778862885"/>
        </patternFill>
      </fill>
    </dxf>
    <dxf>
      <fill>
        <patternFill patternType="solid">
          <fgColor theme="8" tint="0.39994506668294322"/>
          <bgColor theme="8" tint="0.39994506668294322"/>
        </patternFill>
      </fill>
    </dxf>
    <dxf>
      <fill>
        <patternFill patternType="solid">
          <fgColor theme="8"/>
          <bgColor theme="8"/>
        </patternFill>
      </fill>
    </dxf>
    <dxf>
      <fill>
        <patternFill patternType="solid">
          <fgColor theme="8" tint="0.79998168889431442"/>
          <bgColor theme="8" tint="0.7999816888943144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1071033</xdr:colOff>
      <xdr:row>74</xdr:row>
      <xdr:rowOff>26459</xdr:rowOff>
    </xdr:from>
    <xdr:ext cx="9148151" cy="5439833"/>
    <xdr:pic>
      <xdr:nvPicPr>
        <xdr:cNvPr id="2" name="Grafik 1">
          <a:extLst>
            <a:ext uri="{FF2B5EF4-FFF2-40B4-BE49-F238E27FC236}">
              <a16:creationId xmlns:a16="http://schemas.microsoft.com/office/drawing/2014/main" id="{C73EEA60-3C03-483E-9DE7-F32001441952}"/>
            </a:ext>
          </a:extLst>
        </xdr:cNvPr>
        <xdr:cNvPicPr>
          <a:picLocks noChangeAspect="1"/>
        </xdr:cNvPicPr>
      </xdr:nvPicPr>
      <xdr:blipFill>
        <a:blip xmlns:r="http://schemas.openxmlformats.org/officeDocument/2006/relationships" r:embed="rId1"/>
        <a:stretch/>
      </xdr:blipFill>
      <xdr:spPr bwMode="auto">
        <a:xfrm>
          <a:off x="1071033" y="14837834"/>
          <a:ext cx="9148151" cy="5439833"/>
        </a:xfrm>
        <a:prstGeom prst="rect">
          <a:avLst/>
        </a:prstGeom>
      </xdr:spPr>
    </xdr:pic>
    <xdr:clientData/>
  </xdr:oneCellAnchor>
  <xdr:twoCellAnchor>
    <xdr:from>
      <xdr:col>0</xdr:col>
      <xdr:colOff>9531352</xdr:colOff>
      <xdr:row>77</xdr:row>
      <xdr:rowOff>108912</xdr:rowOff>
    </xdr:from>
    <xdr:to>
      <xdr:col>0</xdr:col>
      <xdr:colOff>9531352</xdr:colOff>
      <xdr:row>82</xdr:row>
      <xdr:rowOff>98809</xdr:rowOff>
    </xdr:to>
    <xdr:cxnSp macro="">
      <xdr:nvCxnSpPr>
        <xdr:cNvPr id="3" name="Gerade Verbindung mit Pfeil 2">
          <a:extLst>
            <a:ext uri="{FF2B5EF4-FFF2-40B4-BE49-F238E27FC236}">
              <a16:creationId xmlns:a16="http://schemas.microsoft.com/office/drawing/2014/main" id="{8AEE8B58-AA97-419A-BAB3-8C0372A09458}"/>
            </a:ext>
          </a:extLst>
        </xdr:cNvPr>
        <xdr:cNvCxnSpPr/>
      </xdr:nvCxnSpPr>
      <xdr:spPr bwMode="auto">
        <a:xfrm flipH="1" flipV="1">
          <a:off x="9531352" y="15634662"/>
          <a:ext cx="0" cy="1180522"/>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2296392</xdr:colOff>
      <xdr:row>78</xdr:row>
      <xdr:rowOff>142875</xdr:rowOff>
    </xdr:from>
    <xdr:to>
      <xdr:col>0</xdr:col>
      <xdr:colOff>3134592</xdr:colOff>
      <xdr:row>92</xdr:row>
      <xdr:rowOff>160481</xdr:rowOff>
    </xdr:to>
    <xdr:cxnSp macro="">
      <xdr:nvCxnSpPr>
        <xdr:cNvPr id="4" name="Gerade Verbindung mit Pfeil 3">
          <a:extLst>
            <a:ext uri="{FF2B5EF4-FFF2-40B4-BE49-F238E27FC236}">
              <a16:creationId xmlns:a16="http://schemas.microsoft.com/office/drawing/2014/main" id="{58B58B3B-E907-416E-AE27-AED9DFFF409F}"/>
            </a:ext>
          </a:extLst>
        </xdr:cNvPr>
        <xdr:cNvCxnSpPr/>
      </xdr:nvCxnSpPr>
      <xdr:spPr bwMode="auto">
        <a:xfrm>
          <a:off x="2296392" y="15906750"/>
          <a:ext cx="838200" cy="3351356"/>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4768563</xdr:colOff>
      <xdr:row>82</xdr:row>
      <xdr:rowOff>222922</xdr:rowOff>
    </xdr:from>
    <xdr:to>
      <xdr:col>0</xdr:col>
      <xdr:colOff>4806663</xdr:colOff>
      <xdr:row>88</xdr:row>
      <xdr:rowOff>127094</xdr:rowOff>
    </xdr:to>
    <xdr:cxnSp macro="">
      <xdr:nvCxnSpPr>
        <xdr:cNvPr id="5" name="Gerade Verbindung mit Pfeil 4">
          <a:extLst>
            <a:ext uri="{FF2B5EF4-FFF2-40B4-BE49-F238E27FC236}">
              <a16:creationId xmlns:a16="http://schemas.microsoft.com/office/drawing/2014/main" id="{5BDAA4CC-D5FE-4172-9508-A77144C2DAA7}"/>
            </a:ext>
          </a:extLst>
        </xdr:cNvPr>
        <xdr:cNvCxnSpPr/>
      </xdr:nvCxnSpPr>
      <xdr:spPr bwMode="auto">
        <a:xfrm flipH="1" flipV="1">
          <a:off x="4768563" y="16939297"/>
          <a:ext cx="38100" cy="1332922"/>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2266950</xdr:colOff>
      <xdr:row>74</xdr:row>
      <xdr:rowOff>164041</xdr:rowOff>
    </xdr:from>
    <xdr:to>
      <xdr:col>0</xdr:col>
      <xdr:colOff>4029076</xdr:colOff>
      <xdr:row>78</xdr:row>
      <xdr:rowOff>73603</xdr:rowOff>
    </xdr:to>
    <xdr:cxnSp macro="">
      <xdr:nvCxnSpPr>
        <xdr:cNvPr id="6" name="Gerade Verbindung mit Pfeil 5">
          <a:extLst>
            <a:ext uri="{FF2B5EF4-FFF2-40B4-BE49-F238E27FC236}">
              <a16:creationId xmlns:a16="http://schemas.microsoft.com/office/drawing/2014/main" id="{39FEEEC2-31E0-47AB-81F7-A215125A0BAB}"/>
            </a:ext>
          </a:extLst>
        </xdr:cNvPr>
        <xdr:cNvCxnSpPr/>
      </xdr:nvCxnSpPr>
      <xdr:spPr bwMode="auto">
        <a:xfrm flipH="1">
          <a:off x="2266950" y="14975416"/>
          <a:ext cx="1762126" cy="862062"/>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5801783</xdr:colOff>
      <xdr:row>76</xdr:row>
      <xdr:rowOff>227542</xdr:rowOff>
    </xdr:from>
    <xdr:to>
      <xdr:col>0</xdr:col>
      <xdr:colOff>9411758</xdr:colOff>
      <xdr:row>77</xdr:row>
      <xdr:rowOff>31751</xdr:rowOff>
    </xdr:to>
    <xdr:cxnSp macro="">
      <xdr:nvCxnSpPr>
        <xdr:cNvPr id="7" name="Gerade Verbindung mit Pfeil 6">
          <a:extLst>
            <a:ext uri="{FF2B5EF4-FFF2-40B4-BE49-F238E27FC236}">
              <a16:creationId xmlns:a16="http://schemas.microsoft.com/office/drawing/2014/main" id="{FF5C68AD-7D71-4CE1-BD8F-CD2F92F8E9C1}"/>
            </a:ext>
          </a:extLst>
        </xdr:cNvPr>
        <xdr:cNvCxnSpPr/>
      </xdr:nvCxnSpPr>
      <xdr:spPr bwMode="auto">
        <a:xfrm flipH="1">
          <a:off x="5801783" y="15515167"/>
          <a:ext cx="3609975" cy="42334"/>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5018616</xdr:colOff>
      <xdr:row>82</xdr:row>
      <xdr:rowOff>37042</xdr:rowOff>
    </xdr:from>
    <xdr:to>
      <xdr:col>0</xdr:col>
      <xdr:colOff>9333442</xdr:colOff>
      <xdr:row>82</xdr:row>
      <xdr:rowOff>56091</xdr:rowOff>
    </xdr:to>
    <xdr:cxnSp macro="">
      <xdr:nvCxnSpPr>
        <xdr:cNvPr id="8" name="Gerade Verbindung mit Pfeil 7">
          <a:extLst>
            <a:ext uri="{FF2B5EF4-FFF2-40B4-BE49-F238E27FC236}">
              <a16:creationId xmlns:a16="http://schemas.microsoft.com/office/drawing/2014/main" id="{1C3D2A19-D09F-49F2-9085-FDA329ED1A7D}"/>
            </a:ext>
          </a:extLst>
        </xdr:cNvPr>
        <xdr:cNvCxnSpPr/>
      </xdr:nvCxnSpPr>
      <xdr:spPr bwMode="auto">
        <a:xfrm>
          <a:off x="5018616" y="16753417"/>
          <a:ext cx="4314826" cy="19049"/>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4743450</xdr:colOff>
      <xdr:row>88</xdr:row>
      <xdr:rowOff>169333</xdr:rowOff>
    </xdr:from>
    <xdr:to>
      <xdr:col>0</xdr:col>
      <xdr:colOff>7991475</xdr:colOff>
      <xdr:row>92</xdr:row>
      <xdr:rowOff>138643</xdr:rowOff>
    </xdr:to>
    <xdr:cxnSp macro="">
      <xdr:nvCxnSpPr>
        <xdr:cNvPr id="9" name="Gerade Verbindung mit Pfeil 8">
          <a:extLst>
            <a:ext uri="{FF2B5EF4-FFF2-40B4-BE49-F238E27FC236}">
              <a16:creationId xmlns:a16="http://schemas.microsoft.com/office/drawing/2014/main" id="{038FA6D9-0AAD-424F-877D-25250567C65C}"/>
            </a:ext>
          </a:extLst>
        </xdr:cNvPr>
        <xdr:cNvCxnSpPr/>
      </xdr:nvCxnSpPr>
      <xdr:spPr bwMode="auto">
        <a:xfrm flipH="1" flipV="1">
          <a:off x="4743450" y="18314458"/>
          <a:ext cx="3248025" cy="921810"/>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3632199</xdr:colOff>
      <xdr:row>93</xdr:row>
      <xdr:rowOff>105833</xdr:rowOff>
    </xdr:from>
    <xdr:to>
      <xdr:col>0</xdr:col>
      <xdr:colOff>7699375</xdr:colOff>
      <xdr:row>93</xdr:row>
      <xdr:rowOff>124883</xdr:rowOff>
    </xdr:to>
    <xdr:cxnSp macro="">
      <xdr:nvCxnSpPr>
        <xdr:cNvPr id="10" name="Gerade Verbindung mit Pfeil 9">
          <a:extLst>
            <a:ext uri="{FF2B5EF4-FFF2-40B4-BE49-F238E27FC236}">
              <a16:creationId xmlns:a16="http://schemas.microsoft.com/office/drawing/2014/main" id="{565D3134-C377-40D2-A137-D2F752B33563}"/>
            </a:ext>
          </a:extLst>
        </xdr:cNvPr>
        <xdr:cNvCxnSpPr/>
      </xdr:nvCxnSpPr>
      <xdr:spPr bwMode="auto">
        <a:xfrm>
          <a:off x="3632199" y="19441583"/>
          <a:ext cx="4067176" cy="19050"/>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58</xdr:row>
      <xdr:rowOff>1</xdr:rowOff>
    </xdr:from>
    <xdr:to>
      <xdr:col>0</xdr:col>
      <xdr:colOff>5884552</xdr:colOff>
      <xdr:row>58</xdr:row>
      <xdr:rowOff>3528001</xdr:rowOff>
    </xdr:to>
    <xdr:pic>
      <xdr:nvPicPr>
        <xdr:cNvPr id="11" name="Grafik 10">
          <a:extLst>
            <a:ext uri="{FF2B5EF4-FFF2-40B4-BE49-F238E27FC236}">
              <a16:creationId xmlns:a16="http://schemas.microsoft.com/office/drawing/2014/main" id="{66960C13-4463-4C52-A597-770389F3CA24}"/>
            </a:ext>
          </a:extLst>
        </xdr:cNvPr>
        <xdr:cNvPicPr>
          <a:picLocks noChangeAspect="1"/>
        </xdr:cNvPicPr>
      </xdr:nvPicPr>
      <xdr:blipFill>
        <a:blip xmlns:r="http://schemas.openxmlformats.org/officeDocument/2006/relationships" r:embed="rId2"/>
        <a:stretch/>
      </xdr:blipFill>
      <xdr:spPr bwMode="auto">
        <a:xfrm>
          <a:off x="0" y="20859751"/>
          <a:ext cx="5884552" cy="3528000"/>
        </a:xfrm>
        <a:prstGeom prst="rect">
          <a:avLst/>
        </a:prstGeom>
      </xdr:spPr>
    </xdr:pic>
    <xdr:clientData/>
  </xdr:twoCellAnchor>
  <xdr:oneCellAnchor>
    <xdr:from>
      <xdr:col>0</xdr:col>
      <xdr:colOff>5895980</xdr:colOff>
      <xdr:row>58</xdr:row>
      <xdr:rowOff>0</xdr:rowOff>
    </xdr:from>
    <xdr:ext cx="5708320" cy="3528000"/>
    <xdr:pic>
      <xdr:nvPicPr>
        <xdr:cNvPr id="12" name="Grafik 11">
          <a:extLst>
            <a:ext uri="{FF2B5EF4-FFF2-40B4-BE49-F238E27FC236}">
              <a16:creationId xmlns:a16="http://schemas.microsoft.com/office/drawing/2014/main" id="{C7D67B11-D7CB-4DDF-AC68-36CDB06DFC0B}"/>
            </a:ext>
          </a:extLst>
        </xdr:cNvPr>
        <xdr:cNvPicPr>
          <a:picLocks noChangeAspect="1"/>
        </xdr:cNvPicPr>
      </xdr:nvPicPr>
      <xdr:blipFill>
        <a:blip xmlns:r="http://schemas.openxmlformats.org/officeDocument/2006/relationships" r:embed="rId3"/>
        <a:stretch/>
      </xdr:blipFill>
      <xdr:spPr bwMode="auto">
        <a:xfrm>
          <a:off x="5895980" y="20859750"/>
          <a:ext cx="5708320" cy="35280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4913168</xdr:colOff>
      <xdr:row>101</xdr:row>
      <xdr:rowOff>168852</xdr:rowOff>
    </xdr:from>
    <xdr:to>
      <xdr:col>1</xdr:col>
      <xdr:colOff>9227993</xdr:colOff>
      <xdr:row>101</xdr:row>
      <xdr:rowOff>187901</xdr:rowOff>
    </xdr:to>
    <xdr:cxnSp macro="">
      <xdr:nvCxnSpPr>
        <xdr:cNvPr id="2" name="Gerade Verbindung mit Pfeil 1">
          <a:extLst>
            <a:ext uri="{FF2B5EF4-FFF2-40B4-BE49-F238E27FC236}">
              <a16:creationId xmlns:a16="http://schemas.microsoft.com/office/drawing/2014/main" id="{42D94C79-7348-4A0C-BA2A-E61E50AE6B80}"/>
            </a:ext>
          </a:extLst>
        </xdr:cNvPr>
        <xdr:cNvCxnSpPr/>
      </xdr:nvCxnSpPr>
      <xdr:spPr bwMode="auto">
        <a:xfrm>
          <a:off x="5797088" y="36401952"/>
          <a:ext cx="1716405" cy="19049"/>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4913168</xdr:colOff>
      <xdr:row>101</xdr:row>
      <xdr:rowOff>168852</xdr:rowOff>
    </xdr:from>
    <xdr:to>
      <xdr:col>1</xdr:col>
      <xdr:colOff>9227993</xdr:colOff>
      <xdr:row>101</xdr:row>
      <xdr:rowOff>187901</xdr:rowOff>
    </xdr:to>
    <xdr:cxnSp macro="">
      <xdr:nvCxnSpPr>
        <xdr:cNvPr id="3" name="Gerade Verbindung mit Pfeil 2">
          <a:extLst>
            <a:ext uri="{FF2B5EF4-FFF2-40B4-BE49-F238E27FC236}">
              <a16:creationId xmlns:a16="http://schemas.microsoft.com/office/drawing/2014/main" id="{0198200C-A3EE-43BC-A198-986DBA7FCE01}"/>
            </a:ext>
          </a:extLst>
        </xdr:cNvPr>
        <xdr:cNvCxnSpPr/>
      </xdr:nvCxnSpPr>
      <xdr:spPr bwMode="auto">
        <a:xfrm>
          <a:off x="5797088" y="36401952"/>
          <a:ext cx="1716405" cy="19049"/>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5589443</xdr:colOff>
      <xdr:row>94</xdr:row>
      <xdr:rowOff>208684</xdr:rowOff>
    </xdr:from>
    <xdr:to>
      <xdr:col>2</xdr:col>
      <xdr:colOff>9199418</xdr:colOff>
      <xdr:row>95</xdr:row>
      <xdr:rowOff>61479</xdr:rowOff>
    </xdr:to>
    <xdr:cxnSp macro="">
      <xdr:nvCxnSpPr>
        <xdr:cNvPr id="4" name="Gerade Verbindung mit Pfeil 3">
          <a:extLst>
            <a:ext uri="{FF2B5EF4-FFF2-40B4-BE49-F238E27FC236}">
              <a16:creationId xmlns:a16="http://schemas.microsoft.com/office/drawing/2014/main" id="{5A3B9430-FB94-4F9C-A2B2-E98384738F8C}"/>
            </a:ext>
          </a:extLst>
        </xdr:cNvPr>
        <xdr:cNvCxnSpPr/>
      </xdr:nvCxnSpPr>
      <xdr:spPr bwMode="auto">
        <a:xfrm flipH="1">
          <a:off x="13102763" y="34841584"/>
          <a:ext cx="1042035" cy="81395"/>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2582141</xdr:colOff>
      <xdr:row>110</xdr:row>
      <xdr:rowOff>27922</xdr:rowOff>
    </xdr:from>
    <xdr:to>
      <xdr:col>2</xdr:col>
      <xdr:colOff>6649316</xdr:colOff>
      <xdr:row>110</xdr:row>
      <xdr:rowOff>46974</xdr:rowOff>
    </xdr:to>
    <xdr:cxnSp macro="">
      <xdr:nvCxnSpPr>
        <xdr:cNvPr id="5" name="Gerade Verbindung mit Pfeil 4">
          <a:extLst>
            <a:ext uri="{FF2B5EF4-FFF2-40B4-BE49-F238E27FC236}">
              <a16:creationId xmlns:a16="http://schemas.microsoft.com/office/drawing/2014/main" id="{0201CB92-D28D-4FA9-A8E9-95B02BC3EF16}"/>
            </a:ext>
          </a:extLst>
        </xdr:cNvPr>
        <xdr:cNvCxnSpPr/>
      </xdr:nvCxnSpPr>
      <xdr:spPr bwMode="auto">
        <a:xfrm>
          <a:off x="10095461" y="38318422"/>
          <a:ext cx="4044315" cy="19052"/>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3652187</xdr:colOff>
      <xdr:row>99</xdr:row>
      <xdr:rowOff>62778</xdr:rowOff>
    </xdr:from>
    <xdr:to>
      <xdr:col>2</xdr:col>
      <xdr:colOff>7967009</xdr:colOff>
      <xdr:row>99</xdr:row>
      <xdr:rowOff>81828</xdr:rowOff>
    </xdr:to>
    <xdr:cxnSp macro="">
      <xdr:nvCxnSpPr>
        <xdr:cNvPr id="6" name="Gerade Verbindung mit Pfeil 5">
          <a:extLst>
            <a:ext uri="{FF2B5EF4-FFF2-40B4-BE49-F238E27FC236}">
              <a16:creationId xmlns:a16="http://schemas.microsoft.com/office/drawing/2014/main" id="{A70E4585-9B16-41A2-B199-F8F16BE541EC}"/>
            </a:ext>
          </a:extLst>
        </xdr:cNvPr>
        <xdr:cNvCxnSpPr/>
      </xdr:nvCxnSpPr>
      <xdr:spPr bwMode="auto">
        <a:xfrm>
          <a:off x="11165507" y="35838678"/>
          <a:ext cx="2973702" cy="19050"/>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4833938</xdr:colOff>
      <xdr:row>92</xdr:row>
      <xdr:rowOff>96114</xdr:rowOff>
    </xdr:from>
    <xdr:to>
      <xdr:col>2</xdr:col>
      <xdr:colOff>8443913</xdr:colOff>
      <xdr:row>92</xdr:row>
      <xdr:rowOff>191365</xdr:rowOff>
    </xdr:to>
    <xdr:cxnSp macro="">
      <xdr:nvCxnSpPr>
        <xdr:cNvPr id="7" name="Gerade Verbindung mit Pfeil 6">
          <a:extLst>
            <a:ext uri="{FF2B5EF4-FFF2-40B4-BE49-F238E27FC236}">
              <a16:creationId xmlns:a16="http://schemas.microsoft.com/office/drawing/2014/main" id="{1C36AE3F-E754-40D6-940D-97EF02B0DB97}"/>
            </a:ext>
          </a:extLst>
        </xdr:cNvPr>
        <xdr:cNvCxnSpPr/>
      </xdr:nvCxnSpPr>
      <xdr:spPr bwMode="auto">
        <a:xfrm flipH="1">
          <a:off x="12347258" y="34271814"/>
          <a:ext cx="1796415" cy="95251"/>
        </a:xfrm>
        <a:prstGeom prst="straightConnector1">
          <a:avLst/>
        </a:prstGeom>
        <a:ln w="57150">
          <a:solidFill>
            <a:srgbClr val="FFC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es" displayName="Yes" ref="B1:B3">
  <autoFilter ref="B1:B3" xr:uid="{00000000-0009-0000-0100-000001000000}"/>
  <tableColumns count="1">
    <tableColumn id="1" xr3:uid="{00000000-0010-0000-0000-000001000000}" name="Y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 displayName="No" ref="C1:D2">
  <autoFilter ref="C1:D2" xr:uid="{00000000-0009-0000-0100-000002000000}"/>
  <tableColumns count="2">
    <tableColumn id="1" xr3:uid="{00000000-0010-0000-0100-000001000000}" name="No"/>
    <tableColumn id="2" xr3:uid="{8E2C1B0A-F5B8-4A93-8ECC-CA3E0E75593D}" name="Dropdown UoR"/>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8A624-BE0D-40E8-9F0B-084F72F3ACE2}">
  <dimension ref="A1:G23"/>
  <sheetViews>
    <sheetView showGridLines="0" tabSelected="1" workbookViewId="0">
      <selection activeCell="A2" sqref="A2"/>
    </sheetView>
  </sheetViews>
  <sheetFormatPr baseColWidth="10" defaultColWidth="11.5546875" defaultRowHeight="15" x14ac:dyDescent="0.2"/>
  <cols>
    <col min="1" max="1" width="111.21875" customWidth="1"/>
  </cols>
  <sheetData>
    <row r="1" spans="1:7" ht="15.75" x14ac:dyDescent="0.25">
      <c r="A1" s="1" t="s">
        <v>573</v>
      </c>
    </row>
    <row r="2" spans="1:7" ht="15.75" x14ac:dyDescent="0.25">
      <c r="A2" s="280">
        <v>46142</v>
      </c>
      <c r="B2" s="2"/>
      <c r="C2" s="276"/>
      <c r="D2" s="276"/>
      <c r="E2" s="276"/>
      <c r="F2" s="276"/>
      <c r="G2" s="276"/>
    </row>
    <row r="3" spans="1:7" ht="15.75" x14ac:dyDescent="0.25">
      <c r="A3" s="4"/>
      <c r="B3" s="2"/>
      <c r="C3" s="276"/>
      <c r="D3" s="276"/>
      <c r="E3" s="276"/>
      <c r="F3" s="276"/>
      <c r="G3" s="276"/>
    </row>
    <row r="4" spans="1:7" ht="18.75" x14ac:dyDescent="0.3">
      <c r="A4" s="5" t="s">
        <v>0</v>
      </c>
      <c r="B4" s="276"/>
      <c r="C4" s="276"/>
      <c r="D4" s="276"/>
      <c r="E4" s="276"/>
      <c r="F4" s="276"/>
      <c r="G4" s="276"/>
    </row>
    <row r="5" spans="1:7" ht="15.75" x14ac:dyDescent="0.25">
      <c r="A5" s="281"/>
      <c r="B5" s="276"/>
      <c r="C5" s="276"/>
      <c r="D5" s="276"/>
      <c r="E5" s="276"/>
      <c r="F5" s="276"/>
      <c r="G5" s="276"/>
    </row>
    <row r="6" spans="1:7" ht="46.9" customHeight="1" x14ac:dyDescent="0.25">
      <c r="A6" s="282" t="s">
        <v>507</v>
      </c>
      <c r="B6" s="276"/>
      <c r="C6" s="16"/>
      <c r="D6" s="276"/>
      <c r="E6" s="276"/>
      <c r="F6" s="276"/>
      <c r="G6" s="276"/>
    </row>
    <row r="7" spans="1:7" ht="15.75" x14ac:dyDescent="0.25">
      <c r="A7" s="282" t="s">
        <v>1</v>
      </c>
      <c r="B7" s="276"/>
      <c r="C7" s="276"/>
      <c r="D7" s="276"/>
      <c r="E7" s="276"/>
      <c r="F7" s="276"/>
      <c r="G7" s="276"/>
    </row>
    <row r="8" spans="1:7" ht="15.75" x14ac:dyDescent="0.25">
      <c r="A8" s="282" t="s">
        <v>2</v>
      </c>
      <c r="B8" s="276"/>
      <c r="C8" s="276"/>
      <c r="D8" s="276"/>
      <c r="E8" s="276"/>
      <c r="F8" s="276"/>
      <c r="G8" s="276"/>
    </row>
    <row r="9" spans="1:7" ht="30" x14ac:dyDescent="0.25">
      <c r="A9" s="282" t="s">
        <v>509</v>
      </c>
      <c r="B9" s="276"/>
      <c r="C9" s="276"/>
      <c r="D9" s="276"/>
      <c r="E9" s="276"/>
      <c r="F9" s="276"/>
      <c r="G9" s="276"/>
    </row>
    <row r="10" spans="1:7" ht="15.75" x14ac:dyDescent="0.25">
      <c r="A10" s="282"/>
      <c r="B10" s="276"/>
      <c r="C10" s="276"/>
      <c r="D10" s="276"/>
      <c r="E10" s="276"/>
      <c r="F10" s="276"/>
      <c r="G10" s="276"/>
    </row>
    <row r="11" spans="1:7" ht="18.75" x14ac:dyDescent="0.3">
      <c r="A11" s="6" t="s">
        <v>3</v>
      </c>
      <c r="B11" s="276"/>
      <c r="C11" s="276"/>
      <c r="D11" s="276"/>
      <c r="E11" s="276"/>
      <c r="F11" s="276"/>
      <c r="G11" s="276"/>
    </row>
    <row r="12" spans="1:7" ht="110.25" customHeight="1" x14ac:dyDescent="0.2">
      <c r="A12" s="7" t="s">
        <v>505</v>
      </c>
      <c r="B12" s="8"/>
      <c r="C12" s="8"/>
      <c r="D12" s="8"/>
      <c r="E12" s="8"/>
      <c r="F12" s="8"/>
      <c r="G12" s="8"/>
    </row>
    <row r="13" spans="1:7" x14ac:dyDescent="0.2">
      <c r="A13" s="9"/>
      <c r="B13" s="10"/>
      <c r="C13" s="10"/>
      <c r="D13" s="10"/>
      <c r="E13" s="10"/>
      <c r="F13" s="10"/>
      <c r="G13" s="10"/>
    </row>
    <row r="14" spans="1:7" ht="18.75" x14ac:dyDescent="0.3">
      <c r="A14" s="11" t="s">
        <v>4</v>
      </c>
    </row>
    <row r="15" spans="1:7" ht="54.75" customHeight="1" x14ac:dyDescent="0.25">
      <c r="A15" s="12" t="s">
        <v>508</v>
      </c>
    </row>
    <row r="16" spans="1:7" x14ac:dyDescent="0.2">
      <c r="A16" s="13" t="s">
        <v>5</v>
      </c>
    </row>
    <row r="17" spans="1:1" x14ac:dyDescent="0.2">
      <c r="A17" s="13" t="s">
        <v>6</v>
      </c>
    </row>
    <row r="18" spans="1:1" ht="30" x14ac:dyDescent="0.2">
      <c r="A18" s="13" t="s">
        <v>510</v>
      </c>
    </row>
    <row r="19" spans="1:1" ht="14.25" customHeight="1" x14ac:dyDescent="0.2">
      <c r="A19" s="13"/>
    </row>
    <row r="20" spans="1:1" ht="18.75" x14ac:dyDescent="0.3">
      <c r="A20" s="14" t="s">
        <v>3</v>
      </c>
    </row>
    <row r="21" spans="1:1" x14ac:dyDescent="0.2">
      <c r="A21" s="13"/>
    </row>
    <row r="22" spans="1:1" ht="30" x14ac:dyDescent="0.2">
      <c r="A22" s="13" t="s">
        <v>506</v>
      </c>
    </row>
    <row r="23" spans="1:1" ht="40.15" customHeight="1" x14ac:dyDescent="0.2">
      <c r="A23" s="15" t="s">
        <v>7</v>
      </c>
    </row>
  </sheetData>
  <pageMargins left="0.7" right="0.7" top="0.78740157500000008" bottom="0.78740157500000008"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C1437-3AC2-4C69-BE58-E79131E8B99E}">
  <dimension ref="A1:X500"/>
  <sheetViews>
    <sheetView showGridLines="0" zoomScaleNormal="100" workbookViewId="0">
      <selection activeCell="E5" sqref="E5:E13"/>
    </sheetView>
  </sheetViews>
  <sheetFormatPr baseColWidth="10" defaultColWidth="11.5546875" defaultRowHeight="15.75" outlineLevelRow="1" outlineLevelCol="2" x14ac:dyDescent="0.25"/>
  <cols>
    <col min="1" max="1" width="11.5546875" style="21"/>
    <col min="2" max="2" width="6.33203125" style="333" customWidth="1"/>
    <col min="3" max="4" width="16.44140625" style="21" customWidth="1"/>
    <col min="5" max="5" width="16.44140625" style="306" customWidth="1"/>
    <col min="6" max="8" width="16.44140625" style="276" customWidth="1"/>
    <col min="9" max="13" width="11.21875" style="276" customWidth="1" outlineLevel="2"/>
    <col min="14" max="23" width="11.21875" style="276" customWidth="1" outlineLevel="1"/>
    <col min="25" max="25" width="10.5546875" style="276" customWidth="1"/>
    <col min="26" max="16384" width="11.5546875" style="276"/>
  </cols>
  <sheetData>
    <row r="1" spans="1:24" ht="24" customHeight="1" x14ac:dyDescent="0.25">
      <c r="A1" s="17" t="s">
        <v>465</v>
      </c>
      <c r="B1" s="334"/>
      <c r="C1" s="18"/>
      <c r="D1" s="18"/>
      <c r="E1" s="18"/>
      <c r="F1" s="18"/>
      <c r="G1" s="18"/>
      <c r="H1" s="18"/>
      <c r="I1" s="18"/>
      <c r="J1" s="18"/>
      <c r="K1" s="18"/>
      <c r="L1" s="18"/>
      <c r="M1" s="18"/>
      <c r="N1" s="18"/>
      <c r="O1" s="18"/>
      <c r="P1" s="18"/>
      <c r="Q1" s="18"/>
      <c r="R1" s="18"/>
      <c r="S1" s="18"/>
      <c r="T1" s="18"/>
      <c r="U1" s="18"/>
      <c r="V1" s="18"/>
      <c r="W1" s="19"/>
      <c r="X1" s="276"/>
    </row>
    <row r="2" spans="1:24" s="309" customFormat="1" ht="15" x14ac:dyDescent="0.25">
      <c r="A2" s="308"/>
      <c r="B2" s="331"/>
      <c r="D2" s="308"/>
      <c r="E2" s="310"/>
      <c r="F2" s="311"/>
      <c r="G2" s="311"/>
      <c r="I2" s="311"/>
      <c r="J2" s="311"/>
      <c r="K2" s="311"/>
      <c r="L2" s="311"/>
      <c r="M2" s="311"/>
      <c r="N2" s="311"/>
      <c r="O2" s="311"/>
      <c r="P2" s="311"/>
      <c r="Q2" s="311"/>
      <c r="R2" s="311"/>
      <c r="S2" s="311"/>
      <c r="T2" s="311"/>
      <c r="U2" s="311"/>
      <c r="V2" s="311"/>
    </row>
    <row r="3" spans="1:24" ht="26.25" x14ac:dyDescent="0.25">
      <c r="C3" s="312" t="s">
        <v>466</v>
      </c>
      <c r="D3" s="308"/>
      <c r="E3" s="308"/>
      <c r="F3" s="435"/>
      <c r="G3" s="308"/>
      <c r="I3" s="21"/>
      <c r="J3" s="21"/>
      <c r="K3" s="21"/>
      <c r="L3" s="21"/>
      <c r="M3" s="21"/>
      <c r="N3" s="21"/>
      <c r="O3" s="21"/>
      <c r="P3" s="21"/>
      <c r="Q3" s="21"/>
      <c r="R3" s="21"/>
      <c r="S3" s="21"/>
      <c r="T3" s="21"/>
      <c r="U3" s="21"/>
      <c r="V3" s="21"/>
    </row>
    <row r="4" spans="1:24" x14ac:dyDescent="0.25">
      <c r="C4" s="436" t="s">
        <v>19</v>
      </c>
      <c r="D4" s="436" t="s">
        <v>548</v>
      </c>
      <c r="E4" s="436" t="s">
        <v>549</v>
      </c>
      <c r="F4" s="436" t="s">
        <v>550</v>
      </c>
      <c r="G4" s="313" t="s">
        <v>551</v>
      </c>
      <c r="H4" s="314" t="s">
        <v>414</v>
      </c>
      <c r="I4" s="313" t="s">
        <v>413</v>
      </c>
      <c r="J4" s="313" t="s">
        <v>54</v>
      </c>
      <c r="K4" s="313" t="s">
        <v>55</v>
      </c>
      <c r="L4" s="313" t="s">
        <v>56</v>
      </c>
      <c r="M4" s="313" t="s">
        <v>57</v>
      </c>
      <c r="N4" s="313" t="s">
        <v>58</v>
      </c>
      <c r="O4" s="313" t="s">
        <v>59</v>
      </c>
      <c r="P4" s="313" t="s">
        <v>60</v>
      </c>
      <c r="Q4" s="313" t="s">
        <v>61</v>
      </c>
      <c r="R4" s="313" t="s">
        <v>62</v>
      </c>
      <c r="S4" s="313" t="s">
        <v>63</v>
      </c>
      <c r="T4" s="313" t="s">
        <v>64</v>
      </c>
      <c r="U4" s="313" t="s">
        <v>65</v>
      </c>
      <c r="V4" s="313" t="s">
        <v>66</v>
      </c>
      <c r="W4" s="313" t="s">
        <v>67</v>
      </c>
    </row>
    <row r="5" spans="1:24" x14ac:dyDescent="0.25">
      <c r="C5" s="315" t="s">
        <v>24</v>
      </c>
      <c r="D5" s="340">
        <f>SUMIFS($F:$F,$B:$B,C5,$C:$C,"Yes")</f>
        <v>0</v>
      </c>
      <c r="E5" s="437"/>
      <c r="G5" s="438"/>
      <c r="H5" s="316">
        <f>SUM(I5:W5)</f>
        <v>0</v>
      </c>
      <c r="I5" s="316">
        <f t="shared" ref="I5:W5" si="0">SUMIFS($F:$F,$B:$B,$C5,$C:$C,"Yes",$D:$D,I$4)</f>
        <v>0</v>
      </c>
      <c r="J5" s="316">
        <f t="shared" si="0"/>
        <v>0</v>
      </c>
      <c r="K5" s="316">
        <f t="shared" si="0"/>
        <v>0</v>
      </c>
      <c r="L5" s="316">
        <f t="shared" si="0"/>
        <v>0</v>
      </c>
      <c r="M5" s="316">
        <f t="shared" si="0"/>
        <v>0</v>
      </c>
      <c r="N5" s="316">
        <f t="shared" si="0"/>
        <v>0</v>
      </c>
      <c r="O5" s="316">
        <f t="shared" si="0"/>
        <v>0</v>
      </c>
      <c r="P5" s="316">
        <f t="shared" si="0"/>
        <v>0</v>
      </c>
      <c r="Q5" s="316">
        <f t="shared" si="0"/>
        <v>0</v>
      </c>
      <c r="R5" s="316">
        <f t="shared" si="0"/>
        <v>0</v>
      </c>
      <c r="S5" s="316">
        <f t="shared" si="0"/>
        <v>0</v>
      </c>
      <c r="T5" s="316">
        <f t="shared" si="0"/>
        <v>0</v>
      </c>
      <c r="U5" s="316">
        <f t="shared" si="0"/>
        <v>0</v>
      </c>
      <c r="V5" s="316">
        <f t="shared" si="0"/>
        <v>0</v>
      </c>
      <c r="W5" s="316">
        <f t="shared" si="0"/>
        <v>0</v>
      </c>
    </row>
    <row r="6" spans="1:24" x14ac:dyDescent="0.25">
      <c r="C6" s="385" t="s">
        <v>91</v>
      </c>
      <c r="D6" s="439">
        <f>IFERROR(IF(OR((E5+E6)=D5,E5=0),0,D5-E5-E6),"")</f>
        <v>0</v>
      </c>
      <c r="E6" s="437"/>
      <c r="F6" s="440" t="str">
        <f>IF((D5)=E5+E6,"no adjustment needed",IF(ISBLANK(E5),"no adjustment needed","adjustment needed"))</f>
        <v>no adjustment needed</v>
      </c>
      <c r="G6" s="438"/>
    </row>
    <row r="7" spans="1:24" ht="15.75" customHeight="1" x14ac:dyDescent="0.25">
      <c r="C7" s="441" t="s">
        <v>25</v>
      </c>
      <c r="D7" s="340">
        <f>SUMIFS($F:$F,$B:$B,C7,$C:$C,"Yes")</f>
        <v>0</v>
      </c>
      <c r="E7" s="437"/>
      <c r="F7" s="309"/>
      <c r="G7" s="438"/>
      <c r="H7" s="317">
        <f>SUM(I7:W7)</f>
        <v>0</v>
      </c>
      <c r="I7" s="317">
        <f t="shared" ref="I7:W7" si="1">SUMIFS($F:$F,$B:$B,$C7,$C:$C,"Yes",$D:$D,I$4)</f>
        <v>0</v>
      </c>
      <c r="J7" s="317">
        <f t="shared" si="1"/>
        <v>0</v>
      </c>
      <c r="K7" s="317">
        <f t="shared" si="1"/>
        <v>0</v>
      </c>
      <c r="L7" s="317">
        <f t="shared" si="1"/>
        <v>0</v>
      </c>
      <c r="M7" s="317">
        <f t="shared" si="1"/>
        <v>0</v>
      </c>
      <c r="N7" s="317">
        <f t="shared" si="1"/>
        <v>0</v>
      </c>
      <c r="O7" s="317">
        <f t="shared" si="1"/>
        <v>0</v>
      </c>
      <c r="P7" s="317">
        <f t="shared" si="1"/>
        <v>0</v>
      </c>
      <c r="Q7" s="317">
        <f t="shared" si="1"/>
        <v>0</v>
      </c>
      <c r="R7" s="317">
        <f t="shared" si="1"/>
        <v>0</v>
      </c>
      <c r="S7" s="317">
        <f t="shared" si="1"/>
        <v>0</v>
      </c>
      <c r="T7" s="317">
        <f t="shared" si="1"/>
        <v>0</v>
      </c>
      <c r="U7" s="317">
        <f t="shared" si="1"/>
        <v>0</v>
      </c>
      <c r="V7" s="317">
        <f t="shared" si="1"/>
        <v>0</v>
      </c>
      <c r="W7" s="317">
        <f t="shared" si="1"/>
        <v>0</v>
      </c>
    </row>
    <row r="8" spans="1:24" x14ac:dyDescent="0.25">
      <c r="C8" s="441" t="s">
        <v>127</v>
      </c>
      <c r="D8" s="439">
        <f>IFERROR(IF(OR((E7+E8)=D7,E7=0),0,D7-E7-E8),"")</f>
        <v>0</v>
      </c>
      <c r="E8" s="437"/>
      <c r="F8" s="440" t="str">
        <f>IF((D7)=E7+E8,"no adjustment needed",IF(ISBLANK(E7),"no adjustment needed","adjustment needed"))</f>
        <v>no adjustment needed</v>
      </c>
      <c r="G8" s="438"/>
    </row>
    <row r="9" spans="1:24" ht="15.75" customHeight="1" outlineLevel="1" x14ac:dyDescent="0.25">
      <c r="C9" s="442" t="s">
        <v>26</v>
      </c>
      <c r="D9" s="340">
        <f>SUMIFS($F:$F,$B:$B,C9,$C:$C,"Yes")</f>
        <v>0</v>
      </c>
      <c r="E9" s="437"/>
      <c r="F9" s="309"/>
      <c r="G9" s="438"/>
      <c r="H9" s="443">
        <f>SUM(I9:W9)</f>
        <v>0</v>
      </c>
      <c r="I9" s="443">
        <f t="shared" ref="I9:W9" si="2">SUMIFS($F:$F,$B:$B,$C9,$C:$C,"Yes",$D:$D,I$4)</f>
        <v>0</v>
      </c>
      <c r="J9" s="443">
        <f t="shared" si="2"/>
        <v>0</v>
      </c>
      <c r="K9" s="443">
        <f t="shared" si="2"/>
        <v>0</v>
      </c>
      <c r="L9" s="443">
        <f t="shared" si="2"/>
        <v>0</v>
      </c>
      <c r="M9" s="443">
        <f t="shared" si="2"/>
        <v>0</v>
      </c>
      <c r="N9" s="443">
        <f t="shared" si="2"/>
        <v>0</v>
      </c>
      <c r="O9" s="443">
        <f t="shared" si="2"/>
        <v>0</v>
      </c>
      <c r="P9" s="443">
        <f t="shared" si="2"/>
        <v>0</v>
      </c>
      <c r="Q9" s="443">
        <f t="shared" si="2"/>
        <v>0</v>
      </c>
      <c r="R9" s="443">
        <f t="shared" si="2"/>
        <v>0</v>
      </c>
      <c r="S9" s="443">
        <f t="shared" si="2"/>
        <v>0</v>
      </c>
      <c r="T9" s="443">
        <f t="shared" si="2"/>
        <v>0</v>
      </c>
      <c r="U9" s="443">
        <f t="shared" si="2"/>
        <v>0</v>
      </c>
      <c r="V9" s="443">
        <f t="shared" si="2"/>
        <v>0</v>
      </c>
      <c r="W9" s="443">
        <f t="shared" si="2"/>
        <v>0</v>
      </c>
    </row>
    <row r="10" spans="1:24" outlineLevel="1" x14ac:dyDescent="0.25">
      <c r="C10" s="442" t="s">
        <v>163</v>
      </c>
      <c r="D10" s="439">
        <f>IFERROR(IF(OR((E9+E10)=D9,E9=0),0,D9-E9-E10),"")</f>
        <v>0</v>
      </c>
      <c r="E10" s="437"/>
      <c r="F10" s="440" t="str">
        <f>IF((D9)=E9+E10,"no adjustment needed",IF(ISBLANK(E9),"no adjustment needed","adjustment needed"))</f>
        <v>no adjustment needed</v>
      </c>
      <c r="G10" s="438"/>
    </row>
    <row r="11" spans="1:24" outlineLevel="1" collapsed="1" x14ac:dyDescent="0.25">
      <c r="C11" s="444" t="s">
        <v>27</v>
      </c>
      <c r="D11" s="340">
        <f>SUMIFS($F:$F,$B:$B,C11,$C:$C,"Yes")</f>
        <v>0</v>
      </c>
      <c r="E11" s="437"/>
      <c r="F11" s="309"/>
      <c r="G11" s="438"/>
      <c r="H11" s="445">
        <f>SUM(I11:W11)</f>
        <v>0</v>
      </c>
      <c r="I11" s="445">
        <f t="shared" ref="I11:W11" si="3">SUMIFS($F:$F,$B:$B,$C11,$C:$C,"Yes",$D:$D,I$4)</f>
        <v>0</v>
      </c>
      <c r="J11" s="445">
        <f t="shared" si="3"/>
        <v>0</v>
      </c>
      <c r="K11" s="445">
        <f t="shared" si="3"/>
        <v>0</v>
      </c>
      <c r="L11" s="445">
        <f t="shared" si="3"/>
        <v>0</v>
      </c>
      <c r="M11" s="445">
        <f t="shared" si="3"/>
        <v>0</v>
      </c>
      <c r="N11" s="445">
        <f t="shared" si="3"/>
        <v>0</v>
      </c>
      <c r="O11" s="445">
        <f t="shared" si="3"/>
        <v>0</v>
      </c>
      <c r="P11" s="445">
        <f t="shared" si="3"/>
        <v>0</v>
      </c>
      <c r="Q11" s="445">
        <f t="shared" si="3"/>
        <v>0</v>
      </c>
      <c r="R11" s="445">
        <f t="shared" si="3"/>
        <v>0</v>
      </c>
      <c r="S11" s="445">
        <f t="shared" si="3"/>
        <v>0</v>
      </c>
      <c r="T11" s="445">
        <f t="shared" si="3"/>
        <v>0</v>
      </c>
      <c r="U11" s="445">
        <f t="shared" si="3"/>
        <v>0</v>
      </c>
      <c r="V11" s="445">
        <f t="shared" si="3"/>
        <v>0</v>
      </c>
      <c r="W11" s="445">
        <f t="shared" si="3"/>
        <v>0</v>
      </c>
    </row>
    <row r="12" spans="1:24" outlineLevel="1" x14ac:dyDescent="0.25">
      <c r="C12" s="444" t="s">
        <v>199</v>
      </c>
      <c r="D12" s="439">
        <f>IFERROR(IF(OR((E11+E12)=D11,E11=0),0,D11-E11-E12),"")</f>
        <v>0</v>
      </c>
      <c r="E12" s="437"/>
      <c r="F12" s="440" t="str">
        <f>IF((D11)=E11+E12,"no adjustment needed",IF(ISBLANK(E11),"no adjustment needed","adjustment needed"))</f>
        <v>no adjustment needed</v>
      </c>
      <c r="G12" s="438"/>
    </row>
    <row r="13" spans="1:24" outlineLevel="1" collapsed="1" x14ac:dyDescent="0.25">
      <c r="C13" s="446" t="s">
        <v>28</v>
      </c>
      <c r="D13" s="340">
        <f>SUMIFS($F:$F,$B:$B,C13,$C:$C,"Yes")</f>
        <v>0</v>
      </c>
      <c r="E13" s="437"/>
      <c r="F13" s="309"/>
      <c r="G13" s="438"/>
      <c r="H13" s="318">
        <f>SUM(I13:W13)</f>
        <v>0</v>
      </c>
      <c r="I13" s="318">
        <f t="shared" ref="I13:W13" si="4">SUMIFS($F:$F,$B:$B,$C13,$C:$C,"Yes",$D:$D,I$4)</f>
        <v>0</v>
      </c>
      <c r="J13" s="318">
        <f t="shared" si="4"/>
        <v>0</v>
      </c>
      <c r="K13" s="318">
        <f t="shared" si="4"/>
        <v>0</v>
      </c>
      <c r="L13" s="318">
        <f t="shared" si="4"/>
        <v>0</v>
      </c>
      <c r="M13" s="318">
        <f t="shared" si="4"/>
        <v>0</v>
      </c>
      <c r="N13" s="318">
        <f t="shared" si="4"/>
        <v>0</v>
      </c>
      <c r="O13" s="318">
        <f t="shared" si="4"/>
        <v>0</v>
      </c>
      <c r="P13" s="318">
        <f t="shared" si="4"/>
        <v>0</v>
      </c>
      <c r="Q13" s="318">
        <f t="shared" si="4"/>
        <v>0</v>
      </c>
      <c r="R13" s="318">
        <f t="shared" si="4"/>
        <v>0</v>
      </c>
      <c r="S13" s="318">
        <f t="shared" si="4"/>
        <v>0</v>
      </c>
      <c r="T13" s="318">
        <f t="shared" si="4"/>
        <v>0</v>
      </c>
      <c r="U13" s="318">
        <f t="shared" si="4"/>
        <v>0</v>
      </c>
      <c r="V13" s="318">
        <f t="shared" si="4"/>
        <v>0</v>
      </c>
      <c r="W13" s="318">
        <f t="shared" si="4"/>
        <v>0</v>
      </c>
    </row>
    <row r="14" spans="1:24" x14ac:dyDescent="0.25">
      <c r="C14" s="447" t="s">
        <v>52</v>
      </c>
      <c r="D14" s="319">
        <f>SUM(D5:D13)</f>
        <v>0</v>
      </c>
      <c r="E14" s="319">
        <f>SUM(E5:E13)</f>
        <v>0</v>
      </c>
      <c r="H14" s="320">
        <f>SUM(I14:W14)</f>
        <v>0</v>
      </c>
      <c r="I14" s="320">
        <f t="shared" ref="I14:W14" si="5">SUM(I5:I13)</f>
        <v>0</v>
      </c>
      <c r="J14" s="319">
        <f t="shared" si="5"/>
        <v>0</v>
      </c>
      <c r="K14" s="319">
        <f t="shared" si="5"/>
        <v>0</v>
      </c>
      <c r="L14" s="319">
        <f t="shared" si="5"/>
        <v>0</v>
      </c>
      <c r="M14" s="319">
        <f t="shared" si="5"/>
        <v>0</v>
      </c>
      <c r="N14" s="319">
        <f t="shared" si="5"/>
        <v>0</v>
      </c>
      <c r="O14" s="319">
        <f t="shared" si="5"/>
        <v>0</v>
      </c>
      <c r="P14" s="319">
        <f t="shared" si="5"/>
        <v>0</v>
      </c>
      <c r="Q14" s="319">
        <f t="shared" si="5"/>
        <v>0</v>
      </c>
      <c r="R14" s="319">
        <f t="shared" si="5"/>
        <v>0</v>
      </c>
      <c r="S14" s="319">
        <f t="shared" si="5"/>
        <v>0</v>
      </c>
      <c r="T14" s="319">
        <f t="shared" si="5"/>
        <v>0</v>
      </c>
      <c r="U14" s="319">
        <f t="shared" si="5"/>
        <v>0</v>
      </c>
      <c r="V14" s="319">
        <f t="shared" si="5"/>
        <v>0</v>
      </c>
      <c r="W14" s="319">
        <f t="shared" si="5"/>
        <v>0</v>
      </c>
    </row>
    <row r="15" spans="1:24" x14ac:dyDescent="0.25">
      <c r="E15" s="276"/>
      <c r="I15" s="321"/>
      <c r="J15" s="321"/>
    </row>
    <row r="16" spans="1:24" ht="26.25" x14ac:dyDescent="0.25">
      <c r="C16" s="312" t="s">
        <v>415</v>
      </c>
      <c r="I16" s="321"/>
      <c r="J16" s="321"/>
    </row>
    <row r="17" spans="1:22" x14ac:dyDescent="0.25">
      <c r="C17" s="322" t="s">
        <v>416</v>
      </c>
      <c r="D17" s="323"/>
      <c r="E17" s="323"/>
      <c r="F17" s="324">
        <f>SUMIFS($F:$F,$C:$C,"No")</f>
        <v>0</v>
      </c>
    </row>
    <row r="18" spans="1:22" x14ac:dyDescent="0.25">
      <c r="C18" s="325" t="s">
        <v>417</v>
      </c>
      <c r="D18" s="323" t="s">
        <v>552</v>
      </c>
      <c r="E18" s="323"/>
      <c r="F18" s="305">
        <f>D14+F17</f>
        <v>0</v>
      </c>
    </row>
    <row r="19" spans="1:22" ht="26.25" x14ac:dyDescent="0.25">
      <c r="A19" s="326" t="s">
        <v>418</v>
      </c>
      <c r="E19" s="276"/>
    </row>
    <row r="20" spans="1:22" s="304" customFormat="1" ht="30" x14ac:dyDescent="0.25">
      <c r="A20" s="327" t="s">
        <v>419</v>
      </c>
      <c r="B20" s="327" t="s">
        <v>19</v>
      </c>
      <c r="C20" s="327" t="s">
        <v>553</v>
      </c>
      <c r="D20" s="327" t="s">
        <v>554</v>
      </c>
      <c r="E20" s="328" t="s">
        <v>420</v>
      </c>
      <c r="F20" s="328" t="s">
        <v>421</v>
      </c>
      <c r="G20" s="328" t="s">
        <v>422</v>
      </c>
      <c r="H20" s="328" t="s">
        <v>555</v>
      </c>
      <c r="J20" s="276"/>
      <c r="K20" s="276"/>
      <c r="L20" s="276"/>
      <c r="M20" s="276"/>
      <c r="N20" s="276"/>
      <c r="O20" s="276"/>
      <c r="P20" s="276"/>
      <c r="Q20" s="276"/>
      <c r="R20" s="276"/>
      <c r="S20" s="276"/>
      <c r="T20" s="276"/>
      <c r="U20" s="276"/>
      <c r="V20" s="276"/>
    </row>
    <row r="21" spans="1:22" x14ac:dyDescent="0.25">
      <c r="A21" s="329"/>
      <c r="B21" s="448" t="str">
        <f>IF(G21="","",INDEX('Basic project data'!$A$12:$A$16,MATCH(G21,'Basic project data'!$D$12:$D$16,1)))</f>
        <v/>
      </c>
      <c r="C21" s="329"/>
      <c r="D21" s="329"/>
      <c r="E21" s="449"/>
      <c r="F21" s="450"/>
      <c r="G21" s="449"/>
      <c r="H21" s="449"/>
    </row>
    <row r="22" spans="1:22" x14ac:dyDescent="0.25">
      <c r="A22" s="329"/>
      <c r="B22" s="448" t="str">
        <f>IF(G22="","",INDEX('Basic project data'!$A$12:$A$16,MATCH(G22,'Basic project data'!$D$12:$D$16,1)))</f>
        <v/>
      </c>
      <c r="C22" s="329"/>
      <c r="D22" s="329"/>
      <c r="E22" s="449"/>
      <c r="F22" s="450"/>
      <c r="G22" s="449"/>
      <c r="H22" s="449"/>
    </row>
    <row r="23" spans="1:22" x14ac:dyDescent="0.25">
      <c r="A23" s="329"/>
      <c r="B23" s="448" t="str">
        <f>IF(G23="","",INDEX('Basic project data'!$A$12:$A$16,MATCH(G23,'Basic project data'!$D$12:$D$16,1)))</f>
        <v/>
      </c>
      <c r="C23" s="329"/>
      <c r="D23" s="329"/>
      <c r="E23" s="449"/>
      <c r="F23" s="450"/>
      <c r="G23" s="449"/>
      <c r="H23" s="449"/>
    </row>
    <row r="24" spans="1:22" x14ac:dyDescent="0.25">
      <c r="A24" s="329"/>
      <c r="B24" s="448" t="str">
        <f>IF(G24="","",INDEX('Basic project data'!$A$12:$A$16,MATCH(G24,'Basic project data'!$D$12:$D$16,1)))</f>
        <v/>
      </c>
      <c r="C24" s="329"/>
      <c r="D24" s="329"/>
      <c r="E24" s="449"/>
      <c r="F24" s="450"/>
      <c r="G24" s="449"/>
      <c r="H24" s="449"/>
    </row>
    <row r="25" spans="1:22" x14ac:dyDescent="0.25">
      <c r="A25" s="329"/>
      <c r="B25" s="448" t="str">
        <f>IF(G25="","",INDEX('Basic project data'!$A$12:$A$16,MATCH(G25,'Basic project data'!$D$12:$D$16,1)))</f>
        <v/>
      </c>
      <c r="C25" s="329"/>
      <c r="D25" s="329"/>
      <c r="E25" s="449"/>
      <c r="F25" s="450"/>
      <c r="G25" s="449"/>
      <c r="H25" s="449"/>
    </row>
    <row r="26" spans="1:22" x14ac:dyDescent="0.25">
      <c r="A26" s="329"/>
      <c r="B26" s="448" t="str">
        <f>IF(G26="","",INDEX('Basic project data'!$A$12:$A$16,MATCH(G26,'Basic project data'!$D$12:$D$16,1)))</f>
        <v/>
      </c>
      <c r="C26" s="329"/>
      <c r="D26" s="329"/>
      <c r="E26" s="449"/>
      <c r="F26" s="450"/>
      <c r="G26" s="449"/>
      <c r="H26" s="449"/>
    </row>
    <row r="27" spans="1:22" x14ac:dyDescent="0.25">
      <c r="A27" s="329"/>
      <c r="B27" s="448" t="str">
        <f>IF(G27="","",INDEX('Basic project data'!$A$12:$A$16,MATCH(G27,'Basic project data'!$D$12:$D$16,1)))</f>
        <v/>
      </c>
      <c r="C27" s="329"/>
      <c r="D27" s="329"/>
      <c r="E27" s="449"/>
      <c r="F27" s="450"/>
      <c r="G27" s="449"/>
      <c r="H27" s="449"/>
    </row>
    <row r="28" spans="1:22" x14ac:dyDescent="0.25">
      <c r="A28" s="329"/>
      <c r="B28" s="448" t="str">
        <f>IF(G28="","",INDEX('Basic project data'!$A$12:$A$16,MATCH(G28,'Basic project data'!$D$12:$D$16,1)))</f>
        <v/>
      </c>
      <c r="C28" s="329"/>
      <c r="D28" s="329"/>
      <c r="E28" s="449"/>
      <c r="F28" s="450"/>
      <c r="G28" s="449"/>
      <c r="H28" s="449"/>
    </row>
    <row r="29" spans="1:22" x14ac:dyDescent="0.25">
      <c r="A29" s="329"/>
      <c r="B29" s="448" t="str">
        <f>IF(G29="","",INDEX('Basic project data'!$A$12:$A$16,MATCH(G29,'Basic project data'!$D$12:$D$16,1)))</f>
        <v/>
      </c>
      <c r="C29" s="329"/>
      <c r="D29" s="329"/>
      <c r="E29" s="449"/>
      <c r="F29" s="450"/>
      <c r="G29" s="449"/>
      <c r="H29" s="449"/>
    </row>
    <row r="30" spans="1:22" x14ac:dyDescent="0.25">
      <c r="A30" s="329"/>
      <c r="B30" s="448" t="str">
        <f>IF(G30="","",INDEX('Basic project data'!$A$12:$A$16,MATCH(G30,'Basic project data'!$D$12:$D$16,1)))</f>
        <v/>
      </c>
      <c r="C30" s="329"/>
      <c r="D30" s="329"/>
      <c r="E30" s="449"/>
      <c r="F30" s="450"/>
      <c r="G30" s="449"/>
      <c r="H30" s="449"/>
    </row>
    <row r="31" spans="1:22" x14ac:dyDescent="0.25">
      <c r="A31" s="329"/>
      <c r="B31" s="448" t="str">
        <f>IF(G31="","",INDEX('Basic project data'!$A$12:$A$16,MATCH(G31,'Basic project data'!$D$12:$D$16,1)))</f>
        <v/>
      </c>
      <c r="C31" s="329"/>
      <c r="D31" s="329"/>
      <c r="E31" s="449"/>
      <c r="F31" s="450"/>
      <c r="G31" s="449"/>
      <c r="H31" s="449"/>
    </row>
    <row r="32" spans="1:22" x14ac:dyDescent="0.25">
      <c r="A32" s="329"/>
      <c r="B32" s="448" t="str">
        <f>IF(G32="","",INDEX('Basic project data'!$A$12:$A$16,MATCH(G32,'Basic project data'!$D$12:$D$16,1)))</f>
        <v/>
      </c>
      <c r="C32" s="329"/>
      <c r="D32" s="329"/>
      <c r="E32" s="449"/>
      <c r="F32" s="450"/>
      <c r="G32" s="449"/>
      <c r="H32" s="449"/>
    </row>
    <row r="33" spans="1:8" x14ac:dyDescent="0.25">
      <c r="A33" s="329"/>
      <c r="B33" s="448" t="str">
        <f>IF(G33="","",INDEX('Basic project data'!$A$12:$A$16,MATCH(G33,'Basic project data'!$D$12:$D$16,1)))</f>
        <v/>
      </c>
      <c r="C33" s="329"/>
      <c r="D33" s="329"/>
      <c r="E33" s="449"/>
      <c r="F33" s="450"/>
      <c r="G33" s="449"/>
      <c r="H33" s="449"/>
    </row>
    <row r="34" spans="1:8" x14ac:dyDescent="0.25">
      <c r="A34" s="329"/>
      <c r="B34" s="448" t="str">
        <f>IF(G34="","",INDEX('Basic project data'!$A$12:$A$16,MATCH(G34,'Basic project data'!$D$12:$D$16,1)))</f>
        <v/>
      </c>
      <c r="C34" s="329"/>
      <c r="D34" s="329"/>
      <c r="E34" s="449"/>
      <c r="F34" s="450"/>
      <c r="G34" s="449"/>
      <c r="H34" s="449"/>
    </row>
    <row r="35" spans="1:8" x14ac:dyDescent="0.25">
      <c r="A35" s="329"/>
      <c r="B35" s="448" t="str">
        <f>IF(G35="","",INDEX('Basic project data'!$A$12:$A$16,MATCH(G35,'Basic project data'!$D$12:$D$16,1)))</f>
        <v/>
      </c>
      <c r="C35" s="329"/>
      <c r="D35" s="329"/>
      <c r="E35" s="449"/>
      <c r="F35" s="450"/>
      <c r="G35" s="449"/>
      <c r="H35" s="449"/>
    </row>
    <row r="36" spans="1:8" x14ac:dyDescent="0.25">
      <c r="A36" s="329"/>
      <c r="B36" s="448" t="str">
        <f>IF(G36="","",INDEX('Basic project data'!$A$12:$A$16,MATCH(G36,'Basic project data'!$D$12:$D$16,1)))</f>
        <v/>
      </c>
      <c r="C36" s="329"/>
      <c r="D36" s="329"/>
      <c r="E36" s="449"/>
      <c r="F36" s="450"/>
      <c r="G36" s="449"/>
      <c r="H36" s="449"/>
    </row>
    <row r="37" spans="1:8" x14ac:dyDescent="0.25">
      <c r="A37" s="329"/>
      <c r="B37" s="448" t="str">
        <f>IF(G37="","",INDEX('Basic project data'!$A$12:$A$16,MATCH(G37,'Basic project data'!$D$12:$D$16,1)))</f>
        <v/>
      </c>
      <c r="C37" s="329"/>
      <c r="D37" s="329"/>
      <c r="E37" s="449"/>
      <c r="F37" s="450"/>
      <c r="G37" s="449"/>
      <c r="H37" s="449"/>
    </row>
    <row r="38" spans="1:8" x14ac:dyDescent="0.25">
      <c r="A38" s="329"/>
      <c r="B38" s="448" t="str">
        <f>IF(G38="","",INDEX('Basic project data'!$A$12:$A$16,MATCH(G38,'Basic project data'!$D$12:$D$16,1)))</f>
        <v/>
      </c>
      <c r="C38" s="329"/>
      <c r="D38" s="329"/>
      <c r="E38" s="449"/>
      <c r="F38" s="450"/>
      <c r="G38" s="449"/>
      <c r="H38" s="449"/>
    </row>
    <row r="39" spans="1:8" x14ac:dyDescent="0.25">
      <c r="A39" s="329"/>
      <c r="B39" s="448" t="str">
        <f>IF(G39="","",INDEX('Basic project data'!$A$12:$A$16,MATCH(G39,'Basic project data'!$D$12:$D$16,1)))</f>
        <v/>
      </c>
      <c r="C39" s="329"/>
      <c r="D39" s="329"/>
      <c r="E39" s="449"/>
      <c r="F39" s="450"/>
      <c r="G39" s="449"/>
      <c r="H39" s="449"/>
    </row>
    <row r="40" spans="1:8" x14ac:dyDescent="0.25">
      <c r="A40" s="329"/>
      <c r="B40" s="448" t="str">
        <f>IF(G40="","",INDEX('Basic project data'!$A$12:$A$16,MATCH(G40,'Basic project data'!$D$12:$D$16,1)))</f>
        <v/>
      </c>
      <c r="C40" s="329"/>
      <c r="D40" s="329"/>
      <c r="E40" s="449"/>
      <c r="F40" s="450"/>
      <c r="G40" s="449"/>
      <c r="H40" s="449"/>
    </row>
    <row r="41" spans="1:8" x14ac:dyDescent="0.25">
      <c r="A41" s="329"/>
      <c r="B41" s="448" t="str">
        <f>IF(G41="","",INDEX('Basic project data'!$A$12:$A$16,MATCH(G41,'Basic project data'!$D$12:$D$16,1)))</f>
        <v/>
      </c>
      <c r="C41" s="329"/>
      <c r="D41" s="329"/>
      <c r="E41" s="449"/>
      <c r="F41" s="450"/>
      <c r="G41" s="449"/>
      <c r="H41" s="449"/>
    </row>
    <row r="42" spans="1:8" x14ac:dyDescent="0.25">
      <c r="A42" s="329"/>
      <c r="B42" s="448" t="str">
        <f>IF(G42="","",INDEX('Basic project data'!$A$12:$A$16,MATCH(G42,'Basic project data'!$D$12:$D$16,1)))</f>
        <v/>
      </c>
      <c r="C42" s="329"/>
      <c r="D42" s="329"/>
      <c r="E42" s="449"/>
      <c r="F42" s="450"/>
      <c r="G42" s="449"/>
      <c r="H42" s="449"/>
    </row>
    <row r="43" spans="1:8" x14ac:dyDescent="0.25">
      <c r="A43" s="329"/>
      <c r="B43" s="448" t="str">
        <f>IF(G43="","",INDEX('Basic project data'!$A$12:$A$16,MATCH(G43,'Basic project data'!$D$12:$D$16,1)))</f>
        <v/>
      </c>
      <c r="C43" s="329"/>
      <c r="D43" s="329"/>
      <c r="E43" s="449"/>
      <c r="F43" s="450"/>
      <c r="G43" s="449"/>
      <c r="H43" s="449"/>
    </row>
    <row r="44" spans="1:8" x14ac:dyDescent="0.25">
      <c r="A44" s="329"/>
      <c r="B44" s="448" t="str">
        <f>IF(G44="","",INDEX('Basic project data'!$A$12:$A$16,MATCH(G44,'Basic project data'!$D$12:$D$16,1)))</f>
        <v/>
      </c>
      <c r="C44" s="329"/>
      <c r="D44" s="329"/>
      <c r="E44" s="449"/>
      <c r="F44" s="450"/>
      <c r="G44" s="449"/>
      <c r="H44" s="449"/>
    </row>
    <row r="45" spans="1:8" x14ac:dyDescent="0.25">
      <c r="A45" s="329"/>
      <c r="B45" s="448" t="str">
        <f>IF(G45="","",INDEX('Basic project data'!$A$12:$A$16,MATCH(G45,'Basic project data'!$D$12:$D$16,1)))</f>
        <v/>
      </c>
      <c r="C45" s="329"/>
      <c r="D45" s="329"/>
      <c r="E45" s="449"/>
      <c r="F45" s="450"/>
      <c r="G45" s="449"/>
      <c r="H45" s="449"/>
    </row>
    <row r="46" spans="1:8" x14ac:dyDescent="0.25">
      <c r="A46" s="329"/>
      <c r="B46" s="448" t="str">
        <f>IF(G46="","",INDEX('Basic project data'!$A$12:$A$16,MATCH(G46,'Basic project data'!$D$12:$D$16,1)))</f>
        <v/>
      </c>
      <c r="C46" s="329"/>
      <c r="D46" s="329"/>
      <c r="E46" s="449"/>
      <c r="F46" s="450"/>
      <c r="G46" s="449"/>
      <c r="H46" s="449"/>
    </row>
    <row r="47" spans="1:8" x14ac:dyDescent="0.25">
      <c r="A47" s="329"/>
      <c r="B47" s="448" t="str">
        <f>IF(G47="","",INDEX('Basic project data'!$A$12:$A$16,MATCH(G47,'Basic project data'!$D$12:$D$16,1)))</f>
        <v/>
      </c>
      <c r="C47" s="329"/>
      <c r="D47" s="329"/>
      <c r="E47" s="449"/>
      <c r="F47" s="450"/>
      <c r="G47" s="449"/>
      <c r="H47" s="449"/>
    </row>
    <row r="48" spans="1:8" x14ac:dyDescent="0.25">
      <c r="A48" s="329"/>
      <c r="B48" s="448" t="str">
        <f>IF(G48="","",INDEX('Basic project data'!$A$12:$A$16,MATCH(G48,'Basic project data'!$D$12:$D$16,1)))</f>
        <v/>
      </c>
      <c r="C48" s="329"/>
      <c r="D48" s="329"/>
      <c r="E48" s="449"/>
      <c r="F48" s="450"/>
      <c r="G48" s="449"/>
      <c r="H48" s="449"/>
    </row>
    <row r="49" spans="1:8" x14ac:dyDescent="0.25">
      <c r="A49" s="329"/>
      <c r="B49" s="448" t="str">
        <f>IF(G49="","",INDEX('Basic project data'!$A$12:$A$16,MATCH(G49,'Basic project data'!$D$12:$D$16,1)))</f>
        <v/>
      </c>
      <c r="C49" s="329"/>
      <c r="D49" s="329"/>
      <c r="E49" s="449"/>
      <c r="F49" s="450"/>
      <c r="G49" s="449"/>
      <c r="H49" s="449"/>
    </row>
    <row r="50" spans="1:8" x14ac:dyDescent="0.25">
      <c r="A50" s="329"/>
      <c r="B50" s="448" t="str">
        <f>IF(G50="","",INDEX('Basic project data'!$A$12:$A$16,MATCH(G50,'Basic project data'!$D$12:$D$16,1)))</f>
        <v/>
      </c>
      <c r="C50" s="329"/>
      <c r="D50" s="329"/>
      <c r="E50" s="449"/>
      <c r="F50" s="450"/>
      <c r="G50" s="449"/>
      <c r="H50" s="449"/>
    </row>
    <row r="51" spans="1:8" x14ac:dyDescent="0.25">
      <c r="A51" s="329"/>
      <c r="B51" s="448" t="str">
        <f>IF(G51="","",INDEX('Basic project data'!$A$12:$A$16,MATCH(G51,'Basic project data'!$D$12:$D$16,1)))</f>
        <v/>
      </c>
      <c r="C51" s="329"/>
      <c r="D51" s="329"/>
      <c r="E51" s="449"/>
      <c r="F51" s="450"/>
      <c r="G51" s="449"/>
      <c r="H51" s="449"/>
    </row>
    <row r="52" spans="1:8" x14ac:dyDescent="0.25">
      <c r="A52" s="329"/>
      <c r="B52" s="448" t="str">
        <f>IF(G52="","",INDEX('Basic project data'!$A$12:$A$16,MATCH(G52,'Basic project data'!$D$12:$D$16,1)))</f>
        <v/>
      </c>
      <c r="C52" s="329"/>
      <c r="D52" s="329"/>
      <c r="E52" s="449"/>
      <c r="F52" s="450"/>
      <c r="G52" s="449"/>
      <c r="H52" s="449"/>
    </row>
    <row r="53" spans="1:8" x14ac:dyDescent="0.25">
      <c r="A53" s="329"/>
      <c r="B53" s="448" t="str">
        <f>IF(G53="","",INDEX('Basic project data'!$A$12:$A$16,MATCH(G53,'Basic project data'!$D$12:$D$16,1)))</f>
        <v/>
      </c>
      <c r="C53" s="329"/>
      <c r="D53" s="329"/>
      <c r="E53" s="449"/>
      <c r="F53" s="450"/>
      <c r="G53" s="449"/>
      <c r="H53" s="449"/>
    </row>
    <row r="54" spans="1:8" x14ac:dyDescent="0.25">
      <c r="A54" s="329"/>
      <c r="B54" s="448" t="str">
        <f>IF(G54="","",INDEX('Basic project data'!$A$12:$A$16,MATCH(G54,'Basic project data'!$D$12:$D$16,1)))</f>
        <v/>
      </c>
      <c r="C54" s="329"/>
      <c r="D54" s="329"/>
      <c r="E54" s="449"/>
      <c r="F54" s="450"/>
      <c r="G54" s="449"/>
      <c r="H54" s="449"/>
    </row>
    <row r="55" spans="1:8" x14ac:dyDescent="0.25">
      <c r="A55" s="329"/>
      <c r="B55" s="448" t="str">
        <f>IF(G55="","",INDEX('Basic project data'!$A$12:$A$16,MATCH(G55,'Basic project data'!$D$12:$D$16,1)))</f>
        <v/>
      </c>
      <c r="C55" s="329"/>
      <c r="D55" s="329"/>
      <c r="E55" s="449"/>
      <c r="F55" s="450"/>
      <c r="G55" s="449"/>
      <c r="H55" s="449"/>
    </row>
    <row r="56" spans="1:8" x14ac:dyDescent="0.25">
      <c r="A56" s="329"/>
      <c r="B56" s="448" t="str">
        <f>IF(G56="","",INDEX('Basic project data'!$A$12:$A$16,MATCH(G56,'Basic project data'!$D$12:$D$16,1)))</f>
        <v/>
      </c>
      <c r="C56" s="329"/>
      <c r="D56" s="329"/>
      <c r="E56" s="449"/>
      <c r="F56" s="450"/>
      <c r="G56" s="449"/>
      <c r="H56" s="449"/>
    </row>
    <row r="57" spans="1:8" x14ac:dyDescent="0.25">
      <c r="A57" s="329"/>
      <c r="B57" s="448" t="str">
        <f>IF(G57="","",INDEX('Basic project data'!$A$12:$A$16,MATCH(G57,'Basic project data'!$D$12:$D$16,1)))</f>
        <v/>
      </c>
      <c r="C57" s="329"/>
      <c r="D57" s="329"/>
      <c r="E57" s="449"/>
      <c r="F57" s="450"/>
      <c r="G57" s="449"/>
      <c r="H57" s="449"/>
    </row>
    <row r="58" spans="1:8" x14ac:dyDescent="0.25">
      <c r="A58" s="329"/>
      <c r="B58" s="448" t="str">
        <f>IF(G58="","",INDEX('Basic project data'!$A$12:$A$16,MATCH(G58,'Basic project data'!$D$12:$D$16,1)))</f>
        <v/>
      </c>
      <c r="C58" s="329"/>
      <c r="D58" s="329"/>
      <c r="E58" s="449"/>
      <c r="F58" s="450"/>
      <c r="G58" s="449"/>
      <c r="H58" s="449"/>
    </row>
    <row r="59" spans="1:8" x14ac:dyDescent="0.25">
      <c r="A59" s="329"/>
      <c r="B59" s="448" t="str">
        <f>IF(G59="","",INDEX('Basic project data'!$A$12:$A$16,MATCH(G59,'Basic project data'!$D$12:$D$16,1)))</f>
        <v/>
      </c>
      <c r="C59" s="329"/>
      <c r="D59" s="329"/>
      <c r="E59" s="449"/>
      <c r="F59" s="450"/>
      <c r="G59" s="449"/>
      <c r="H59" s="449"/>
    </row>
    <row r="60" spans="1:8" x14ac:dyDescent="0.25">
      <c r="A60" s="329"/>
      <c r="B60" s="448" t="str">
        <f>IF(G60="","",INDEX('Basic project data'!$A$12:$A$16,MATCH(G60,'Basic project data'!$D$12:$D$16,1)))</f>
        <v/>
      </c>
      <c r="C60" s="329"/>
      <c r="D60" s="329"/>
      <c r="E60" s="449"/>
      <c r="F60" s="450"/>
      <c r="G60" s="449"/>
      <c r="H60" s="449"/>
    </row>
    <row r="61" spans="1:8" x14ac:dyDescent="0.25">
      <c r="A61" s="329"/>
      <c r="B61" s="448" t="str">
        <f>IF(G61="","",INDEX('Basic project data'!$A$12:$A$16,MATCH(G61,'Basic project data'!$D$12:$D$16,1)))</f>
        <v/>
      </c>
      <c r="C61" s="329"/>
      <c r="D61" s="329"/>
      <c r="E61" s="449"/>
      <c r="F61" s="450"/>
      <c r="G61" s="449"/>
      <c r="H61" s="449"/>
    </row>
    <row r="62" spans="1:8" x14ac:dyDescent="0.25">
      <c r="A62" s="329"/>
      <c r="B62" s="448" t="str">
        <f>IF(G62="","",INDEX('Basic project data'!$A$12:$A$16,MATCH(G62,'Basic project data'!$D$12:$D$16,1)))</f>
        <v/>
      </c>
      <c r="C62" s="329"/>
      <c r="D62" s="329"/>
      <c r="E62" s="449"/>
      <c r="F62" s="450"/>
      <c r="G62" s="449"/>
      <c r="H62" s="449"/>
    </row>
    <row r="63" spans="1:8" x14ac:dyDescent="0.25">
      <c r="A63" s="329"/>
      <c r="B63" s="448" t="str">
        <f>IF(G63="","",INDEX('Basic project data'!$A$12:$A$16,MATCH(G63,'Basic project data'!$D$12:$D$16,1)))</f>
        <v/>
      </c>
      <c r="C63" s="329"/>
      <c r="D63" s="329"/>
      <c r="E63" s="449"/>
      <c r="F63" s="450"/>
      <c r="G63" s="449"/>
      <c r="H63" s="449"/>
    </row>
    <row r="64" spans="1:8" x14ac:dyDescent="0.25">
      <c r="A64" s="329"/>
      <c r="B64" s="448" t="str">
        <f>IF(G64="","",INDEX('Basic project data'!$A$12:$A$16,MATCH(G64,'Basic project data'!$D$12:$D$16,1)))</f>
        <v/>
      </c>
      <c r="C64" s="329"/>
      <c r="D64" s="329"/>
      <c r="E64" s="449"/>
      <c r="F64" s="450"/>
      <c r="G64" s="449"/>
      <c r="H64" s="449"/>
    </row>
    <row r="65" spans="1:8" x14ac:dyDescent="0.25">
      <c r="A65" s="329"/>
      <c r="B65" s="448" t="str">
        <f>IF(G65="","",INDEX('Basic project data'!$A$12:$A$16,MATCH(G65,'Basic project data'!$D$12:$D$16,1)))</f>
        <v/>
      </c>
      <c r="C65" s="329"/>
      <c r="D65" s="329"/>
      <c r="E65" s="449"/>
      <c r="F65" s="450"/>
      <c r="G65" s="449"/>
      <c r="H65" s="449"/>
    </row>
    <row r="66" spans="1:8" x14ac:dyDescent="0.25">
      <c r="A66" s="329"/>
      <c r="B66" s="448" t="str">
        <f>IF(G66="","",INDEX('Basic project data'!$A$12:$A$16,MATCH(G66,'Basic project data'!$D$12:$D$16,1)))</f>
        <v/>
      </c>
      <c r="C66" s="329"/>
      <c r="D66" s="329"/>
      <c r="E66" s="449"/>
      <c r="F66" s="450"/>
      <c r="G66" s="449"/>
      <c r="H66" s="449"/>
    </row>
    <row r="67" spans="1:8" x14ac:dyDescent="0.25">
      <c r="A67" s="329"/>
      <c r="B67" s="448" t="str">
        <f>IF(G67="","",INDEX('Basic project data'!$A$12:$A$16,MATCH(G67,'Basic project data'!$D$12:$D$16,1)))</f>
        <v/>
      </c>
      <c r="C67" s="329"/>
      <c r="D67" s="329"/>
      <c r="E67" s="449"/>
      <c r="F67" s="450"/>
      <c r="G67" s="449"/>
      <c r="H67" s="449"/>
    </row>
    <row r="68" spans="1:8" x14ac:dyDescent="0.25">
      <c r="A68" s="329"/>
      <c r="B68" s="448" t="str">
        <f>IF(G68="","",INDEX('Basic project data'!$A$12:$A$16,MATCH(G68,'Basic project data'!$D$12:$D$16,1)))</f>
        <v/>
      </c>
      <c r="C68" s="329"/>
      <c r="D68" s="329"/>
      <c r="E68" s="449"/>
      <c r="F68" s="450"/>
      <c r="G68" s="449"/>
      <c r="H68" s="449"/>
    </row>
    <row r="69" spans="1:8" x14ac:dyDescent="0.25">
      <c r="A69" s="329"/>
      <c r="B69" s="448" t="str">
        <f>IF(G69="","",INDEX('Basic project data'!$A$12:$A$16,MATCH(G69,'Basic project data'!$D$12:$D$16,1)))</f>
        <v/>
      </c>
      <c r="C69" s="329"/>
      <c r="D69" s="329"/>
      <c r="E69" s="449"/>
      <c r="F69" s="450"/>
      <c r="G69" s="449"/>
      <c r="H69" s="449"/>
    </row>
    <row r="70" spans="1:8" x14ac:dyDescent="0.25">
      <c r="A70" s="329"/>
      <c r="B70" s="448" t="str">
        <f>IF(G70="","",INDEX('Basic project data'!$A$12:$A$16,MATCH(G70,'Basic project data'!$D$12:$D$16,1)))</f>
        <v/>
      </c>
      <c r="C70" s="329"/>
      <c r="D70" s="329"/>
      <c r="E70" s="449"/>
      <c r="F70" s="450"/>
      <c r="G70" s="449"/>
      <c r="H70" s="449"/>
    </row>
    <row r="71" spans="1:8" x14ac:dyDescent="0.25">
      <c r="A71" s="329"/>
      <c r="B71" s="448" t="str">
        <f>IF(G71="","",INDEX('Basic project data'!$A$12:$A$16,MATCH(G71,'Basic project data'!$D$12:$D$16,1)))</f>
        <v/>
      </c>
      <c r="C71" s="329"/>
      <c r="D71" s="329"/>
      <c r="E71" s="449"/>
      <c r="F71" s="450"/>
      <c r="G71" s="449"/>
      <c r="H71" s="449"/>
    </row>
    <row r="72" spans="1:8" x14ac:dyDescent="0.25">
      <c r="A72" s="329"/>
      <c r="B72" s="448" t="str">
        <f>IF(G72="","",INDEX('Basic project data'!$A$12:$A$16,MATCH(G72,'Basic project data'!$D$12:$D$16,1)))</f>
        <v/>
      </c>
      <c r="C72" s="329"/>
      <c r="D72" s="329"/>
      <c r="E72" s="449"/>
      <c r="F72" s="450"/>
      <c r="G72" s="449"/>
      <c r="H72" s="449"/>
    </row>
    <row r="73" spans="1:8" x14ac:dyDescent="0.25">
      <c r="A73" s="329"/>
      <c r="B73" s="448" t="str">
        <f>IF(G73="","",INDEX('Basic project data'!$A$12:$A$16,MATCH(G73,'Basic project data'!$D$12:$D$16,1)))</f>
        <v/>
      </c>
      <c r="C73" s="329"/>
      <c r="D73" s="329"/>
      <c r="E73" s="449"/>
      <c r="F73" s="450"/>
      <c r="G73" s="449"/>
      <c r="H73" s="449"/>
    </row>
    <row r="74" spans="1:8" x14ac:dyDescent="0.25">
      <c r="A74" s="329"/>
      <c r="B74" s="448" t="str">
        <f>IF(G74="","",INDEX('Basic project data'!$A$12:$A$16,MATCH(G74,'Basic project data'!$D$12:$D$16,1)))</f>
        <v/>
      </c>
      <c r="C74" s="329"/>
      <c r="D74" s="329"/>
      <c r="E74" s="449"/>
      <c r="F74" s="450"/>
      <c r="G74" s="449"/>
      <c r="H74" s="449"/>
    </row>
    <row r="75" spans="1:8" x14ac:dyDescent="0.25">
      <c r="A75" s="329"/>
      <c r="B75" s="448" t="str">
        <f>IF(G75="","",INDEX('Basic project data'!$A$12:$A$16,MATCH(G75,'Basic project data'!$D$12:$D$16,1)))</f>
        <v/>
      </c>
      <c r="C75" s="329"/>
      <c r="D75" s="329"/>
      <c r="E75" s="449"/>
      <c r="F75" s="450"/>
      <c r="G75" s="449"/>
      <c r="H75" s="449"/>
    </row>
    <row r="76" spans="1:8" x14ac:dyDescent="0.25">
      <c r="A76" s="329"/>
      <c r="B76" s="448" t="str">
        <f>IF(G76="","",INDEX('Basic project data'!$A$12:$A$16,MATCH(G76,'Basic project data'!$D$12:$D$16,1)))</f>
        <v/>
      </c>
      <c r="C76" s="329"/>
      <c r="D76" s="329"/>
      <c r="E76" s="449"/>
      <c r="F76" s="450"/>
      <c r="G76" s="449"/>
      <c r="H76" s="449"/>
    </row>
    <row r="77" spans="1:8" x14ac:dyDescent="0.25">
      <c r="A77" s="329"/>
      <c r="B77" s="448" t="str">
        <f>IF(G77="","",INDEX('Basic project data'!$A$12:$A$16,MATCH(G77,'Basic project data'!$D$12:$D$16,1)))</f>
        <v/>
      </c>
      <c r="C77" s="329"/>
      <c r="D77" s="329"/>
      <c r="E77" s="449"/>
      <c r="F77" s="450"/>
      <c r="G77" s="449"/>
      <c r="H77" s="449"/>
    </row>
    <row r="78" spans="1:8" x14ac:dyDescent="0.25">
      <c r="A78" s="329"/>
      <c r="B78" s="448" t="str">
        <f>IF(G78="","",INDEX('Basic project data'!$A$12:$A$16,MATCH(G78,'Basic project data'!$D$12:$D$16,1)))</f>
        <v/>
      </c>
      <c r="C78" s="329"/>
      <c r="D78" s="329"/>
      <c r="E78" s="449"/>
      <c r="F78" s="450"/>
      <c r="G78" s="449"/>
      <c r="H78" s="449"/>
    </row>
    <row r="79" spans="1:8" x14ac:dyDescent="0.25">
      <c r="A79" s="329"/>
      <c r="B79" s="448" t="str">
        <f>IF(G79="","",INDEX('Basic project data'!$A$12:$A$16,MATCH(G79,'Basic project data'!$D$12:$D$16,1)))</f>
        <v/>
      </c>
      <c r="C79" s="329"/>
      <c r="D79" s="329"/>
      <c r="E79" s="449"/>
      <c r="F79" s="450"/>
      <c r="G79" s="449"/>
      <c r="H79" s="449"/>
    </row>
    <row r="80" spans="1:8" x14ac:dyDescent="0.25">
      <c r="A80" s="329"/>
      <c r="B80" s="448" t="str">
        <f>IF(G80="","",INDEX('Basic project data'!$A$12:$A$16,MATCH(G80,'Basic project data'!$D$12:$D$16,1)))</f>
        <v/>
      </c>
      <c r="C80" s="329"/>
      <c r="D80" s="329"/>
      <c r="E80" s="449"/>
      <c r="F80" s="450"/>
      <c r="G80" s="449"/>
      <c r="H80" s="449"/>
    </row>
    <row r="81" spans="1:8" x14ac:dyDescent="0.25">
      <c r="A81" s="329"/>
      <c r="B81" s="448" t="str">
        <f>IF(G81="","",INDEX('Basic project data'!$A$12:$A$16,MATCH(G81,'Basic project data'!$D$12:$D$16,1)))</f>
        <v/>
      </c>
      <c r="C81" s="329"/>
      <c r="D81" s="329"/>
      <c r="E81" s="449"/>
      <c r="F81" s="450"/>
      <c r="G81" s="449"/>
      <c r="H81" s="449"/>
    </row>
    <row r="82" spans="1:8" x14ac:dyDescent="0.25">
      <c r="A82" s="329"/>
      <c r="B82" s="448" t="str">
        <f>IF(G82="","",INDEX('Basic project data'!$A$12:$A$16,MATCH(G82,'Basic project data'!$D$12:$D$16,1)))</f>
        <v/>
      </c>
      <c r="C82" s="329"/>
      <c r="D82" s="329"/>
      <c r="E82" s="451"/>
      <c r="F82" s="450"/>
      <c r="G82" s="452"/>
      <c r="H82" s="449"/>
    </row>
    <row r="83" spans="1:8" x14ac:dyDescent="0.25">
      <c r="A83" s="329"/>
      <c r="B83" s="448" t="str">
        <f>IF(G83="","",INDEX('Basic project data'!$A$12:$A$16,MATCH(G83,'Basic project data'!$D$12:$D$16,1)))</f>
        <v/>
      </c>
      <c r="C83" s="329"/>
      <c r="D83" s="329"/>
      <c r="E83" s="451"/>
      <c r="F83" s="450"/>
      <c r="G83" s="452"/>
      <c r="H83" s="449"/>
    </row>
    <row r="84" spans="1:8" x14ac:dyDescent="0.25">
      <c r="A84" s="329"/>
      <c r="B84" s="448" t="str">
        <f>IF(G84="","",INDEX('Basic project data'!$A$12:$A$16,MATCH(G84,'Basic project data'!$D$12:$D$16,1)))</f>
        <v/>
      </c>
      <c r="C84" s="329"/>
      <c r="D84" s="329"/>
      <c r="E84" s="451"/>
      <c r="F84" s="450"/>
      <c r="G84" s="452"/>
      <c r="H84" s="449"/>
    </row>
    <row r="85" spans="1:8" x14ac:dyDescent="0.25">
      <c r="A85" s="329"/>
      <c r="B85" s="448" t="str">
        <f>IF(G85="","",INDEX('Basic project data'!$A$12:$A$16,MATCH(G85,'Basic project data'!$D$12:$D$16,1)))</f>
        <v/>
      </c>
      <c r="C85" s="329"/>
      <c r="D85" s="329"/>
      <c r="E85" s="451"/>
      <c r="F85" s="450"/>
      <c r="G85" s="452"/>
      <c r="H85" s="449"/>
    </row>
    <row r="86" spans="1:8" x14ac:dyDescent="0.25">
      <c r="A86" s="329"/>
      <c r="B86" s="448" t="str">
        <f>IF(G86="","",INDEX('Basic project data'!$A$12:$A$16,MATCH(G86,'Basic project data'!$D$12:$D$16,1)))</f>
        <v/>
      </c>
      <c r="C86" s="329"/>
      <c r="D86" s="329"/>
      <c r="E86" s="451"/>
      <c r="F86" s="450"/>
      <c r="G86" s="452"/>
      <c r="H86" s="449"/>
    </row>
    <row r="87" spans="1:8" x14ac:dyDescent="0.25">
      <c r="A87" s="329"/>
      <c r="B87" s="448" t="str">
        <f>IF(G87="","",INDEX('Basic project data'!$A$12:$A$16,MATCH(G87,'Basic project data'!$D$12:$D$16,1)))</f>
        <v/>
      </c>
      <c r="C87" s="329"/>
      <c r="D87" s="329"/>
      <c r="E87" s="451"/>
      <c r="F87" s="450"/>
      <c r="G87" s="452"/>
      <c r="H87" s="449"/>
    </row>
    <row r="88" spans="1:8" x14ac:dyDescent="0.25">
      <c r="A88" s="329"/>
      <c r="B88" s="448" t="str">
        <f>IF(G88="","",INDEX('Basic project data'!$A$12:$A$16,MATCH(G88,'Basic project data'!$D$12:$D$16,1)))</f>
        <v/>
      </c>
      <c r="C88" s="329"/>
      <c r="D88" s="329"/>
      <c r="E88" s="451"/>
      <c r="F88" s="450"/>
      <c r="G88" s="452"/>
      <c r="H88" s="449"/>
    </row>
    <row r="89" spans="1:8" x14ac:dyDescent="0.25">
      <c r="A89" s="329"/>
      <c r="B89" s="448" t="str">
        <f>IF(G89="","",INDEX('Basic project data'!$A$12:$A$16,MATCH(G89,'Basic project data'!$D$12:$D$16,1)))</f>
        <v/>
      </c>
      <c r="C89" s="329"/>
      <c r="D89" s="329"/>
      <c r="E89" s="451"/>
      <c r="F89" s="450"/>
      <c r="G89" s="452"/>
      <c r="H89" s="449"/>
    </row>
    <row r="90" spans="1:8" x14ac:dyDescent="0.25">
      <c r="A90" s="329"/>
      <c r="B90" s="448" t="str">
        <f>IF(G90="","",INDEX('Basic project data'!$A$12:$A$16,MATCH(G90,'Basic project data'!$D$12:$D$16,1)))</f>
        <v/>
      </c>
      <c r="C90" s="329"/>
      <c r="D90" s="329"/>
      <c r="E90" s="451"/>
      <c r="F90" s="450"/>
      <c r="G90" s="452"/>
      <c r="H90" s="449"/>
    </row>
    <row r="91" spans="1:8" x14ac:dyDescent="0.25">
      <c r="A91" s="329"/>
      <c r="B91" s="448" t="str">
        <f>IF(G91="","",INDEX('Basic project data'!$A$12:$A$16,MATCH(G91,'Basic project data'!$D$12:$D$16,1)))</f>
        <v/>
      </c>
      <c r="C91" s="329"/>
      <c r="D91" s="329"/>
      <c r="E91" s="451"/>
      <c r="F91" s="450"/>
      <c r="G91" s="452"/>
      <c r="H91" s="449"/>
    </row>
    <row r="92" spans="1:8" x14ac:dyDescent="0.25">
      <c r="A92" s="329"/>
      <c r="B92" s="448" t="str">
        <f>IF(G92="","",INDEX('Basic project data'!$A$12:$A$16,MATCH(G92,'Basic project data'!$D$12:$D$16,1)))</f>
        <v/>
      </c>
      <c r="C92" s="329"/>
      <c r="D92" s="329"/>
      <c r="E92" s="451"/>
      <c r="F92" s="450"/>
      <c r="G92" s="452"/>
      <c r="H92" s="449"/>
    </row>
    <row r="93" spans="1:8" x14ac:dyDescent="0.25">
      <c r="A93" s="329"/>
      <c r="B93" s="448" t="str">
        <f>IF(G93="","",INDEX('Basic project data'!$A$12:$A$16,MATCH(G93,'Basic project data'!$D$12:$D$16,1)))</f>
        <v/>
      </c>
      <c r="C93" s="329"/>
      <c r="D93" s="329"/>
      <c r="E93" s="451"/>
      <c r="F93" s="450"/>
      <c r="G93" s="452"/>
      <c r="H93" s="449"/>
    </row>
    <row r="94" spans="1:8" x14ac:dyDescent="0.25">
      <c r="A94" s="329"/>
      <c r="B94" s="448" t="str">
        <f>IF(G94="","",INDEX('Basic project data'!$A$12:$A$16,MATCH(G94,'Basic project data'!$D$12:$D$16,1)))</f>
        <v/>
      </c>
      <c r="C94" s="329"/>
      <c r="D94" s="329"/>
      <c r="E94" s="451"/>
      <c r="F94" s="450"/>
      <c r="G94" s="452"/>
      <c r="H94" s="449"/>
    </row>
    <row r="95" spans="1:8" x14ac:dyDescent="0.25">
      <c r="A95" s="329"/>
      <c r="B95" s="448" t="str">
        <f>IF(G95="","",INDEX('Basic project data'!$A$12:$A$16,MATCH(G95,'Basic project data'!$D$12:$D$16,1)))</f>
        <v/>
      </c>
      <c r="C95" s="329"/>
      <c r="D95" s="329"/>
      <c r="E95" s="451"/>
      <c r="F95" s="450"/>
      <c r="G95" s="452"/>
      <c r="H95" s="449"/>
    </row>
    <row r="96" spans="1:8" x14ac:dyDescent="0.25">
      <c r="A96" s="329"/>
      <c r="B96" s="448" t="str">
        <f>IF(G96="","",INDEX('Basic project data'!$A$12:$A$16,MATCH(G96,'Basic project data'!$D$12:$D$16,1)))</f>
        <v/>
      </c>
      <c r="C96" s="329"/>
      <c r="D96" s="329"/>
      <c r="E96" s="451"/>
      <c r="F96" s="450"/>
      <c r="G96" s="452"/>
      <c r="H96" s="449"/>
    </row>
    <row r="97" spans="1:8" x14ac:dyDescent="0.25">
      <c r="A97" s="329"/>
      <c r="B97" s="448" t="str">
        <f>IF(G97="","",INDEX('Basic project data'!$A$12:$A$16,MATCH(G97,'Basic project data'!$D$12:$D$16,1)))</f>
        <v/>
      </c>
      <c r="C97" s="329"/>
      <c r="D97" s="329"/>
      <c r="E97" s="451"/>
      <c r="F97" s="450"/>
      <c r="G97" s="452"/>
      <c r="H97" s="449"/>
    </row>
    <row r="98" spans="1:8" x14ac:dyDescent="0.25">
      <c r="A98" s="329"/>
      <c r="B98" s="448" t="str">
        <f>IF(G98="","",INDEX('Basic project data'!$A$12:$A$16,MATCH(G98,'Basic project data'!$D$12:$D$16,1)))</f>
        <v/>
      </c>
      <c r="C98" s="329"/>
      <c r="D98" s="329"/>
      <c r="E98" s="451"/>
      <c r="F98" s="450"/>
      <c r="G98" s="452"/>
      <c r="H98" s="449"/>
    </row>
    <row r="99" spans="1:8" x14ac:dyDescent="0.25">
      <c r="A99" s="329"/>
      <c r="B99" s="448" t="str">
        <f>IF(G99="","",INDEX('Basic project data'!$A$12:$A$16,MATCH(G99,'Basic project data'!$D$12:$D$16,1)))</f>
        <v/>
      </c>
      <c r="C99" s="329"/>
      <c r="D99" s="329"/>
      <c r="E99" s="451"/>
      <c r="F99" s="450"/>
      <c r="G99" s="452"/>
      <c r="H99" s="449"/>
    </row>
    <row r="100" spans="1:8" x14ac:dyDescent="0.25">
      <c r="A100" s="329"/>
      <c r="B100" s="448" t="str">
        <f>IF(G100="","",INDEX('Basic project data'!$A$12:$A$16,MATCH(G100,'Basic project data'!$D$12:$D$16,1)))</f>
        <v/>
      </c>
      <c r="C100" s="329"/>
      <c r="D100" s="329"/>
      <c r="E100" s="451"/>
      <c r="F100" s="450"/>
      <c r="G100" s="452"/>
      <c r="H100" s="449"/>
    </row>
    <row r="101" spans="1:8" x14ac:dyDescent="0.25">
      <c r="A101" s="329"/>
      <c r="B101" s="448" t="str">
        <f>IF(G101="","",INDEX('Basic project data'!$A$12:$A$16,MATCH(G101,'Basic project data'!$D$12:$D$16,1)))</f>
        <v/>
      </c>
      <c r="C101" s="329"/>
      <c r="D101" s="329"/>
      <c r="E101" s="451"/>
      <c r="F101" s="450"/>
      <c r="G101" s="452"/>
      <c r="H101" s="449"/>
    </row>
    <row r="102" spans="1:8" x14ac:dyDescent="0.25">
      <c r="A102" s="329"/>
      <c r="B102" s="448" t="str">
        <f>IF(G102="","",INDEX('Basic project data'!$A$12:$A$16,MATCH(G102,'Basic project data'!$D$12:$D$16,1)))</f>
        <v/>
      </c>
      <c r="C102" s="329"/>
      <c r="D102" s="329"/>
      <c r="E102" s="451"/>
      <c r="F102" s="450"/>
      <c r="G102" s="452"/>
      <c r="H102" s="449"/>
    </row>
    <row r="103" spans="1:8" x14ac:dyDescent="0.25">
      <c r="A103" s="329"/>
      <c r="B103" s="448" t="str">
        <f>IF(G103="","",INDEX('Basic project data'!$A$12:$A$16,MATCH(G103,'Basic project data'!$D$12:$D$16,1)))</f>
        <v/>
      </c>
      <c r="C103" s="329"/>
      <c r="D103" s="329"/>
      <c r="E103" s="451"/>
      <c r="F103" s="450"/>
      <c r="G103" s="452"/>
      <c r="H103" s="449"/>
    </row>
    <row r="104" spans="1:8" x14ac:dyDescent="0.25">
      <c r="A104" s="329"/>
      <c r="B104" s="448" t="str">
        <f>IF(G104="","",INDEX('Basic project data'!$A$12:$A$16,MATCH(G104,'Basic project data'!$D$12:$D$16,1)))</f>
        <v/>
      </c>
      <c r="C104" s="329"/>
      <c r="D104" s="329"/>
      <c r="E104" s="451"/>
      <c r="F104" s="450"/>
      <c r="G104" s="452"/>
      <c r="H104" s="449"/>
    </row>
    <row r="105" spans="1:8" x14ac:dyDescent="0.25">
      <c r="A105" s="329"/>
      <c r="B105" s="448" t="str">
        <f>IF(G105="","",INDEX('Basic project data'!$A$12:$A$16,MATCH(G105,'Basic project data'!$D$12:$D$16,1)))</f>
        <v/>
      </c>
      <c r="C105" s="329"/>
      <c r="D105" s="329"/>
      <c r="E105" s="451"/>
      <c r="F105" s="450"/>
      <c r="G105" s="452"/>
      <c r="H105" s="449"/>
    </row>
    <row r="106" spans="1:8" x14ac:dyDescent="0.25">
      <c r="A106" s="329"/>
      <c r="B106" s="448" t="str">
        <f>IF(G106="","",INDEX('Basic project data'!$A$12:$A$16,MATCH(G106,'Basic project data'!$D$12:$D$16,1)))</f>
        <v/>
      </c>
      <c r="C106" s="329"/>
      <c r="D106" s="329"/>
      <c r="E106" s="451"/>
      <c r="F106" s="450"/>
      <c r="G106" s="452"/>
      <c r="H106" s="449"/>
    </row>
    <row r="107" spans="1:8" x14ac:dyDescent="0.25">
      <c r="A107" s="329"/>
      <c r="B107" s="448" t="str">
        <f>IF(G107="","",INDEX('Basic project data'!$A$12:$A$16,MATCH(G107,'Basic project data'!$D$12:$D$16,1)))</f>
        <v/>
      </c>
      <c r="C107" s="329"/>
      <c r="D107" s="329"/>
      <c r="E107" s="451"/>
      <c r="F107" s="450"/>
      <c r="G107" s="452"/>
      <c r="H107" s="449"/>
    </row>
    <row r="108" spans="1:8" x14ac:dyDescent="0.25">
      <c r="A108" s="329"/>
      <c r="B108" s="448" t="str">
        <f>IF(G108="","",INDEX('Basic project data'!$A$12:$A$16,MATCH(G108,'Basic project data'!$D$12:$D$16,1)))</f>
        <v/>
      </c>
      <c r="C108" s="329"/>
      <c r="D108" s="329"/>
      <c r="E108" s="451"/>
      <c r="F108" s="450"/>
      <c r="G108" s="452"/>
      <c r="H108" s="449"/>
    </row>
    <row r="109" spans="1:8" x14ac:dyDescent="0.25">
      <c r="A109" s="329"/>
      <c r="B109" s="448" t="str">
        <f>IF(G109="","",INDEX('Basic project data'!$A$12:$A$16,MATCH(G109,'Basic project data'!$D$12:$D$16,1)))</f>
        <v/>
      </c>
      <c r="C109" s="329"/>
      <c r="D109" s="329"/>
      <c r="E109" s="451"/>
      <c r="F109" s="450"/>
      <c r="G109" s="452"/>
      <c r="H109" s="449"/>
    </row>
    <row r="110" spans="1:8" x14ac:dyDescent="0.25">
      <c r="A110" s="329"/>
      <c r="B110" s="448" t="str">
        <f>IF(G110="","",INDEX('Basic project data'!$A$12:$A$16,MATCH(G110,'Basic project data'!$D$12:$D$16,1)))</f>
        <v/>
      </c>
      <c r="C110" s="329"/>
      <c r="D110" s="329"/>
      <c r="E110" s="451"/>
      <c r="F110" s="450"/>
      <c r="G110" s="452"/>
      <c r="H110" s="449"/>
    </row>
    <row r="111" spans="1:8" x14ac:dyDescent="0.25">
      <c r="A111" s="329"/>
      <c r="B111" s="448" t="str">
        <f>IF(G111="","",INDEX('Basic project data'!$A$12:$A$16,MATCH(G111,'Basic project data'!$D$12:$D$16,1)))</f>
        <v/>
      </c>
      <c r="C111" s="329"/>
      <c r="D111" s="329"/>
      <c r="E111" s="451"/>
      <c r="F111" s="450"/>
      <c r="G111" s="452"/>
      <c r="H111" s="449"/>
    </row>
    <row r="112" spans="1:8" x14ac:dyDescent="0.25">
      <c r="A112" s="329"/>
      <c r="B112" s="448" t="str">
        <f>IF(G112="","",INDEX('Basic project data'!$A$12:$A$16,MATCH(G112,'Basic project data'!$D$12:$D$16,1)))</f>
        <v/>
      </c>
      <c r="C112" s="329"/>
      <c r="D112" s="329"/>
      <c r="E112" s="451"/>
      <c r="F112" s="450"/>
      <c r="G112" s="452"/>
      <c r="H112" s="449"/>
    </row>
    <row r="113" spans="1:8" x14ac:dyDescent="0.25">
      <c r="A113" s="329"/>
      <c r="B113" s="448" t="str">
        <f>IF(G113="","",INDEX('Basic project data'!$A$12:$A$16,MATCH(G113,'Basic project data'!$D$12:$D$16,1)))</f>
        <v/>
      </c>
      <c r="C113" s="329"/>
      <c r="D113" s="329"/>
      <c r="E113" s="451"/>
      <c r="F113" s="450"/>
      <c r="G113" s="452"/>
      <c r="H113" s="449"/>
    </row>
    <row r="114" spans="1:8" x14ac:dyDescent="0.25">
      <c r="A114" s="329"/>
      <c r="B114" s="448" t="str">
        <f>IF(G114="","",INDEX('Basic project data'!$A$12:$A$16,MATCH(G114,'Basic project data'!$D$12:$D$16,1)))</f>
        <v/>
      </c>
      <c r="C114" s="329"/>
      <c r="D114" s="329"/>
      <c r="E114" s="451"/>
      <c r="F114" s="450"/>
      <c r="G114" s="452"/>
      <c r="H114" s="449"/>
    </row>
    <row r="115" spans="1:8" x14ac:dyDescent="0.25">
      <c r="A115" s="329"/>
      <c r="B115" s="448" t="str">
        <f>IF(G115="","",INDEX('Basic project data'!$A$12:$A$16,MATCH(G115,'Basic project data'!$D$12:$D$16,1)))</f>
        <v/>
      </c>
      <c r="C115" s="329"/>
      <c r="D115" s="329"/>
      <c r="E115" s="451"/>
      <c r="F115" s="450"/>
      <c r="G115" s="452"/>
      <c r="H115" s="449"/>
    </row>
    <row r="116" spans="1:8" x14ac:dyDescent="0.25">
      <c r="A116" s="329"/>
      <c r="B116" s="448" t="str">
        <f>IF(G116="","",INDEX('Basic project data'!$A$12:$A$16,MATCH(G116,'Basic project data'!$D$12:$D$16,1)))</f>
        <v/>
      </c>
      <c r="C116" s="329"/>
      <c r="D116" s="329"/>
      <c r="E116" s="451"/>
      <c r="F116" s="450"/>
      <c r="G116" s="452"/>
      <c r="H116" s="449"/>
    </row>
    <row r="117" spans="1:8" x14ac:dyDescent="0.25">
      <c r="A117" s="329"/>
      <c r="B117" s="448" t="str">
        <f>IF(G117="","",INDEX('Basic project data'!$A$12:$A$16,MATCH(G117,'Basic project data'!$D$12:$D$16,1)))</f>
        <v/>
      </c>
      <c r="C117" s="329"/>
      <c r="D117" s="329"/>
      <c r="E117" s="451"/>
      <c r="F117" s="450"/>
      <c r="G117" s="452"/>
      <c r="H117" s="449"/>
    </row>
    <row r="118" spans="1:8" x14ac:dyDescent="0.25">
      <c r="A118" s="329"/>
      <c r="B118" s="448" t="str">
        <f>IF(G118="","",INDEX('Basic project data'!$A$12:$A$16,MATCH(G118,'Basic project data'!$D$12:$D$16,1)))</f>
        <v/>
      </c>
      <c r="C118" s="329"/>
      <c r="D118" s="329"/>
      <c r="E118" s="451"/>
      <c r="F118" s="450"/>
      <c r="G118" s="452"/>
      <c r="H118" s="449"/>
    </row>
    <row r="119" spans="1:8" x14ac:dyDescent="0.25">
      <c r="A119" s="329"/>
      <c r="B119" s="448" t="str">
        <f>IF(G119="","",INDEX('Basic project data'!$A$12:$A$16,MATCH(G119,'Basic project data'!$D$12:$D$16,1)))</f>
        <v/>
      </c>
      <c r="C119" s="329"/>
      <c r="D119" s="329"/>
      <c r="E119" s="451"/>
      <c r="F119" s="450"/>
      <c r="G119" s="452"/>
      <c r="H119" s="449"/>
    </row>
    <row r="120" spans="1:8" x14ac:dyDescent="0.25">
      <c r="A120" s="329"/>
      <c r="B120" s="448" t="str">
        <f>IF(G120="","",INDEX('Basic project data'!$A$12:$A$16,MATCH(G120,'Basic project data'!$D$12:$D$16,1)))</f>
        <v/>
      </c>
      <c r="C120" s="329"/>
      <c r="D120" s="329"/>
      <c r="E120" s="451"/>
      <c r="F120" s="450"/>
      <c r="G120" s="452"/>
      <c r="H120" s="449"/>
    </row>
    <row r="121" spans="1:8" x14ac:dyDescent="0.25">
      <c r="A121" s="329"/>
      <c r="B121" s="448" t="str">
        <f>IF(G121="","",INDEX('Basic project data'!$A$12:$A$16,MATCH(G121,'Basic project data'!$D$12:$D$16,1)))</f>
        <v/>
      </c>
      <c r="C121" s="329"/>
      <c r="D121" s="329"/>
      <c r="E121" s="451"/>
      <c r="F121" s="450"/>
      <c r="G121" s="452"/>
      <c r="H121" s="449"/>
    </row>
    <row r="122" spans="1:8" x14ac:dyDescent="0.25">
      <c r="A122" s="329"/>
      <c r="B122" s="448" t="str">
        <f>IF(G122="","",INDEX('Basic project data'!$A$12:$A$16,MATCH(G122,'Basic project data'!$D$12:$D$16,1)))</f>
        <v/>
      </c>
      <c r="C122" s="329"/>
      <c r="D122" s="329"/>
      <c r="E122" s="451"/>
      <c r="F122" s="450"/>
      <c r="G122" s="452"/>
      <c r="H122" s="449"/>
    </row>
    <row r="123" spans="1:8" x14ac:dyDescent="0.25">
      <c r="A123" s="329"/>
      <c r="B123" s="448" t="str">
        <f>IF(G123="","",INDEX('Basic project data'!$A$12:$A$16,MATCH(G123,'Basic project data'!$D$12:$D$16,1)))</f>
        <v/>
      </c>
      <c r="C123" s="329"/>
      <c r="D123" s="329"/>
      <c r="E123" s="451"/>
      <c r="F123" s="450"/>
      <c r="G123" s="452"/>
      <c r="H123" s="449"/>
    </row>
    <row r="124" spans="1:8" x14ac:dyDescent="0.25">
      <c r="A124" s="329"/>
      <c r="B124" s="448" t="str">
        <f>IF(G124="","",INDEX('Basic project data'!$A$12:$A$16,MATCH(G124,'Basic project data'!$D$12:$D$16,1)))</f>
        <v/>
      </c>
      <c r="C124" s="329"/>
      <c r="D124" s="329"/>
      <c r="E124" s="451"/>
      <c r="F124" s="450"/>
      <c r="G124" s="452"/>
      <c r="H124" s="449"/>
    </row>
    <row r="125" spans="1:8" x14ac:dyDescent="0.25">
      <c r="A125" s="329"/>
      <c r="B125" s="448" t="str">
        <f>IF(G125="","",INDEX('Basic project data'!$A$12:$A$16,MATCH(G125,'Basic project data'!$D$12:$D$16,1)))</f>
        <v/>
      </c>
      <c r="C125" s="329"/>
      <c r="D125" s="329"/>
      <c r="E125" s="451"/>
      <c r="F125" s="450"/>
      <c r="G125" s="452"/>
      <c r="H125" s="449"/>
    </row>
    <row r="126" spans="1:8" x14ac:dyDescent="0.25">
      <c r="A126" s="329"/>
      <c r="B126" s="448" t="str">
        <f>IF(G126="","",INDEX('Basic project data'!$A$12:$A$16,MATCH(G126,'Basic project data'!$D$12:$D$16,1)))</f>
        <v/>
      </c>
      <c r="C126" s="329"/>
      <c r="D126" s="329"/>
      <c r="E126" s="451"/>
      <c r="F126" s="450"/>
      <c r="G126" s="452"/>
      <c r="H126" s="449"/>
    </row>
    <row r="127" spans="1:8" x14ac:dyDescent="0.25">
      <c r="A127" s="329"/>
      <c r="B127" s="448" t="str">
        <f>IF(G127="","",INDEX('Basic project data'!$A$12:$A$16,MATCH(G127,'Basic project data'!$D$12:$D$16,1)))</f>
        <v/>
      </c>
      <c r="C127" s="329"/>
      <c r="D127" s="329"/>
      <c r="E127" s="451"/>
      <c r="F127" s="450"/>
      <c r="G127" s="452"/>
      <c r="H127" s="449"/>
    </row>
    <row r="128" spans="1:8" x14ac:dyDescent="0.25">
      <c r="A128" s="329"/>
      <c r="B128" s="448" t="str">
        <f>IF(G128="","",INDEX('Basic project data'!$A$12:$A$16,MATCH(G128,'Basic project data'!$D$12:$D$16,1)))</f>
        <v/>
      </c>
      <c r="C128" s="329"/>
      <c r="D128" s="329"/>
      <c r="E128" s="451"/>
      <c r="F128" s="450"/>
      <c r="G128" s="452"/>
      <c r="H128" s="449"/>
    </row>
    <row r="129" spans="1:8" x14ac:dyDescent="0.25">
      <c r="A129" s="329"/>
      <c r="B129" s="448" t="str">
        <f>IF(G129="","",INDEX('Basic project data'!$A$12:$A$16,MATCH(G129,'Basic project data'!$D$12:$D$16,1)))</f>
        <v/>
      </c>
      <c r="C129" s="329"/>
      <c r="D129" s="329"/>
      <c r="E129" s="451"/>
      <c r="F129" s="450"/>
      <c r="G129" s="452"/>
      <c r="H129" s="449"/>
    </row>
    <row r="130" spans="1:8" x14ac:dyDescent="0.25">
      <c r="A130" s="329"/>
      <c r="B130" s="448" t="str">
        <f>IF(G130="","",INDEX('Basic project data'!$A$12:$A$16,MATCH(G130,'Basic project data'!$D$12:$D$16,1)))</f>
        <v/>
      </c>
      <c r="C130" s="329"/>
      <c r="D130" s="329"/>
      <c r="E130" s="451"/>
      <c r="F130" s="450"/>
      <c r="G130" s="452"/>
      <c r="H130" s="449"/>
    </row>
    <row r="131" spans="1:8" x14ac:dyDescent="0.25">
      <c r="A131" s="329"/>
      <c r="B131" s="448" t="str">
        <f>IF(G131="","",INDEX('Basic project data'!$A$12:$A$16,MATCH(G131,'Basic project data'!$D$12:$D$16,1)))</f>
        <v/>
      </c>
      <c r="C131" s="329"/>
      <c r="D131" s="329"/>
      <c r="E131" s="451"/>
      <c r="F131" s="450"/>
      <c r="G131" s="452"/>
      <c r="H131" s="449"/>
    </row>
    <row r="132" spans="1:8" x14ac:dyDescent="0.25">
      <c r="A132" s="329"/>
      <c r="B132" s="448" t="str">
        <f>IF(G132="","",INDEX('Basic project data'!$A$12:$A$16,MATCH(G132,'Basic project data'!$D$12:$D$16,1)))</f>
        <v/>
      </c>
      <c r="C132" s="329"/>
      <c r="D132" s="329"/>
      <c r="E132" s="451"/>
      <c r="F132" s="450"/>
      <c r="G132" s="452"/>
      <c r="H132" s="449"/>
    </row>
    <row r="133" spans="1:8" x14ac:dyDescent="0.25">
      <c r="A133" s="329"/>
      <c r="B133" s="448" t="str">
        <f>IF(G133="","",INDEX('Basic project data'!$A$12:$A$16,MATCH(G133,'Basic project data'!$D$12:$D$16,1)))</f>
        <v/>
      </c>
      <c r="C133" s="329"/>
      <c r="D133" s="329"/>
      <c r="E133" s="451"/>
      <c r="F133" s="450"/>
      <c r="G133" s="452"/>
      <c r="H133" s="449"/>
    </row>
    <row r="134" spans="1:8" x14ac:dyDescent="0.25">
      <c r="A134" s="329"/>
      <c r="B134" s="448" t="str">
        <f>IF(G134="","",INDEX('Basic project data'!$A$12:$A$16,MATCH(G134,'Basic project data'!$D$12:$D$16,1)))</f>
        <v/>
      </c>
      <c r="C134" s="329"/>
      <c r="D134" s="329"/>
      <c r="E134" s="451"/>
      <c r="F134" s="450"/>
      <c r="G134" s="452"/>
      <c r="H134" s="449"/>
    </row>
    <row r="135" spans="1:8" x14ac:dyDescent="0.25">
      <c r="A135" s="329"/>
      <c r="B135" s="448" t="str">
        <f>IF(G135="","",INDEX('Basic project data'!$A$12:$A$16,MATCH(G135,'Basic project data'!$D$12:$D$16,1)))</f>
        <v/>
      </c>
      <c r="C135" s="329"/>
      <c r="D135" s="329"/>
      <c r="E135" s="451"/>
      <c r="F135" s="450"/>
      <c r="G135" s="452"/>
      <c r="H135" s="449"/>
    </row>
    <row r="136" spans="1:8" x14ac:dyDescent="0.25">
      <c r="A136" s="329"/>
      <c r="B136" s="448" t="str">
        <f>IF(G136="","",INDEX('Basic project data'!$A$12:$A$16,MATCH(G136,'Basic project data'!$D$12:$D$16,1)))</f>
        <v/>
      </c>
      <c r="C136" s="329"/>
      <c r="D136" s="329"/>
      <c r="E136" s="451"/>
      <c r="F136" s="450"/>
      <c r="G136" s="452"/>
      <c r="H136" s="449"/>
    </row>
    <row r="137" spans="1:8" x14ac:dyDescent="0.25">
      <c r="A137" s="329"/>
      <c r="B137" s="448" t="str">
        <f>IF(G137="","",INDEX('Basic project data'!$A$12:$A$16,MATCH(G137,'Basic project data'!$D$12:$D$16,1)))</f>
        <v/>
      </c>
      <c r="C137" s="329"/>
      <c r="D137" s="329"/>
      <c r="E137" s="451"/>
      <c r="F137" s="450"/>
      <c r="G137" s="452"/>
      <c r="H137" s="449"/>
    </row>
    <row r="138" spans="1:8" x14ac:dyDescent="0.25">
      <c r="A138" s="329"/>
      <c r="B138" s="448" t="str">
        <f>IF(G138="","",INDEX('Basic project data'!$A$12:$A$16,MATCH(G138,'Basic project data'!$D$12:$D$16,1)))</f>
        <v/>
      </c>
      <c r="C138" s="329"/>
      <c r="D138" s="329"/>
      <c r="E138" s="451"/>
      <c r="F138" s="450"/>
      <c r="G138" s="452"/>
      <c r="H138" s="449"/>
    </row>
    <row r="139" spans="1:8" x14ac:dyDescent="0.25">
      <c r="A139" s="329"/>
      <c r="B139" s="448" t="str">
        <f>IF(G139="","",INDEX('Basic project data'!$A$12:$A$16,MATCH(G139,'Basic project data'!$D$12:$D$16,1)))</f>
        <v/>
      </c>
      <c r="C139" s="329"/>
      <c r="D139" s="329"/>
      <c r="E139" s="451"/>
      <c r="F139" s="450"/>
      <c r="G139" s="452"/>
      <c r="H139" s="449"/>
    </row>
    <row r="140" spans="1:8" x14ac:dyDescent="0.25">
      <c r="A140" s="329"/>
      <c r="B140" s="448" t="str">
        <f>IF(G140="","",INDEX('Basic project data'!$A$12:$A$16,MATCH(G140,'Basic project data'!$D$12:$D$16,1)))</f>
        <v/>
      </c>
      <c r="C140" s="329"/>
      <c r="D140" s="329"/>
      <c r="E140" s="451"/>
      <c r="F140" s="450"/>
      <c r="G140" s="452"/>
      <c r="H140" s="449"/>
    </row>
    <row r="141" spans="1:8" x14ac:dyDescent="0.25">
      <c r="A141" s="329"/>
      <c r="B141" s="448" t="str">
        <f>IF(G141="","",INDEX('Basic project data'!$A$12:$A$16,MATCH(G141,'Basic project data'!$D$12:$D$16,1)))</f>
        <v/>
      </c>
      <c r="C141" s="329"/>
      <c r="D141" s="329"/>
      <c r="E141" s="451"/>
      <c r="F141" s="450"/>
      <c r="G141" s="452"/>
      <c r="H141" s="449"/>
    </row>
    <row r="142" spans="1:8" x14ac:dyDescent="0.25">
      <c r="A142" s="329"/>
      <c r="B142" s="448" t="str">
        <f>IF(G142="","",INDEX('Basic project data'!$A$12:$A$16,MATCH(G142,'Basic project data'!$D$12:$D$16,1)))</f>
        <v/>
      </c>
      <c r="C142" s="329"/>
      <c r="D142" s="329"/>
      <c r="E142" s="451"/>
      <c r="F142" s="450"/>
      <c r="G142" s="452"/>
      <c r="H142" s="449"/>
    </row>
    <row r="143" spans="1:8" x14ac:dyDescent="0.25">
      <c r="A143" s="329"/>
      <c r="B143" s="448" t="str">
        <f>IF(G143="","",INDEX('Basic project data'!$A$12:$A$16,MATCH(G143,'Basic project data'!$D$12:$D$16,1)))</f>
        <v/>
      </c>
      <c r="C143" s="329"/>
      <c r="D143" s="329"/>
      <c r="E143" s="451"/>
      <c r="F143" s="450"/>
      <c r="G143" s="452"/>
      <c r="H143" s="449"/>
    </row>
    <row r="144" spans="1:8" x14ac:dyDescent="0.25">
      <c r="A144" s="329"/>
      <c r="B144" s="448" t="str">
        <f>IF(G144="","",INDEX('Basic project data'!$A$12:$A$16,MATCH(G144,'Basic project data'!$D$12:$D$16,1)))</f>
        <v/>
      </c>
      <c r="C144" s="329"/>
      <c r="D144" s="329"/>
      <c r="E144" s="451"/>
      <c r="F144" s="450"/>
      <c r="G144" s="452"/>
      <c r="H144" s="449"/>
    </row>
    <row r="145" spans="1:8" x14ac:dyDescent="0.25">
      <c r="A145" s="329"/>
      <c r="B145" s="448" t="str">
        <f>IF(G145="","",INDEX('Basic project data'!$A$12:$A$16,MATCH(G145,'Basic project data'!$D$12:$D$16,1)))</f>
        <v/>
      </c>
      <c r="C145" s="329"/>
      <c r="D145" s="329"/>
      <c r="E145" s="451"/>
      <c r="F145" s="450"/>
      <c r="G145" s="452"/>
      <c r="H145" s="449"/>
    </row>
    <row r="146" spans="1:8" x14ac:dyDescent="0.25">
      <c r="A146" s="329"/>
      <c r="B146" s="448" t="str">
        <f>IF(G146="","",INDEX('Basic project data'!$A$12:$A$16,MATCH(G146,'Basic project data'!$D$12:$D$16,1)))</f>
        <v/>
      </c>
      <c r="C146" s="329"/>
      <c r="D146" s="329"/>
      <c r="E146" s="451"/>
      <c r="F146" s="450"/>
      <c r="G146" s="452"/>
      <c r="H146" s="449"/>
    </row>
    <row r="147" spans="1:8" x14ac:dyDescent="0.25">
      <c r="A147" s="329"/>
      <c r="B147" s="448" t="str">
        <f>IF(G147="","",INDEX('Basic project data'!$A$12:$A$16,MATCH(G147,'Basic project data'!$D$12:$D$16,1)))</f>
        <v/>
      </c>
      <c r="C147" s="329"/>
      <c r="D147" s="329"/>
      <c r="E147" s="451"/>
      <c r="F147" s="450"/>
      <c r="G147" s="452"/>
      <c r="H147" s="449"/>
    </row>
    <row r="148" spans="1:8" x14ac:dyDescent="0.25">
      <c r="A148" s="329"/>
      <c r="B148" s="448" t="str">
        <f>IF(G148="","",INDEX('Basic project data'!$A$12:$A$16,MATCH(G148,'Basic project data'!$D$12:$D$16,1)))</f>
        <v/>
      </c>
      <c r="C148" s="329"/>
      <c r="D148" s="329"/>
      <c r="E148" s="451"/>
      <c r="F148" s="450"/>
      <c r="G148" s="452"/>
      <c r="H148" s="449"/>
    </row>
    <row r="149" spans="1:8" x14ac:dyDescent="0.25">
      <c r="A149" s="329"/>
      <c r="B149" s="448" t="str">
        <f>IF(G149="","",INDEX('Basic project data'!$A$12:$A$16,MATCH(G149,'Basic project data'!$D$12:$D$16,1)))</f>
        <v/>
      </c>
      <c r="C149" s="329"/>
      <c r="D149" s="329"/>
      <c r="E149" s="451"/>
      <c r="F149" s="450"/>
      <c r="G149" s="452"/>
      <c r="H149" s="449"/>
    </row>
    <row r="150" spans="1:8" x14ac:dyDescent="0.25">
      <c r="A150" s="329"/>
      <c r="B150" s="448" t="str">
        <f>IF(G150="","",INDEX('Basic project data'!$A$12:$A$16,MATCH(G150,'Basic project data'!$D$12:$D$16,1)))</f>
        <v/>
      </c>
      <c r="C150" s="329"/>
      <c r="D150" s="329"/>
      <c r="E150" s="451"/>
      <c r="F150" s="450"/>
      <c r="G150" s="452"/>
      <c r="H150" s="449"/>
    </row>
    <row r="151" spans="1:8" x14ac:dyDescent="0.25">
      <c r="A151" s="329"/>
      <c r="B151" s="448" t="str">
        <f>IF(G151="","",INDEX('Basic project data'!$A$12:$A$16,MATCH(G151,'Basic project data'!$D$12:$D$16,1)))</f>
        <v/>
      </c>
      <c r="C151" s="329"/>
      <c r="D151" s="329"/>
      <c r="E151" s="451"/>
      <c r="F151" s="450"/>
      <c r="G151" s="452"/>
      <c r="H151" s="449"/>
    </row>
    <row r="152" spans="1:8" x14ac:dyDescent="0.25">
      <c r="A152" s="329"/>
      <c r="B152" s="448" t="str">
        <f>IF(G152="","",INDEX('Basic project data'!$A$12:$A$16,MATCH(G152,'Basic project data'!$D$12:$D$16,1)))</f>
        <v/>
      </c>
      <c r="C152" s="329"/>
      <c r="D152" s="329"/>
      <c r="E152" s="451"/>
      <c r="F152" s="450"/>
      <c r="G152" s="452"/>
      <c r="H152" s="449"/>
    </row>
    <row r="153" spans="1:8" x14ac:dyDescent="0.25">
      <c r="A153" s="329"/>
      <c r="B153" s="448" t="str">
        <f>IF(G153="","",INDEX('Basic project data'!$A$12:$A$16,MATCH(G153,'Basic project data'!$D$12:$D$16,1)))</f>
        <v/>
      </c>
      <c r="C153" s="329"/>
      <c r="D153" s="329"/>
      <c r="E153" s="451"/>
      <c r="F153" s="450"/>
      <c r="G153" s="452"/>
      <c r="H153" s="449"/>
    </row>
    <row r="154" spans="1:8" x14ac:dyDescent="0.25">
      <c r="A154" s="329"/>
      <c r="B154" s="448" t="str">
        <f>IF(G154="","",INDEX('Basic project data'!$A$12:$A$16,MATCH(G154,'Basic project data'!$D$12:$D$16,1)))</f>
        <v/>
      </c>
      <c r="C154" s="329"/>
      <c r="D154" s="329"/>
      <c r="E154" s="451"/>
      <c r="F154" s="450"/>
      <c r="G154" s="452"/>
      <c r="H154" s="449"/>
    </row>
    <row r="155" spans="1:8" x14ac:dyDescent="0.25">
      <c r="A155" s="329"/>
      <c r="B155" s="448" t="str">
        <f>IF(G155="","",INDEX('Basic project data'!$A$12:$A$16,MATCH(G155,'Basic project data'!$D$12:$D$16,1)))</f>
        <v/>
      </c>
      <c r="C155" s="329"/>
      <c r="D155" s="329"/>
      <c r="E155" s="451"/>
      <c r="F155" s="450"/>
      <c r="G155" s="452"/>
      <c r="H155" s="449"/>
    </row>
    <row r="156" spans="1:8" x14ac:dyDescent="0.25">
      <c r="A156" s="329"/>
      <c r="B156" s="448" t="str">
        <f>IF(G156="","",INDEX('Basic project data'!$A$12:$A$16,MATCH(G156,'Basic project data'!$D$12:$D$16,1)))</f>
        <v/>
      </c>
      <c r="C156" s="329"/>
      <c r="D156" s="329"/>
      <c r="E156" s="451"/>
      <c r="F156" s="450"/>
      <c r="G156" s="452"/>
      <c r="H156" s="449"/>
    </row>
    <row r="157" spans="1:8" x14ac:dyDescent="0.25">
      <c r="A157" s="329"/>
      <c r="B157" s="448" t="str">
        <f>IF(G157="","",INDEX('Basic project data'!$A$12:$A$16,MATCH(G157,'Basic project data'!$D$12:$D$16,1)))</f>
        <v/>
      </c>
      <c r="C157" s="329"/>
      <c r="D157" s="329"/>
      <c r="E157" s="451"/>
      <c r="F157" s="450"/>
      <c r="G157" s="452"/>
      <c r="H157" s="449"/>
    </row>
    <row r="158" spans="1:8" x14ac:dyDescent="0.25">
      <c r="A158" s="329"/>
      <c r="B158" s="448" t="str">
        <f>IF(G158="","",INDEX('Basic project data'!$A$12:$A$16,MATCH(G158,'Basic project data'!$D$12:$D$16,1)))</f>
        <v/>
      </c>
      <c r="C158" s="329"/>
      <c r="D158" s="329"/>
      <c r="E158" s="451"/>
      <c r="F158" s="450"/>
      <c r="G158" s="452"/>
      <c r="H158" s="449"/>
    </row>
    <row r="159" spans="1:8" x14ac:dyDescent="0.25">
      <c r="A159" s="329"/>
      <c r="B159" s="448" t="str">
        <f>IF(G159="","",INDEX('Basic project data'!$A$12:$A$16,MATCH(G159,'Basic project data'!$D$12:$D$16,1)))</f>
        <v/>
      </c>
      <c r="C159" s="329"/>
      <c r="D159" s="329"/>
      <c r="E159" s="451"/>
      <c r="F159" s="450"/>
      <c r="G159" s="452"/>
      <c r="H159" s="449"/>
    </row>
    <row r="160" spans="1:8" x14ac:dyDescent="0.25">
      <c r="A160" s="329"/>
      <c r="B160" s="448" t="str">
        <f>IF(G160="","",INDEX('Basic project data'!$A$12:$A$16,MATCH(G160,'Basic project data'!$D$12:$D$16,1)))</f>
        <v/>
      </c>
      <c r="C160" s="329"/>
      <c r="D160" s="329"/>
      <c r="E160" s="451"/>
      <c r="F160" s="450"/>
      <c r="G160" s="452"/>
      <c r="H160" s="449"/>
    </row>
    <row r="161" spans="1:8" x14ac:dyDescent="0.25">
      <c r="A161" s="329"/>
      <c r="B161" s="448" t="str">
        <f>IF(G161="","",INDEX('Basic project data'!$A$12:$A$16,MATCH(G161,'Basic project data'!$D$12:$D$16,1)))</f>
        <v/>
      </c>
      <c r="C161" s="329"/>
      <c r="D161" s="329"/>
      <c r="E161" s="451"/>
      <c r="F161" s="450"/>
      <c r="G161" s="452"/>
      <c r="H161" s="449"/>
    </row>
    <row r="162" spans="1:8" x14ac:dyDescent="0.25">
      <c r="A162" s="329"/>
      <c r="B162" s="448" t="str">
        <f>IF(G162="","",INDEX('Basic project data'!$A$12:$A$16,MATCH(G162,'Basic project data'!$D$12:$D$16,1)))</f>
        <v/>
      </c>
      <c r="C162" s="329"/>
      <c r="D162" s="329"/>
      <c r="E162" s="451"/>
      <c r="F162" s="450"/>
      <c r="G162" s="452"/>
      <c r="H162" s="449"/>
    </row>
    <row r="163" spans="1:8" x14ac:dyDescent="0.25">
      <c r="A163" s="329"/>
      <c r="B163" s="448" t="str">
        <f>IF(G163="","",INDEX('Basic project data'!$A$12:$A$16,MATCH(G163,'Basic project data'!$D$12:$D$16,1)))</f>
        <v/>
      </c>
      <c r="C163" s="329"/>
      <c r="D163" s="329"/>
      <c r="E163" s="453"/>
      <c r="F163" s="450"/>
      <c r="G163" s="454"/>
      <c r="H163" s="449"/>
    </row>
    <row r="164" spans="1:8" x14ac:dyDescent="0.25">
      <c r="A164" s="329"/>
      <c r="B164" s="448" t="str">
        <f>IF(G164="","",INDEX('Basic project data'!$A$12:$A$16,MATCH(G164,'Basic project data'!$D$12:$D$16,1)))</f>
        <v/>
      </c>
      <c r="C164" s="329"/>
      <c r="D164" s="329"/>
      <c r="E164" s="453"/>
      <c r="F164" s="450"/>
      <c r="G164" s="454"/>
      <c r="H164" s="449"/>
    </row>
    <row r="165" spans="1:8" x14ac:dyDescent="0.25">
      <c r="A165" s="329"/>
      <c r="B165" s="448" t="str">
        <f>IF(G165="","",INDEX('Basic project data'!$A$12:$A$16,MATCH(G165,'Basic project data'!$D$12:$D$16,1)))</f>
        <v/>
      </c>
      <c r="C165" s="329"/>
      <c r="D165" s="329"/>
      <c r="E165" s="453"/>
      <c r="F165" s="450"/>
      <c r="G165" s="454"/>
      <c r="H165" s="449"/>
    </row>
    <row r="166" spans="1:8" x14ac:dyDescent="0.25">
      <c r="A166" s="329"/>
      <c r="B166" s="448" t="str">
        <f>IF(G166="","",INDEX('Basic project data'!$A$12:$A$16,MATCH(G166,'Basic project data'!$D$12:$D$16,1)))</f>
        <v/>
      </c>
      <c r="C166" s="329"/>
      <c r="D166" s="329"/>
      <c r="E166" s="453"/>
      <c r="F166" s="450"/>
      <c r="G166" s="454"/>
      <c r="H166" s="449"/>
    </row>
    <row r="167" spans="1:8" x14ac:dyDescent="0.25">
      <c r="A167" s="329"/>
      <c r="B167" s="448" t="str">
        <f>IF(G167="","",INDEX('Basic project data'!$A$12:$A$16,MATCH(G167,'Basic project data'!$D$12:$D$16,1)))</f>
        <v/>
      </c>
      <c r="C167" s="329"/>
      <c r="D167" s="329"/>
      <c r="E167" s="453"/>
      <c r="F167" s="450"/>
      <c r="G167" s="454"/>
      <c r="H167" s="449"/>
    </row>
    <row r="168" spans="1:8" x14ac:dyDescent="0.25">
      <c r="A168" s="329"/>
      <c r="B168" s="448" t="str">
        <f>IF(G168="","",INDEX('Basic project data'!$A$12:$A$16,MATCH(G168,'Basic project data'!$D$12:$D$16,1)))</f>
        <v/>
      </c>
      <c r="C168" s="329"/>
      <c r="D168" s="329"/>
      <c r="E168" s="453"/>
      <c r="F168" s="450"/>
      <c r="G168" s="454"/>
      <c r="H168" s="449"/>
    </row>
    <row r="169" spans="1:8" x14ac:dyDescent="0.25">
      <c r="A169" s="329"/>
      <c r="B169" s="448" t="str">
        <f>IF(G169="","",INDEX('Basic project data'!$A$12:$A$16,MATCH(G169,'Basic project data'!$D$12:$D$16,1)))</f>
        <v/>
      </c>
      <c r="C169" s="329"/>
      <c r="D169" s="329"/>
      <c r="E169" s="453"/>
      <c r="F169" s="450"/>
      <c r="G169" s="454"/>
      <c r="H169" s="449"/>
    </row>
    <row r="170" spans="1:8" x14ac:dyDescent="0.25">
      <c r="A170" s="329"/>
      <c r="B170" s="448" t="str">
        <f>IF(G170="","",INDEX('Basic project data'!$A$12:$A$16,MATCH(G170,'Basic project data'!$D$12:$D$16,1)))</f>
        <v/>
      </c>
      <c r="C170" s="329"/>
      <c r="D170" s="329"/>
      <c r="E170" s="453"/>
      <c r="F170" s="450"/>
      <c r="G170" s="454"/>
      <c r="H170" s="449"/>
    </row>
    <row r="171" spans="1:8" x14ac:dyDescent="0.25">
      <c r="A171" s="329"/>
      <c r="B171" s="448" t="str">
        <f>IF(G171="","",INDEX('Basic project data'!$A$12:$A$16,MATCH(G171,'Basic project data'!$D$12:$D$16,1)))</f>
        <v/>
      </c>
      <c r="C171" s="329"/>
      <c r="D171" s="329"/>
      <c r="E171" s="453"/>
      <c r="F171" s="450"/>
      <c r="G171" s="454"/>
      <c r="H171" s="449"/>
    </row>
    <row r="172" spans="1:8" x14ac:dyDescent="0.25">
      <c r="A172" s="329"/>
      <c r="B172" s="448" t="str">
        <f>IF(G172="","",INDEX('Basic project data'!$A$12:$A$16,MATCH(G172,'Basic project data'!$D$12:$D$16,1)))</f>
        <v/>
      </c>
      <c r="C172" s="329"/>
      <c r="D172" s="329"/>
      <c r="E172" s="453"/>
      <c r="F172" s="450"/>
      <c r="G172" s="454"/>
      <c r="H172" s="449"/>
    </row>
    <row r="173" spans="1:8" x14ac:dyDescent="0.25">
      <c r="A173" s="329"/>
      <c r="B173" s="448" t="str">
        <f>IF(G173="","",INDEX('Basic project data'!$A$12:$A$16,MATCH(G173,'Basic project data'!$D$12:$D$16,1)))</f>
        <v/>
      </c>
      <c r="C173" s="329"/>
      <c r="D173" s="329"/>
      <c r="E173" s="453"/>
      <c r="F173" s="450"/>
      <c r="G173" s="454"/>
      <c r="H173" s="449"/>
    </row>
    <row r="174" spans="1:8" x14ac:dyDescent="0.25">
      <c r="A174" s="329"/>
      <c r="B174" s="448" t="str">
        <f>IF(G174="","",INDEX('Basic project data'!$A$12:$A$16,MATCH(G174,'Basic project data'!$D$12:$D$16,1)))</f>
        <v/>
      </c>
      <c r="C174" s="329"/>
      <c r="D174" s="329"/>
      <c r="E174" s="453"/>
      <c r="F174" s="450"/>
      <c r="G174" s="454"/>
      <c r="H174" s="449"/>
    </row>
    <row r="175" spans="1:8" x14ac:dyDescent="0.25">
      <c r="A175" s="329"/>
      <c r="B175" s="448" t="str">
        <f>IF(G175="","",INDEX('Basic project data'!$A$12:$A$16,MATCH(G175,'Basic project data'!$D$12:$D$16,1)))</f>
        <v/>
      </c>
      <c r="C175" s="329"/>
      <c r="D175" s="329"/>
      <c r="E175" s="453"/>
      <c r="F175" s="450"/>
      <c r="G175" s="454"/>
      <c r="H175" s="449"/>
    </row>
    <row r="176" spans="1:8" x14ac:dyDescent="0.25">
      <c r="A176" s="329"/>
      <c r="B176" s="448" t="str">
        <f>IF(G176="","",INDEX('Basic project data'!$A$12:$A$16,MATCH(G176,'Basic project data'!$D$12:$D$16,1)))</f>
        <v/>
      </c>
      <c r="C176" s="329"/>
      <c r="D176" s="329"/>
      <c r="E176" s="453"/>
      <c r="F176" s="450"/>
      <c r="G176" s="454"/>
      <c r="H176" s="449"/>
    </row>
    <row r="177" spans="1:8" x14ac:dyDescent="0.25">
      <c r="A177" s="329"/>
      <c r="B177" s="448" t="str">
        <f>IF(G177="","",INDEX('Basic project data'!$A$12:$A$16,MATCH(G177,'Basic project data'!$D$12:$D$16,1)))</f>
        <v/>
      </c>
      <c r="C177" s="329"/>
      <c r="D177" s="329"/>
      <c r="E177" s="453"/>
      <c r="F177" s="450"/>
      <c r="G177" s="454"/>
      <c r="H177" s="449"/>
    </row>
    <row r="178" spans="1:8" x14ac:dyDescent="0.25">
      <c r="A178" s="329"/>
      <c r="B178" s="448" t="str">
        <f>IF(G178="","",INDEX('Basic project data'!$A$12:$A$16,MATCH(G178,'Basic project data'!$D$12:$D$16,1)))</f>
        <v/>
      </c>
      <c r="C178" s="329"/>
      <c r="D178" s="329"/>
      <c r="E178" s="453"/>
      <c r="F178" s="450"/>
      <c r="G178" s="454"/>
      <c r="H178" s="449"/>
    </row>
    <row r="179" spans="1:8" x14ac:dyDescent="0.25">
      <c r="A179" s="329"/>
      <c r="B179" s="448" t="str">
        <f>IF(G179="","",INDEX('Basic project data'!$A$12:$A$16,MATCH(G179,'Basic project data'!$D$12:$D$16,1)))</f>
        <v/>
      </c>
      <c r="C179" s="329"/>
      <c r="D179" s="329"/>
      <c r="E179" s="453"/>
      <c r="F179" s="450"/>
      <c r="G179" s="454"/>
      <c r="H179" s="449"/>
    </row>
    <row r="180" spans="1:8" x14ac:dyDescent="0.25">
      <c r="A180" s="329"/>
      <c r="B180" s="448" t="str">
        <f>IF(G180="","",INDEX('Basic project data'!$A$12:$A$16,MATCH(G180,'Basic project data'!$D$12:$D$16,1)))</f>
        <v/>
      </c>
      <c r="C180" s="329"/>
      <c r="D180" s="329"/>
      <c r="E180" s="453"/>
      <c r="F180" s="450"/>
      <c r="G180" s="454"/>
      <c r="H180" s="449"/>
    </row>
    <row r="181" spans="1:8" x14ac:dyDescent="0.25">
      <c r="A181" s="329"/>
      <c r="B181" s="448" t="str">
        <f>IF(G181="","",INDEX('Basic project data'!$A$12:$A$16,MATCH(G181,'Basic project data'!$D$12:$D$16,1)))</f>
        <v/>
      </c>
      <c r="C181" s="329"/>
      <c r="D181" s="329"/>
      <c r="E181" s="453"/>
      <c r="F181" s="450"/>
      <c r="G181" s="454"/>
      <c r="H181" s="449"/>
    </row>
    <row r="182" spans="1:8" x14ac:dyDescent="0.25">
      <c r="A182" s="329"/>
      <c r="B182" s="448" t="str">
        <f>IF(G182="","",INDEX('Basic project data'!$A$12:$A$16,MATCH(G182,'Basic project data'!$D$12:$D$16,1)))</f>
        <v/>
      </c>
      <c r="C182" s="329"/>
      <c r="D182" s="329"/>
      <c r="E182" s="453"/>
      <c r="F182" s="450"/>
      <c r="G182" s="454"/>
      <c r="H182" s="449"/>
    </row>
    <row r="183" spans="1:8" x14ac:dyDescent="0.25">
      <c r="A183" s="329"/>
      <c r="B183" s="448" t="str">
        <f>IF(G183="","",INDEX('Basic project data'!$A$12:$A$16,MATCH(G183,'Basic project data'!$D$12:$D$16,1)))</f>
        <v/>
      </c>
      <c r="C183" s="329"/>
      <c r="D183" s="329"/>
      <c r="E183" s="453"/>
      <c r="F183" s="450"/>
      <c r="G183" s="454"/>
      <c r="H183" s="449"/>
    </row>
    <row r="184" spans="1:8" x14ac:dyDescent="0.25">
      <c r="A184" s="329"/>
      <c r="B184" s="448" t="str">
        <f>IF(G184="","",INDEX('Basic project data'!$A$12:$A$16,MATCH(G184,'Basic project data'!$D$12:$D$16,1)))</f>
        <v/>
      </c>
      <c r="C184" s="329"/>
      <c r="D184" s="329"/>
      <c r="E184" s="453"/>
      <c r="F184" s="450"/>
      <c r="G184" s="454"/>
      <c r="H184" s="449"/>
    </row>
    <row r="185" spans="1:8" x14ac:dyDescent="0.25">
      <c r="A185" s="329"/>
      <c r="B185" s="448" t="str">
        <f>IF(G185="","",INDEX('Basic project data'!$A$12:$A$16,MATCH(G185,'Basic project data'!$D$12:$D$16,1)))</f>
        <v/>
      </c>
      <c r="C185" s="329"/>
      <c r="D185" s="329"/>
      <c r="E185" s="453"/>
      <c r="F185" s="450"/>
      <c r="G185" s="454"/>
      <c r="H185" s="449"/>
    </row>
    <row r="186" spans="1:8" x14ac:dyDescent="0.25">
      <c r="A186" s="329"/>
      <c r="B186" s="448" t="str">
        <f>IF(G186="","",INDEX('Basic project data'!$A$12:$A$16,MATCH(G186,'Basic project data'!$D$12:$D$16,1)))</f>
        <v/>
      </c>
      <c r="C186" s="329"/>
      <c r="D186" s="329"/>
      <c r="E186" s="453"/>
      <c r="F186" s="450"/>
      <c r="G186" s="454"/>
      <c r="H186" s="449"/>
    </row>
    <row r="187" spans="1:8" x14ac:dyDescent="0.25">
      <c r="A187" s="329"/>
      <c r="B187" s="448" t="str">
        <f>IF(G187="","",INDEX('Basic project data'!$A$12:$A$16,MATCH(G187,'Basic project data'!$D$12:$D$16,1)))</f>
        <v/>
      </c>
      <c r="C187" s="329"/>
      <c r="D187" s="329"/>
      <c r="E187" s="453"/>
      <c r="F187" s="450"/>
      <c r="G187" s="454"/>
      <c r="H187" s="449"/>
    </row>
    <row r="188" spans="1:8" x14ac:dyDescent="0.25">
      <c r="A188" s="329"/>
      <c r="B188" s="448" t="str">
        <f>IF(G188="","",INDEX('Basic project data'!$A$12:$A$16,MATCH(G188,'Basic project data'!$D$12:$D$16,1)))</f>
        <v/>
      </c>
      <c r="C188" s="329"/>
      <c r="D188" s="329"/>
      <c r="E188" s="453"/>
      <c r="F188" s="450"/>
      <c r="G188" s="454"/>
      <c r="H188" s="449"/>
    </row>
    <row r="189" spans="1:8" x14ac:dyDescent="0.25">
      <c r="A189" s="329"/>
      <c r="B189" s="448" t="str">
        <f>IF(G189="","",INDEX('Basic project data'!$A$12:$A$16,MATCH(G189,'Basic project data'!$D$12:$D$16,1)))</f>
        <v/>
      </c>
      <c r="C189" s="329"/>
      <c r="D189" s="329"/>
      <c r="E189" s="453"/>
      <c r="F189" s="450"/>
      <c r="G189" s="454"/>
      <c r="H189" s="449"/>
    </row>
    <row r="190" spans="1:8" x14ac:dyDescent="0.25">
      <c r="A190" s="329"/>
      <c r="B190" s="448" t="str">
        <f>IF(G190="","",INDEX('Basic project data'!$A$12:$A$16,MATCH(G190,'Basic project data'!$D$12:$D$16,1)))</f>
        <v/>
      </c>
      <c r="C190" s="329"/>
      <c r="D190" s="329"/>
      <c r="E190" s="453"/>
      <c r="F190" s="450"/>
      <c r="G190" s="454"/>
      <c r="H190" s="449"/>
    </row>
    <row r="191" spans="1:8" x14ac:dyDescent="0.25">
      <c r="A191" s="329"/>
      <c r="B191" s="448" t="str">
        <f>IF(G191="","",INDEX('Basic project data'!$A$12:$A$16,MATCH(G191,'Basic project data'!$D$12:$D$16,1)))</f>
        <v/>
      </c>
      <c r="C191" s="329"/>
      <c r="D191" s="329"/>
      <c r="E191" s="453"/>
      <c r="F191" s="450"/>
      <c r="G191" s="454"/>
      <c r="H191" s="449"/>
    </row>
    <row r="192" spans="1:8" x14ac:dyDescent="0.25">
      <c r="A192" s="329"/>
      <c r="B192" s="448" t="str">
        <f>IF(G192="","",INDEX('Basic project data'!$A$12:$A$16,MATCH(G192,'Basic project data'!$D$12:$D$16,1)))</f>
        <v/>
      </c>
      <c r="C192" s="329"/>
      <c r="D192" s="329"/>
      <c r="E192" s="453"/>
      <c r="F192" s="450"/>
      <c r="G192" s="454"/>
      <c r="H192" s="449"/>
    </row>
    <row r="193" spans="1:8" x14ac:dyDescent="0.25">
      <c r="A193" s="329"/>
      <c r="B193" s="448" t="str">
        <f>IF(G193="","",INDEX('Basic project data'!$A$12:$A$16,MATCH(G193,'Basic project data'!$D$12:$D$16,1)))</f>
        <v/>
      </c>
      <c r="C193" s="329"/>
      <c r="D193" s="329"/>
      <c r="E193" s="453"/>
      <c r="F193" s="450"/>
      <c r="G193" s="454"/>
      <c r="H193" s="449"/>
    </row>
    <row r="194" spans="1:8" x14ac:dyDescent="0.25">
      <c r="A194" s="329"/>
      <c r="B194" s="448" t="str">
        <f>IF(G194="","",INDEX('Basic project data'!$A$12:$A$16,MATCH(G194,'Basic project data'!$D$12:$D$16,1)))</f>
        <v/>
      </c>
      <c r="C194" s="329"/>
      <c r="D194" s="329"/>
      <c r="E194" s="453"/>
      <c r="F194" s="450"/>
      <c r="G194" s="454"/>
      <c r="H194" s="449"/>
    </row>
    <row r="195" spans="1:8" x14ac:dyDescent="0.25">
      <c r="A195" s="329"/>
      <c r="B195" s="448" t="str">
        <f>IF(G195="","",INDEX('Basic project data'!$A$12:$A$16,MATCH(G195,'Basic project data'!$D$12:$D$16,1)))</f>
        <v/>
      </c>
      <c r="C195" s="329"/>
      <c r="D195" s="329"/>
      <c r="E195" s="453"/>
      <c r="F195" s="450"/>
      <c r="G195" s="454"/>
      <c r="H195" s="449"/>
    </row>
    <row r="196" spans="1:8" x14ac:dyDescent="0.25">
      <c r="A196" s="329"/>
      <c r="B196" s="448" t="str">
        <f>IF(G196="","",INDEX('Basic project data'!$A$12:$A$16,MATCH(G196,'Basic project data'!$D$12:$D$16,1)))</f>
        <v/>
      </c>
      <c r="C196" s="329"/>
      <c r="D196" s="329"/>
      <c r="E196" s="453"/>
      <c r="F196" s="450"/>
      <c r="G196" s="454"/>
      <c r="H196" s="449"/>
    </row>
    <row r="197" spans="1:8" x14ac:dyDescent="0.25">
      <c r="A197" s="329"/>
      <c r="B197" s="448" t="str">
        <f>IF(G197="","",INDEX('Basic project data'!$A$12:$A$16,MATCH(G197,'Basic project data'!$D$12:$D$16,1)))</f>
        <v/>
      </c>
      <c r="C197" s="329"/>
      <c r="D197" s="329"/>
      <c r="E197" s="453"/>
      <c r="F197" s="450"/>
      <c r="G197" s="454"/>
      <c r="H197" s="449"/>
    </row>
    <row r="198" spans="1:8" x14ac:dyDescent="0.25">
      <c r="A198" s="329"/>
      <c r="B198" s="448" t="str">
        <f>IF(G198="","",INDEX('Basic project data'!$A$12:$A$16,MATCH(G198,'Basic project data'!$D$12:$D$16,1)))</f>
        <v/>
      </c>
      <c r="C198" s="329"/>
      <c r="D198" s="329"/>
      <c r="E198" s="453"/>
      <c r="F198" s="450"/>
      <c r="G198" s="454"/>
      <c r="H198" s="449"/>
    </row>
    <row r="199" spans="1:8" x14ac:dyDescent="0.25">
      <c r="A199" s="329"/>
      <c r="B199" s="448" t="str">
        <f>IF(G199="","",INDEX('Basic project data'!$A$12:$A$16,MATCH(G199,'Basic project data'!$D$12:$D$16,1)))</f>
        <v/>
      </c>
      <c r="C199" s="329"/>
      <c r="D199" s="329"/>
      <c r="E199" s="453"/>
      <c r="F199" s="450"/>
      <c r="G199" s="454"/>
      <c r="H199" s="449"/>
    </row>
    <row r="200" spans="1:8" x14ac:dyDescent="0.25">
      <c r="A200" s="329"/>
      <c r="B200" s="448" t="str">
        <f>IF(G200="","",INDEX('Basic project data'!$A$12:$A$16,MATCH(G200,'Basic project data'!$D$12:$D$16,1)))</f>
        <v/>
      </c>
      <c r="C200" s="329"/>
      <c r="D200" s="329"/>
      <c r="E200" s="453"/>
      <c r="F200" s="450"/>
      <c r="G200" s="454"/>
      <c r="H200" s="449"/>
    </row>
    <row r="201" spans="1:8" x14ac:dyDescent="0.25">
      <c r="A201" s="329"/>
      <c r="B201" s="448" t="str">
        <f>IF(G201="","",INDEX('Basic project data'!$A$12:$A$16,MATCH(G201,'Basic project data'!$D$12:$D$16,1)))</f>
        <v/>
      </c>
      <c r="C201" s="329"/>
      <c r="D201" s="329"/>
      <c r="E201" s="453"/>
      <c r="F201" s="450"/>
      <c r="G201" s="454"/>
      <c r="H201" s="449"/>
    </row>
    <row r="202" spans="1:8" x14ac:dyDescent="0.25">
      <c r="A202" s="329"/>
      <c r="B202" s="448" t="str">
        <f>IF(G202="","",INDEX('Basic project data'!$A$12:$A$16,MATCH(G202,'Basic project data'!$D$12:$D$16,1)))</f>
        <v/>
      </c>
      <c r="C202" s="329"/>
      <c r="D202" s="329"/>
      <c r="E202" s="453"/>
      <c r="F202" s="450"/>
      <c r="G202" s="454"/>
      <c r="H202" s="449"/>
    </row>
    <row r="203" spans="1:8" x14ac:dyDescent="0.25">
      <c r="A203" s="329"/>
      <c r="B203" s="448" t="str">
        <f>IF(G203="","",INDEX('Basic project data'!$A$12:$A$16,MATCH(G203,'Basic project data'!$D$12:$D$16,1)))</f>
        <v/>
      </c>
      <c r="C203" s="329"/>
      <c r="D203" s="329"/>
      <c r="E203" s="453"/>
      <c r="F203" s="450"/>
      <c r="G203" s="454"/>
      <c r="H203" s="449"/>
    </row>
    <row r="204" spans="1:8" x14ac:dyDescent="0.25">
      <c r="A204" s="329"/>
      <c r="B204" s="448" t="str">
        <f>IF(G204="","",INDEX('Basic project data'!$A$12:$A$16,MATCH(G204,'Basic project data'!$D$12:$D$16,1)))</f>
        <v/>
      </c>
      <c r="C204" s="329"/>
      <c r="D204" s="329"/>
      <c r="E204" s="453"/>
      <c r="F204" s="450"/>
      <c r="G204" s="454"/>
      <c r="H204" s="449"/>
    </row>
    <row r="205" spans="1:8" x14ac:dyDescent="0.25">
      <c r="A205" s="329"/>
      <c r="B205" s="448" t="str">
        <f>IF(G205="","",INDEX('Basic project data'!$A$12:$A$16,MATCH(G205,'Basic project data'!$D$12:$D$16,1)))</f>
        <v/>
      </c>
      <c r="C205" s="329"/>
      <c r="D205" s="329"/>
      <c r="E205" s="453"/>
      <c r="F205" s="450"/>
      <c r="G205" s="454"/>
      <c r="H205" s="449"/>
    </row>
    <row r="206" spans="1:8" x14ac:dyDescent="0.25">
      <c r="A206" s="329"/>
      <c r="B206" s="448" t="str">
        <f>IF(G206="","",INDEX('Basic project data'!$A$12:$A$16,MATCH(G206,'Basic project data'!$D$12:$D$16,1)))</f>
        <v/>
      </c>
      <c r="C206" s="329"/>
      <c r="D206" s="329"/>
      <c r="E206" s="453"/>
      <c r="F206" s="450"/>
      <c r="G206" s="454"/>
      <c r="H206" s="449"/>
    </row>
    <row r="207" spans="1:8" x14ac:dyDescent="0.25">
      <c r="A207" s="329"/>
      <c r="B207" s="448" t="str">
        <f>IF(G207="","",INDEX('Basic project data'!$A$12:$A$16,MATCH(G207,'Basic project data'!$D$12:$D$16,1)))</f>
        <v/>
      </c>
      <c r="C207" s="329"/>
      <c r="D207" s="329"/>
      <c r="E207" s="453"/>
      <c r="F207" s="450"/>
      <c r="G207" s="454"/>
      <c r="H207" s="449"/>
    </row>
    <row r="208" spans="1:8" x14ac:dyDescent="0.25">
      <c r="A208" s="329"/>
      <c r="B208" s="448" t="str">
        <f>IF(G208="","",INDEX('Basic project data'!$A$12:$A$16,MATCH(G208,'Basic project data'!$D$12:$D$16,1)))</f>
        <v/>
      </c>
      <c r="C208" s="329"/>
      <c r="D208" s="329"/>
      <c r="E208" s="453"/>
      <c r="F208" s="450"/>
      <c r="G208" s="454"/>
      <c r="H208" s="449"/>
    </row>
    <row r="209" spans="1:8" x14ac:dyDescent="0.25">
      <c r="A209" s="329"/>
      <c r="B209" s="448" t="str">
        <f>IF(G209="","",INDEX('Basic project data'!$A$12:$A$16,MATCH(G209,'Basic project data'!$D$12:$D$16,1)))</f>
        <v/>
      </c>
      <c r="C209" s="329"/>
      <c r="D209" s="329"/>
      <c r="E209" s="453"/>
      <c r="F209" s="450"/>
      <c r="G209" s="454"/>
      <c r="H209" s="449"/>
    </row>
    <row r="210" spans="1:8" x14ac:dyDescent="0.25">
      <c r="A210" s="329"/>
      <c r="B210" s="448" t="str">
        <f>IF(G210="","",INDEX('Basic project data'!$A$12:$A$16,MATCH(G210,'Basic project data'!$D$12:$D$16,1)))</f>
        <v/>
      </c>
      <c r="C210" s="329"/>
      <c r="D210" s="329"/>
      <c r="E210" s="453"/>
      <c r="F210" s="450"/>
      <c r="G210" s="454"/>
      <c r="H210" s="449"/>
    </row>
    <row r="211" spans="1:8" x14ac:dyDescent="0.25">
      <c r="A211" s="329"/>
      <c r="B211" s="448" t="str">
        <f>IF(G211="","",INDEX('Basic project data'!$A$12:$A$16,MATCH(G211,'Basic project data'!$D$12:$D$16,1)))</f>
        <v/>
      </c>
      <c r="C211" s="329"/>
      <c r="D211" s="329"/>
      <c r="E211" s="453"/>
      <c r="F211" s="450"/>
      <c r="G211" s="454"/>
      <c r="H211" s="449"/>
    </row>
    <row r="212" spans="1:8" x14ac:dyDescent="0.25">
      <c r="A212" s="329"/>
      <c r="B212" s="448" t="str">
        <f>IF(G212="","",INDEX('Basic project data'!$A$12:$A$16,MATCH(G212,'Basic project data'!$D$12:$D$16,1)))</f>
        <v/>
      </c>
      <c r="C212" s="329"/>
      <c r="D212" s="329"/>
      <c r="E212" s="453"/>
      <c r="F212" s="450"/>
      <c r="G212" s="454"/>
      <c r="H212" s="449"/>
    </row>
    <row r="213" spans="1:8" x14ac:dyDescent="0.25">
      <c r="A213" s="329"/>
      <c r="B213" s="448" t="str">
        <f>IF(G213="","",INDEX('Basic project data'!$A$12:$A$16,MATCH(G213,'Basic project data'!$D$12:$D$16,1)))</f>
        <v/>
      </c>
      <c r="C213" s="329"/>
      <c r="D213" s="329"/>
      <c r="E213" s="453"/>
      <c r="F213" s="450"/>
      <c r="G213" s="454"/>
      <c r="H213" s="449"/>
    </row>
    <row r="214" spans="1:8" x14ac:dyDescent="0.25">
      <c r="A214" s="329"/>
      <c r="B214" s="448" t="str">
        <f>IF(G214="","",INDEX('Basic project data'!$A$12:$A$16,MATCH(G214,'Basic project data'!$D$12:$D$16,1)))</f>
        <v/>
      </c>
      <c r="C214" s="329"/>
      <c r="D214" s="329"/>
      <c r="E214" s="453"/>
      <c r="F214" s="450"/>
      <c r="G214" s="454"/>
      <c r="H214" s="449"/>
    </row>
    <row r="215" spans="1:8" x14ac:dyDescent="0.25">
      <c r="A215" s="329"/>
      <c r="B215" s="448" t="str">
        <f>IF(G215="","",INDEX('Basic project data'!$A$12:$A$16,MATCH(G215,'Basic project data'!$D$12:$D$16,1)))</f>
        <v/>
      </c>
      <c r="C215" s="329"/>
      <c r="D215" s="329"/>
      <c r="E215" s="453"/>
      <c r="F215" s="450"/>
      <c r="G215" s="454"/>
      <c r="H215" s="449"/>
    </row>
    <row r="216" spans="1:8" x14ac:dyDescent="0.25">
      <c r="A216" s="329"/>
      <c r="B216" s="448" t="str">
        <f>IF(G216="","",INDEX('Basic project data'!$A$12:$A$16,MATCH(G216,'Basic project data'!$D$12:$D$16,1)))</f>
        <v/>
      </c>
      <c r="C216" s="329"/>
      <c r="D216" s="329"/>
      <c r="E216" s="453"/>
      <c r="F216" s="450"/>
      <c r="G216" s="454"/>
      <c r="H216" s="449"/>
    </row>
    <row r="217" spans="1:8" x14ac:dyDescent="0.25">
      <c r="A217" s="329"/>
      <c r="B217" s="448" t="str">
        <f>IF(G217="","",INDEX('Basic project data'!$A$12:$A$16,MATCH(G217,'Basic project data'!$D$12:$D$16,1)))</f>
        <v/>
      </c>
      <c r="C217" s="329"/>
      <c r="D217" s="329"/>
      <c r="E217" s="453"/>
      <c r="F217" s="450"/>
      <c r="G217" s="454"/>
      <c r="H217" s="449"/>
    </row>
    <row r="218" spans="1:8" x14ac:dyDescent="0.25">
      <c r="A218" s="329"/>
      <c r="B218" s="448" t="str">
        <f>IF(G218="","",INDEX('Basic project data'!$A$12:$A$16,MATCH(G218,'Basic project data'!$D$12:$D$16,1)))</f>
        <v/>
      </c>
      <c r="C218" s="329"/>
      <c r="D218" s="329"/>
      <c r="E218" s="453"/>
      <c r="F218" s="450"/>
      <c r="G218" s="454"/>
      <c r="H218" s="449"/>
    </row>
    <row r="219" spans="1:8" x14ac:dyDescent="0.25">
      <c r="A219" s="329"/>
      <c r="B219" s="448" t="str">
        <f>IF(G219="","",INDEX('Basic project data'!$A$12:$A$16,MATCH(G219,'Basic project data'!$D$12:$D$16,1)))</f>
        <v/>
      </c>
      <c r="C219" s="329"/>
      <c r="D219" s="329"/>
      <c r="E219" s="453"/>
      <c r="F219" s="450"/>
      <c r="G219" s="454"/>
      <c r="H219" s="449"/>
    </row>
    <row r="220" spans="1:8" x14ac:dyDescent="0.25">
      <c r="A220" s="329"/>
      <c r="B220" s="448" t="str">
        <f>IF(G220="","",INDEX('Basic project data'!$A$12:$A$16,MATCH(G220,'Basic project data'!$D$12:$D$16,1)))</f>
        <v/>
      </c>
      <c r="C220" s="329"/>
      <c r="D220" s="329"/>
      <c r="E220" s="453"/>
      <c r="F220" s="450"/>
      <c r="G220" s="454"/>
      <c r="H220" s="449"/>
    </row>
    <row r="221" spans="1:8" x14ac:dyDescent="0.25">
      <c r="A221" s="329"/>
      <c r="B221" s="448" t="str">
        <f>IF(G221="","",INDEX('Basic project data'!$A$12:$A$16,MATCH(G221,'Basic project data'!$D$12:$D$16,1)))</f>
        <v/>
      </c>
      <c r="C221" s="329"/>
      <c r="D221" s="329"/>
      <c r="E221" s="453"/>
      <c r="F221" s="450"/>
      <c r="G221" s="454"/>
      <c r="H221" s="449"/>
    </row>
    <row r="222" spans="1:8" x14ac:dyDescent="0.25">
      <c r="A222" s="329"/>
      <c r="B222" s="448" t="str">
        <f>IF(G222="","",INDEX('Basic project data'!$A$12:$A$16,MATCH(G222,'Basic project data'!$D$12:$D$16,1)))</f>
        <v/>
      </c>
      <c r="C222" s="329"/>
      <c r="D222" s="329"/>
      <c r="E222" s="453"/>
      <c r="F222" s="450"/>
      <c r="G222" s="454"/>
      <c r="H222" s="449"/>
    </row>
    <row r="223" spans="1:8" x14ac:dyDescent="0.25">
      <c r="A223" s="329"/>
      <c r="B223" s="448" t="str">
        <f>IF(G223="","",INDEX('Basic project data'!$A$12:$A$16,MATCH(G223,'Basic project data'!$D$12:$D$16,1)))</f>
        <v/>
      </c>
      <c r="C223" s="329"/>
      <c r="D223" s="329"/>
      <c r="E223" s="453"/>
      <c r="F223" s="450"/>
      <c r="G223" s="454"/>
      <c r="H223" s="449"/>
    </row>
    <row r="224" spans="1:8" x14ac:dyDescent="0.25">
      <c r="A224" s="329"/>
      <c r="B224" s="448" t="str">
        <f>IF(G224="","",INDEX('Basic project data'!$A$12:$A$16,MATCH(G224,'Basic project data'!$D$12:$D$16,1)))</f>
        <v/>
      </c>
      <c r="C224" s="329"/>
      <c r="D224" s="329"/>
      <c r="E224" s="453"/>
      <c r="F224" s="450"/>
      <c r="G224" s="454"/>
      <c r="H224" s="449"/>
    </row>
    <row r="225" spans="1:8" x14ac:dyDescent="0.25">
      <c r="A225" s="329"/>
      <c r="B225" s="448" t="str">
        <f>IF(G225="","",INDEX('Basic project data'!$A$12:$A$16,MATCH(G225,'Basic project data'!$D$12:$D$16,1)))</f>
        <v/>
      </c>
      <c r="C225" s="329"/>
      <c r="D225" s="329"/>
      <c r="E225" s="453"/>
      <c r="F225" s="450"/>
      <c r="G225" s="454"/>
      <c r="H225" s="449"/>
    </row>
    <row r="226" spans="1:8" x14ac:dyDescent="0.25">
      <c r="A226" s="329"/>
      <c r="B226" s="448" t="str">
        <f>IF(G226="","",INDEX('Basic project data'!$A$12:$A$16,MATCH(G226,'Basic project data'!$D$12:$D$16,1)))</f>
        <v/>
      </c>
      <c r="C226" s="329"/>
      <c r="D226" s="329"/>
      <c r="E226" s="453"/>
      <c r="F226" s="450"/>
      <c r="G226" s="454"/>
      <c r="H226" s="449"/>
    </row>
    <row r="227" spans="1:8" x14ac:dyDescent="0.25">
      <c r="A227" s="329"/>
      <c r="B227" s="448" t="str">
        <f>IF(G227="","",INDEX('Basic project data'!$A$12:$A$16,MATCH(G227,'Basic project data'!$D$12:$D$16,1)))</f>
        <v/>
      </c>
      <c r="C227" s="329"/>
      <c r="D227" s="329"/>
      <c r="E227" s="453"/>
      <c r="F227" s="450"/>
      <c r="G227" s="454"/>
      <c r="H227" s="449"/>
    </row>
    <row r="228" spans="1:8" x14ac:dyDescent="0.25">
      <c r="A228" s="329"/>
      <c r="B228" s="448" t="str">
        <f>IF(G228="","",INDEX('Basic project data'!$A$12:$A$16,MATCH(G228,'Basic project data'!$D$12:$D$16,1)))</f>
        <v/>
      </c>
      <c r="C228" s="329"/>
      <c r="D228" s="329"/>
      <c r="E228" s="453"/>
      <c r="F228" s="450"/>
      <c r="G228" s="454"/>
      <c r="H228" s="449"/>
    </row>
    <row r="229" spans="1:8" x14ac:dyDescent="0.25">
      <c r="A229" s="329"/>
      <c r="B229" s="448" t="str">
        <f>IF(G229="","",INDEX('Basic project data'!$A$12:$A$16,MATCH(G229,'Basic project data'!$D$12:$D$16,1)))</f>
        <v/>
      </c>
      <c r="C229" s="329"/>
      <c r="D229" s="329"/>
      <c r="E229" s="453"/>
      <c r="F229" s="450"/>
      <c r="G229" s="454"/>
      <c r="H229" s="449"/>
    </row>
    <row r="230" spans="1:8" x14ac:dyDescent="0.25">
      <c r="A230" s="329"/>
      <c r="B230" s="448" t="str">
        <f>IF(G230="","",INDEX('Basic project data'!$A$12:$A$16,MATCH(G230,'Basic project data'!$D$12:$D$16,1)))</f>
        <v/>
      </c>
      <c r="C230" s="329"/>
      <c r="D230" s="329"/>
      <c r="E230" s="453"/>
      <c r="F230" s="450"/>
      <c r="G230" s="454"/>
      <c r="H230" s="449"/>
    </row>
    <row r="231" spans="1:8" x14ac:dyDescent="0.25">
      <c r="A231" s="329"/>
      <c r="B231" s="448" t="str">
        <f>IF(G231="","",INDEX('Basic project data'!$A$12:$A$16,MATCH(G231,'Basic project data'!$D$12:$D$16,1)))</f>
        <v/>
      </c>
      <c r="C231" s="329"/>
      <c r="D231" s="329"/>
      <c r="E231" s="453"/>
      <c r="F231" s="450"/>
      <c r="G231" s="454"/>
      <c r="H231" s="449"/>
    </row>
    <row r="232" spans="1:8" x14ac:dyDescent="0.25">
      <c r="A232" s="329"/>
      <c r="B232" s="448" t="str">
        <f>IF(G232="","",INDEX('Basic project data'!$A$12:$A$16,MATCH(G232,'Basic project data'!$D$12:$D$16,1)))</f>
        <v/>
      </c>
      <c r="C232" s="329"/>
      <c r="D232" s="329"/>
      <c r="E232" s="453"/>
      <c r="F232" s="450"/>
      <c r="G232" s="454"/>
      <c r="H232" s="449"/>
    </row>
    <row r="233" spans="1:8" x14ac:dyDescent="0.25">
      <c r="A233" s="329"/>
      <c r="B233" s="448" t="str">
        <f>IF(G233="","",INDEX('Basic project data'!$A$12:$A$16,MATCH(G233,'Basic project data'!$D$12:$D$16,1)))</f>
        <v/>
      </c>
      <c r="C233" s="329"/>
      <c r="D233" s="329"/>
      <c r="E233" s="453"/>
      <c r="F233" s="450"/>
      <c r="G233" s="454"/>
      <c r="H233" s="449"/>
    </row>
    <row r="234" spans="1:8" x14ac:dyDescent="0.25">
      <c r="A234" s="329"/>
      <c r="B234" s="448" t="str">
        <f>IF(G234="","",INDEX('Basic project data'!$A$12:$A$16,MATCH(G234,'Basic project data'!$D$12:$D$16,1)))</f>
        <v/>
      </c>
      <c r="C234" s="329"/>
      <c r="D234" s="329"/>
      <c r="E234" s="453"/>
      <c r="F234" s="450"/>
      <c r="G234" s="454"/>
      <c r="H234" s="449"/>
    </row>
    <row r="235" spans="1:8" x14ac:dyDescent="0.25">
      <c r="A235" s="329"/>
      <c r="B235" s="448" t="str">
        <f>IF(G235="","",INDEX('Basic project data'!$A$12:$A$16,MATCH(G235,'Basic project data'!$D$12:$D$16,1)))</f>
        <v/>
      </c>
      <c r="C235" s="329"/>
      <c r="D235" s="329"/>
      <c r="E235" s="453"/>
      <c r="F235" s="450"/>
      <c r="G235" s="454"/>
      <c r="H235" s="449"/>
    </row>
    <row r="236" spans="1:8" x14ac:dyDescent="0.25">
      <c r="A236" s="329"/>
      <c r="B236" s="448" t="str">
        <f>IF(G236="","",INDEX('Basic project data'!$A$12:$A$16,MATCH(G236,'Basic project data'!$D$12:$D$16,1)))</f>
        <v/>
      </c>
      <c r="C236" s="329"/>
      <c r="D236" s="329"/>
      <c r="E236" s="453"/>
      <c r="F236" s="450"/>
      <c r="G236" s="454"/>
      <c r="H236" s="449"/>
    </row>
    <row r="237" spans="1:8" x14ac:dyDescent="0.25">
      <c r="A237" s="329"/>
      <c r="B237" s="448" t="str">
        <f>IF(G237="","",INDEX('Basic project data'!$A$12:$A$16,MATCH(G237,'Basic project data'!$D$12:$D$16,1)))</f>
        <v/>
      </c>
      <c r="C237" s="329"/>
      <c r="D237" s="329"/>
      <c r="E237" s="453"/>
      <c r="F237" s="450"/>
      <c r="G237" s="454"/>
      <c r="H237" s="449"/>
    </row>
    <row r="238" spans="1:8" x14ac:dyDescent="0.25">
      <c r="A238" s="329"/>
      <c r="B238" s="448" t="str">
        <f>IF(G238="","",INDEX('Basic project data'!$A$12:$A$16,MATCH(G238,'Basic project data'!$D$12:$D$16,1)))</f>
        <v/>
      </c>
      <c r="C238" s="329"/>
      <c r="D238" s="329"/>
      <c r="E238" s="453"/>
      <c r="F238" s="450"/>
      <c r="G238" s="454"/>
      <c r="H238" s="449"/>
    </row>
    <row r="239" spans="1:8" x14ac:dyDescent="0.25">
      <c r="A239" s="329"/>
      <c r="B239" s="448" t="str">
        <f>IF(G239="","",INDEX('Basic project data'!$A$12:$A$16,MATCH(G239,'Basic project data'!$D$12:$D$16,1)))</f>
        <v/>
      </c>
      <c r="C239" s="329"/>
      <c r="D239" s="329"/>
      <c r="E239" s="453"/>
      <c r="F239" s="450"/>
      <c r="G239" s="454"/>
      <c r="H239" s="449"/>
    </row>
    <row r="240" spans="1:8" x14ac:dyDescent="0.25">
      <c r="A240" s="329"/>
      <c r="B240" s="448" t="str">
        <f>IF(G240="","",INDEX('Basic project data'!$A$12:$A$16,MATCH(G240,'Basic project data'!$D$12:$D$16,1)))</f>
        <v/>
      </c>
      <c r="C240" s="329"/>
      <c r="D240" s="329"/>
      <c r="E240" s="453"/>
      <c r="F240" s="450"/>
      <c r="G240" s="454"/>
      <c r="H240" s="449"/>
    </row>
    <row r="241" spans="1:8" x14ac:dyDescent="0.25">
      <c r="A241" s="329"/>
      <c r="B241" s="448" t="str">
        <f>IF(G241="","",INDEX('Basic project data'!$A$12:$A$16,MATCH(G241,'Basic project data'!$D$12:$D$16,1)))</f>
        <v/>
      </c>
      <c r="C241" s="329"/>
      <c r="D241" s="329"/>
      <c r="E241" s="453"/>
      <c r="F241" s="450"/>
      <c r="G241" s="454"/>
      <c r="H241" s="449"/>
    </row>
    <row r="242" spans="1:8" x14ac:dyDescent="0.25">
      <c r="A242" s="329"/>
      <c r="B242" s="448" t="str">
        <f>IF(G242="","",INDEX('Basic project data'!$A$12:$A$16,MATCH(G242,'Basic project data'!$D$12:$D$16,1)))</f>
        <v/>
      </c>
      <c r="C242" s="329"/>
      <c r="D242" s="329"/>
      <c r="E242" s="453"/>
      <c r="F242" s="450"/>
      <c r="G242" s="454"/>
      <c r="H242" s="449"/>
    </row>
    <row r="243" spans="1:8" x14ac:dyDescent="0.25">
      <c r="A243" s="329"/>
      <c r="B243" s="448" t="str">
        <f>IF(G243="","",INDEX('Basic project data'!$A$12:$A$16,MATCH(G243,'Basic project data'!$D$12:$D$16,1)))</f>
        <v/>
      </c>
      <c r="C243" s="329"/>
      <c r="D243" s="329"/>
      <c r="E243" s="453"/>
      <c r="F243" s="450"/>
      <c r="G243" s="454"/>
      <c r="H243" s="449"/>
    </row>
    <row r="244" spans="1:8" x14ac:dyDescent="0.25">
      <c r="A244" s="329"/>
      <c r="B244" s="448" t="str">
        <f>IF(G244="","",INDEX('Basic project data'!$A$12:$A$16,MATCH(G244,'Basic project data'!$D$12:$D$16,1)))</f>
        <v/>
      </c>
      <c r="C244" s="329"/>
      <c r="D244" s="329"/>
      <c r="E244" s="453"/>
      <c r="F244" s="450"/>
      <c r="G244" s="454"/>
      <c r="H244" s="449"/>
    </row>
    <row r="245" spans="1:8" x14ac:dyDescent="0.25">
      <c r="A245" s="329"/>
      <c r="B245" s="448" t="str">
        <f>IF(G245="","",INDEX('Basic project data'!$A$12:$A$16,MATCH(G245,'Basic project data'!$D$12:$D$16,1)))</f>
        <v/>
      </c>
      <c r="C245" s="329"/>
      <c r="D245" s="329"/>
      <c r="E245" s="453"/>
      <c r="F245" s="450"/>
      <c r="G245" s="454"/>
      <c r="H245" s="449"/>
    </row>
    <row r="246" spans="1:8" x14ac:dyDescent="0.25">
      <c r="A246" s="329"/>
      <c r="B246" s="448" t="str">
        <f>IF(G246="","",INDEX('Basic project data'!$A$12:$A$16,MATCH(G246,'Basic project data'!$D$12:$D$16,1)))</f>
        <v/>
      </c>
      <c r="C246" s="329"/>
      <c r="D246" s="329"/>
      <c r="E246" s="453"/>
      <c r="F246" s="450"/>
      <c r="G246" s="454"/>
      <c r="H246" s="449"/>
    </row>
    <row r="247" spans="1:8" x14ac:dyDescent="0.25">
      <c r="A247" s="329"/>
      <c r="B247" s="448" t="str">
        <f>IF(G247="","",INDEX('Basic project data'!$A$12:$A$16,MATCH(G247,'Basic project data'!$D$12:$D$16,1)))</f>
        <v/>
      </c>
      <c r="C247" s="329"/>
      <c r="D247" s="329"/>
      <c r="E247" s="453"/>
      <c r="F247" s="450"/>
      <c r="G247" s="454"/>
      <c r="H247" s="449"/>
    </row>
    <row r="248" spans="1:8" x14ac:dyDescent="0.25">
      <c r="A248" s="329"/>
      <c r="B248" s="448" t="str">
        <f>IF(G248="","",INDEX('Basic project data'!$A$12:$A$16,MATCH(G248,'Basic project data'!$D$12:$D$16,1)))</f>
        <v/>
      </c>
      <c r="C248" s="329"/>
      <c r="D248" s="329"/>
      <c r="E248" s="453"/>
      <c r="F248" s="450"/>
      <c r="G248" s="454"/>
      <c r="H248" s="449"/>
    </row>
    <row r="249" spans="1:8" x14ac:dyDescent="0.25">
      <c r="A249" s="329"/>
      <c r="B249" s="448" t="str">
        <f>IF(G249="","",INDEX('Basic project data'!$A$12:$A$16,MATCH(G249,'Basic project data'!$D$12:$D$16,1)))</f>
        <v/>
      </c>
      <c r="C249" s="329"/>
      <c r="D249" s="329"/>
      <c r="E249" s="453"/>
      <c r="F249" s="450"/>
      <c r="G249" s="454"/>
      <c r="H249" s="449"/>
    </row>
    <row r="250" spans="1:8" x14ac:dyDescent="0.25">
      <c r="A250" s="329"/>
      <c r="B250" s="448" t="str">
        <f>IF(G250="","",INDEX('Basic project data'!$A$12:$A$16,MATCH(G250,'Basic project data'!$D$12:$D$16,1)))</f>
        <v/>
      </c>
      <c r="C250" s="329"/>
      <c r="D250" s="329"/>
      <c r="E250" s="453"/>
      <c r="F250" s="450"/>
      <c r="G250" s="454"/>
      <c r="H250" s="449"/>
    </row>
    <row r="251" spans="1:8" x14ac:dyDescent="0.25">
      <c r="A251" s="329"/>
      <c r="B251" s="448" t="str">
        <f>IF(G251="","",INDEX('Basic project data'!$A$12:$A$16,MATCH(G251,'Basic project data'!$D$12:$D$16,1)))</f>
        <v/>
      </c>
      <c r="C251" s="329"/>
      <c r="D251" s="329"/>
      <c r="E251" s="453"/>
      <c r="F251" s="450"/>
      <c r="G251" s="454"/>
      <c r="H251" s="449"/>
    </row>
    <row r="252" spans="1:8" x14ac:dyDescent="0.25">
      <c r="A252" s="329"/>
      <c r="B252" s="448" t="str">
        <f>IF(G252="","",INDEX('Basic project data'!$A$12:$A$16,MATCH(G252,'Basic project data'!$D$12:$D$16,1)))</f>
        <v/>
      </c>
      <c r="C252" s="329"/>
      <c r="D252" s="329"/>
      <c r="E252" s="453"/>
      <c r="F252" s="450"/>
      <c r="G252" s="454"/>
      <c r="H252" s="449"/>
    </row>
    <row r="253" spans="1:8" x14ac:dyDescent="0.25">
      <c r="A253" s="329"/>
      <c r="B253" s="448" t="str">
        <f>IF(G253="","",INDEX('Basic project data'!$A$12:$A$16,MATCH(G253,'Basic project data'!$D$12:$D$16,1)))</f>
        <v/>
      </c>
      <c r="C253" s="329"/>
      <c r="D253" s="329"/>
      <c r="E253" s="453"/>
      <c r="F253" s="450"/>
      <c r="G253" s="454"/>
      <c r="H253" s="449"/>
    </row>
    <row r="254" spans="1:8" x14ac:dyDescent="0.25">
      <c r="A254" s="329"/>
      <c r="B254" s="448" t="str">
        <f>IF(G254="","",INDEX('Basic project data'!$A$12:$A$16,MATCH(G254,'Basic project data'!$D$12:$D$16,1)))</f>
        <v/>
      </c>
      <c r="C254" s="329"/>
      <c r="D254" s="329"/>
      <c r="E254" s="453"/>
      <c r="F254" s="450"/>
      <c r="G254" s="454"/>
      <c r="H254" s="449"/>
    </row>
    <row r="255" spans="1:8" x14ac:dyDescent="0.25">
      <c r="A255" s="329"/>
      <c r="B255" s="448" t="str">
        <f>IF(G255="","",INDEX('Basic project data'!$A$12:$A$16,MATCH(G255,'Basic project data'!$D$12:$D$16,1)))</f>
        <v/>
      </c>
      <c r="C255" s="329"/>
      <c r="D255" s="329"/>
      <c r="E255" s="453"/>
      <c r="F255" s="450"/>
      <c r="G255" s="454"/>
      <c r="H255" s="449"/>
    </row>
    <row r="256" spans="1:8" x14ac:dyDescent="0.25">
      <c r="A256" s="329"/>
      <c r="B256" s="448" t="str">
        <f>IF(G256="","",INDEX('Basic project data'!$A$12:$A$16,MATCH(G256,'Basic project data'!$D$12:$D$16,1)))</f>
        <v/>
      </c>
      <c r="C256" s="329"/>
      <c r="D256" s="329"/>
      <c r="E256" s="453"/>
      <c r="F256" s="450"/>
      <c r="G256" s="454"/>
      <c r="H256" s="449"/>
    </row>
    <row r="257" spans="1:8" x14ac:dyDescent="0.25">
      <c r="A257" s="329"/>
      <c r="B257" s="448" t="str">
        <f>IF(G257="","",INDEX('Basic project data'!$A$12:$A$16,MATCH(G257,'Basic project data'!$D$12:$D$16,1)))</f>
        <v/>
      </c>
      <c r="C257" s="329"/>
      <c r="D257" s="329"/>
      <c r="E257" s="453"/>
      <c r="F257" s="450"/>
      <c r="G257" s="454"/>
      <c r="H257" s="449"/>
    </row>
    <row r="258" spans="1:8" x14ac:dyDescent="0.25">
      <c r="A258" s="329"/>
      <c r="B258" s="448" t="str">
        <f>IF(G258="","",INDEX('Basic project data'!$A$12:$A$16,MATCH(G258,'Basic project data'!$D$12:$D$16,1)))</f>
        <v/>
      </c>
      <c r="C258" s="329"/>
      <c r="D258" s="329"/>
      <c r="E258" s="453"/>
      <c r="F258" s="450"/>
      <c r="G258" s="454"/>
      <c r="H258" s="449"/>
    </row>
    <row r="259" spans="1:8" x14ac:dyDescent="0.25">
      <c r="A259" s="329"/>
      <c r="B259" s="448" t="str">
        <f>IF(G259="","",INDEX('Basic project data'!$A$12:$A$16,MATCH(G259,'Basic project data'!$D$12:$D$16,1)))</f>
        <v/>
      </c>
      <c r="C259" s="329"/>
      <c r="D259" s="329"/>
      <c r="E259" s="453"/>
      <c r="F259" s="450"/>
      <c r="G259" s="454"/>
      <c r="H259" s="449"/>
    </row>
    <row r="260" spans="1:8" x14ac:dyDescent="0.25">
      <c r="A260" s="329"/>
      <c r="B260" s="448" t="str">
        <f>IF(G260="","",INDEX('Basic project data'!$A$12:$A$16,MATCH(G260,'Basic project data'!$D$12:$D$16,1)))</f>
        <v/>
      </c>
      <c r="C260" s="329"/>
      <c r="D260" s="329"/>
      <c r="E260" s="453"/>
      <c r="F260" s="450"/>
      <c r="G260" s="454"/>
      <c r="H260" s="449"/>
    </row>
    <row r="261" spans="1:8" x14ac:dyDescent="0.25">
      <c r="A261" s="329"/>
      <c r="B261" s="448" t="str">
        <f>IF(G261="","",INDEX('Basic project data'!$A$12:$A$16,MATCH(G261,'Basic project data'!$D$12:$D$16,1)))</f>
        <v/>
      </c>
      <c r="C261" s="329"/>
      <c r="D261" s="329"/>
      <c r="E261" s="453"/>
      <c r="F261" s="450"/>
      <c r="G261" s="454"/>
      <c r="H261" s="449"/>
    </row>
    <row r="262" spans="1:8" x14ac:dyDescent="0.25">
      <c r="A262" s="329"/>
      <c r="B262" s="448" t="str">
        <f>IF(G262="","",INDEX('Basic project data'!$A$12:$A$16,MATCH(G262,'Basic project data'!$D$12:$D$16,1)))</f>
        <v/>
      </c>
      <c r="C262" s="329"/>
      <c r="D262" s="329"/>
      <c r="E262" s="453"/>
      <c r="F262" s="450"/>
      <c r="G262" s="454"/>
      <c r="H262" s="449"/>
    </row>
    <row r="263" spans="1:8" x14ac:dyDescent="0.25">
      <c r="A263" s="329"/>
      <c r="B263" s="448" t="str">
        <f>IF(G263="","",INDEX('Basic project data'!$A$12:$A$16,MATCH(G263,'Basic project data'!$D$12:$D$16,1)))</f>
        <v/>
      </c>
      <c r="C263" s="329"/>
      <c r="D263" s="329"/>
      <c r="E263" s="453"/>
      <c r="F263" s="450"/>
      <c r="G263" s="454"/>
      <c r="H263" s="449"/>
    </row>
    <row r="264" spans="1:8" x14ac:dyDescent="0.25">
      <c r="A264" s="329"/>
      <c r="B264" s="448" t="str">
        <f>IF(G264="","",INDEX('Basic project data'!$A$12:$A$16,MATCH(G264,'Basic project data'!$D$12:$D$16,1)))</f>
        <v/>
      </c>
      <c r="C264" s="329"/>
      <c r="D264" s="329"/>
      <c r="E264" s="453"/>
      <c r="F264" s="450"/>
      <c r="G264" s="454"/>
      <c r="H264" s="449"/>
    </row>
    <row r="265" spans="1:8" x14ac:dyDescent="0.25">
      <c r="A265" s="329"/>
      <c r="B265" s="448" t="str">
        <f>IF(G265="","",INDEX('Basic project data'!$A$12:$A$16,MATCH(G265,'Basic project data'!$D$12:$D$16,1)))</f>
        <v/>
      </c>
      <c r="C265" s="329"/>
      <c r="D265" s="329"/>
      <c r="E265" s="453"/>
      <c r="F265" s="450"/>
      <c r="G265" s="454"/>
      <c r="H265" s="449"/>
    </row>
    <row r="266" spans="1:8" x14ac:dyDescent="0.25">
      <c r="A266" s="329"/>
      <c r="B266" s="448" t="str">
        <f>IF(G266="","",INDEX('Basic project data'!$A$12:$A$16,MATCH(G266,'Basic project data'!$D$12:$D$16,1)))</f>
        <v/>
      </c>
      <c r="C266" s="329"/>
      <c r="D266" s="329"/>
      <c r="E266" s="453"/>
      <c r="F266" s="450"/>
      <c r="G266" s="454"/>
      <c r="H266" s="449"/>
    </row>
    <row r="267" spans="1:8" x14ac:dyDescent="0.25">
      <c r="A267" s="329"/>
      <c r="B267" s="448" t="str">
        <f>IF(G267="","",INDEX('Basic project data'!$A$12:$A$16,MATCH(G267,'Basic project data'!$D$12:$D$16,1)))</f>
        <v/>
      </c>
      <c r="C267" s="329"/>
      <c r="D267" s="329"/>
      <c r="E267" s="453"/>
      <c r="F267" s="450"/>
      <c r="G267" s="454"/>
      <c r="H267" s="449"/>
    </row>
    <row r="268" spans="1:8" x14ac:dyDescent="0.25">
      <c r="A268" s="329"/>
      <c r="B268" s="448" t="str">
        <f>IF(G268="","",INDEX('Basic project data'!$A$12:$A$16,MATCH(G268,'Basic project data'!$D$12:$D$16,1)))</f>
        <v/>
      </c>
      <c r="C268" s="329"/>
      <c r="D268" s="329"/>
      <c r="E268" s="453"/>
      <c r="F268" s="450"/>
      <c r="G268" s="454"/>
      <c r="H268" s="449"/>
    </row>
    <row r="269" spans="1:8" x14ac:dyDescent="0.25">
      <c r="A269" s="329"/>
      <c r="B269" s="448" t="str">
        <f>IF(G269="","",INDEX('Basic project data'!$A$12:$A$16,MATCH(G269,'Basic project data'!$D$12:$D$16,1)))</f>
        <v/>
      </c>
      <c r="C269" s="329"/>
      <c r="D269" s="329"/>
      <c r="E269" s="453"/>
      <c r="F269" s="450"/>
      <c r="G269" s="454"/>
      <c r="H269" s="449"/>
    </row>
    <row r="270" spans="1:8" x14ac:dyDescent="0.25">
      <c r="A270" s="329"/>
      <c r="B270" s="448" t="str">
        <f>IF(G270="","",INDEX('Basic project data'!$A$12:$A$16,MATCH(G270,'Basic project data'!$D$12:$D$16,1)))</f>
        <v/>
      </c>
      <c r="C270" s="329"/>
      <c r="D270" s="329"/>
      <c r="E270" s="453"/>
      <c r="F270" s="450"/>
      <c r="G270" s="454"/>
      <c r="H270" s="449"/>
    </row>
    <row r="271" spans="1:8" x14ac:dyDescent="0.25">
      <c r="A271" s="329"/>
      <c r="B271" s="448" t="str">
        <f>IF(G271="","",INDEX('Basic project data'!$A$12:$A$16,MATCH(G271,'Basic project data'!$D$12:$D$16,1)))</f>
        <v/>
      </c>
      <c r="C271" s="329"/>
      <c r="D271" s="329"/>
      <c r="E271" s="453"/>
      <c r="F271" s="450"/>
      <c r="G271" s="454"/>
      <c r="H271" s="449"/>
    </row>
    <row r="272" spans="1:8" x14ac:dyDescent="0.25">
      <c r="A272" s="329"/>
      <c r="B272" s="448" t="str">
        <f>IF(G272="","",INDEX('Basic project data'!$A$12:$A$16,MATCH(G272,'Basic project data'!$D$12:$D$16,1)))</f>
        <v/>
      </c>
      <c r="C272" s="329"/>
      <c r="D272" s="329"/>
      <c r="E272" s="453"/>
      <c r="F272" s="450"/>
      <c r="G272" s="454"/>
      <c r="H272" s="449"/>
    </row>
    <row r="273" spans="1:8" x14ac:dyDescent="0.25">
      <c r="A273" s="329"/>
      <c r="B273" s="448" t="str">
        <f>IF(G273="","",INDEX('Basic project data'!$A$12:$A$16,MATCH(G273,'Basic project data'!$D$12:$D$16,1)))</f>
        <v/>
      </c>
      <c r="C273" s="329"/>
      <c r="D273" s="329"/>
      <c r="E273" s="453"/>
      <c r="F273" s="450"/>
      <c r="G273" s="454"/>
      <c r="H273" s="449"/>
    </row>
    <row r="274" spans="1:8" x14ac:dyDescent="0.25">
      <c r="A274" s="329"/>
      <c r="B274" s="448" t="str">
        <f>IF(G274="","",INDEX('Basic project data'!$A$12:$A$16,MATCH(G274,'Basic project data'!$D$12:$D$16,1)))</f>
        <v/>
      </c>
      <c r="C274" s="329"/>
      <c r="D274" s="329"/>
      <c r="E274" s="453"/>
      <c r="F274" s="450"/>
      <c r="G274" s="454"/>
      <c r="H274" s="449"/>
    </row>
    <row r="275" spans="1:8" x14ac:dyDescent="0.25">
      <c r="A275" s="329"/>
      <c r="B275" s="448" t="str">
        <f>IF(G275="","",INDEX('Basic project data'!$A$12:$A$16,MATCH(G275,'Basic project data'!$D$12:$D$16,1)))</f>
        <v/>
      </c>
      <c r="C275" s="329"/>
      <c r="D275" s="329"/>
      <c r="E275" s="453"/>
      <c r="F275" s="450"/>
      <c r="G275" s="454"/>
      <c r="H275" s="449"/>
    </row>
    <row r="276" spans="1:8" x14ac:dyDescent="0.25">
      <c r="A276" s="329"/>
      <c r="B276" s="448" t="str">
        <f>IF(G276="","",INDEX('Basic project data'!$A$12:$A$16,MATCH(G276,'Basic project data'!$D$12:$D$16,1)))</f>
        <v/>
      </c>
      <c r="C276" s="329"/>
      <c r="D276" s="329"/>
      <c r="E276" s="453"/>
      <c r="F276" s="450"/>
      <c r="G276" s="454"/>
      <c r="H276" s="449"/>
    </row>
    <row r="277" spans="1:8" x14ac:dyDescent="0.25">
      <c r="A277" s="329"/>
      <c r="B277" s="448" t="str">
        <f>IF(G277="","",INDEX('Basic project data'!$A$12:$A$16,MATCH(G277,'Basic project data'!$D$12:$D$16,1)))</f>
        <v/>
      </c>
      <c r="C277" s="329"/>
      <c r="D277" s="329"/>
      <c r="E277" s="453"/>
      <c r="F277" s="450"/>
      <c r="G277" s="454"/>
      <c r="H277" s="449"/>
    </row>
    <row r="278" spans="1:8" x14ac:dyDescent="0.25">
      <c r="A278" s="329"/>
      <c r="B278" s="448" t="str">
        <f>IF(G278="","",INDEX('Basic project data'!$A$12:$A$16,MATCH(G278,'Basic project data'!$D$12:$D$16,1)))</f>
        <v/>
      </c>
      <c r="C278" s="329"/>
      <c r="D278" s="329"/>
      <c r="E278" s="453"/>
      <c r="F278" s="450"/>
      <c r="G278" s="454"/>
      <c r="H278" s="449"/>
    </row>
    <row r="279" spans="1:8" x14ac:dyDescent="0.25">
      <c r="A279" s="329"/>
      <c r="B279" s="448" t="str">
        <f>IF(G279="","",INDEX('Basic project data'!$A$12:$A$16,MATCH(G279,'Basic project data'!$D$12:$D$16,1)))</f>
        <v/>
      </c>
      <c r="C279" s="329"/>
      <c r="D279" s="329"/>
      <c r="E279" s="453"/>
      <c r="F279" s="450"/>
      <c r="G279" s="454"/>
      <c r="H279" s="449"/>
    </row>
    <row r="280" spans="1:8" x14ac:dyDescent="0.25">
      <c r="A280" s="329"/>
      <c r="B280" s="448" t="str">
        <f>IF(G280="","",INDEX('Basic project data'!$A$12:$A$16,MATCH(G280,'Basic project data'!$D$12:$D$16,1)))</f>
        <v/>
      </c>
      <c r="C280" s="329"/>
      <c r="D280" s="329"/>
      <c r="E280" s="453"/>
      <c r="F280" s="450"/>
      <c r="G280" s="454"/>
      <c r="H280" s="449"/>
    </row>
    <row r="281" spans="1:8" x14ac:dyDescent="0.25">
      <c r="A281" s="329"/>
      <c r="B281" s="448" t="str">
        <f>IF(G281="","",INDEX('Basic project data'!$A$12:$A$16,MATCH(G281,'Basic project data'!$D$12:$D$16,1)))</f>
        <v/>
      </c>
      <c r="C281" s="329"/>
      <c r="D281" s="329"/>
      <c r="E281" s="453"/>
      <c r="F281" s="450"/>
      <c r="G281" s="454"/>
      <c r="H281" s="449"/>
    </row>
    <row r="282" spans="1:8" x14ac:dyDescent="0.25">
      <c r="A282" s="329"/>
      <c r="B282" s="448" t="str">
        <f>IF(G282="","",INDEX('Basic project data'!$A$12:$A$16,MATCH(G282,'Basic project data'!$D$12:$D$16,1)))</f>
        <v/>
      </c>
      <c r="C282" s="329"/>
      <c r="D282" s="329"/>
      <c r="E282" s="453"/>
      <c r="F282" s="450"/>
      <c r="G282" s="454"/>
      <c r="H282" s="449"/>
    </row>
    <row r="283" spans="1:8" x14ac:dyDescent="0.25">
      <c r="A283" s="329"/>
      <c r="B283" s="448" t="str">
        <f>IF(G283="","",INDEX('Basic project data'!$A$12:$A$16,MATCH(G283,'Basic project data'!$D$12:$D$16,1)))</f>
        <v/>
      </c>
      <c r="C283" s="329"/>
      <c r="D283" s="329"/>
      <c r="E283" s="453"/>
      <c r="F283" s="450"/>
      <c r="G283" s="454"/>
      <c r="H283" s="449"/>
    </row>
    <row r="284" spans="1:8" x14ac:dyDescent="0.25">
      <c r="A284" s="329"/>
      <c r="B284" s="448" t="str">
        <f>IF(G284="","",INDEX('Basic project data'!$A$12:$A$16,MATCH(G284,'Basic project data'!$D$12:$D$16,1)))</f>
        <v/>
      </c>
      <c r="C284" s="329"/>
      <c r="D284" s="329"/>
      <c r="E284" s="453"/>
      <c r="F284" s="450"/>
      <c r="G284" s="454"/>
      <c r="H284" s="449"/>
    </row>
    <row r="285" spans="1:8" x14ac:dyDescent="0.25">
      <c r="A285" s="329"/>
      <c r="B285" s="448" t="str">
        <f>IF(G285="","",INDEX('Basic project data'!$A$12:$A$16,MATCH(G285,'Basic project data'!$D$12:$D$16,1)))</f>
        <v/>
      </c>
      <c r="C285" s="329"/>
      <c r="D285" s="329"/>
      <c r="E285" s="453"/>
      <c r="F285" s="450"/>
      <c r="G285" s="454"/>
      <c r="H285" s="449"/>
    </row>
    <row r="286" spans="1:8" x14ac:dyDescent="0.25">
      <c r="A286" s="329"/>
      <c r="B286" s="448" t="str">
        <f>IF(G286="","",INDEX('Basic project data'!$A$12:$A$16,MATCH(G286,'Basic project data'!$D$12:$D$16,1)))</f>
        <v/>
      </c>
      <c r="C286" s="329"/>
      <c r="D286" s="329"/>
      <c r="E286" s="453"/>
      <c r="F286" s="450"/>
      <c r="G286" s="454"/>
      <c r="H286" s="449"/>
    </row>
    <row r="287" spans="1:8" x14ac:dyDescent="0.25">
      <c r="A287" s="329"/>
      <c r="B287" s="448" t="str">
        <f>IF(G287="","",INDEX('Basic project data'!$A$12:$A$16,MATCH(G287,'Basic project data'!$D$12:$D$16,1)))</f>
        <v/>
      </c>
      <c r="C287" s="329"/>
      <c r="D287" s="329"/>
      <c r="E287" s="453"/>
      <c r="F287" s="450"/>
      <c r="G287" s="454"/>
      <c r="H287" s="449"/>
    </row>
    <row r="288" spans="1:8" x14ac:dyDescent="0.25">
      <c r="A288" s="329"/>
      <c r="B288" s="448" t="str">
        <f>IF(G288="","",INDEX('Basic project data'!$A$12:$A$16,MATCH(G288,'Basic project data'!$D$12:$D$16,1)))</f>
        <v/>
      </c>
      <c r="C288" s="329"/>
      <c r="D288" s="329"/>
      <c r="E288" s="453"/>
      <c r="F288" s="450"/>
      <c r="G288" s="454"/>
      <c r="H288" s="449"/>
    </row>
    <row r="289" spans="1:8" x14ac:dyDescent="0.25">
      <c r="A289" s="329"/>
      <c r="B289" s="448" t="str">
        <f>IF(G289="","",INDEX('Basic project data'!$A$12:$A$16,MATCH(G289,'Basic project data'!$D$12:$D$16,1)))</f>
        <v/>
      </c>
      <c r="C289" s="329"/>
      <c r="D289" s="329"/>
      <c r="E289" s="453"/>
      <c r="F289" s="450"/>
      <c r="G289" s="454"/>
      <c r="H289" s="449"/>
    </row>
    <row r="290" spans="1:8" x14ac:dyDescent="0.25">
      <c r="A290" s="329"/>
      <c r="B290" s="448" t="str">
        <f>IF(G290="","",INDEX('Basic project data'!$A$12:$A$16,MATCH(G290,'Basic project data'!$D$12:$D$16,1)))</f>
        <v/>
      </c>
      <c r="C290" s="329"/>
      <c r="D290" s="329"/>
      <c r="E290" s="453"/>
      <c r="F290" s="450"/>
      <c r="G290" s="454"/>
      <c r="H290" s="449"/>
    </row>
    <row r="291" spans="1:8" x14ac:dyDescent="0.25">
      <c r="A291" s="329"/>
      <c r="B291" s="448" t="str">
        <f>IF(G291="","",INDEX('Basic project data'!$A$12:$A$16,MATCH(G291,'Basic project data'!$D$12:$D$16,1)))</f>
        <v/>
      </c>
      <c r="C291" s="329"/>
      <c r="D291" s="329"/>
      <c r="E291" s="453"/>
      <c r="F291" s="450"/>
      <c r="G291" s="454"/>
      <c r="H291" s="449"/>
    </row>
    <row r="292" spans="1:8" x14ac:dyDescent="0.25">
      <c r="A292" s="329"/>
      <c r="B292" s="448" t="str">
        <f>IF(G292="","",INDEX('Basic project data'!$A$12:$A$16,MATCH(G292,'Basic project data'!$D$12:$D$16,1)))</f>
        <v/>
      </c>
      <c r="C292" s="329"/>
      <c r="D292" s="329"/>
      <c r="E292" s="453"/>
      <c r="F292" s="450"/>
      <c r="G292" s="454"/>
      <c r="H292" s="449"/>
    </row>
    <row r="293" spans="1:8" x14ac:dyDescent="0.25">
      <c r="A293" s="329"/>
      <c r="B293" s="448" t="str">
        <f>IF(G293="","",INDEX('Basic project data'!$A$12:$A$16,MATCH(G293,'Basic project data'!$D$12:$D$16,1)))</f>
        <v/>
      </c>
      <c r="C293" s="329"/>
      <c r="D293" s="329"/>
      <c r="E293" s="453"/>
      <c r="F293" s="450"/>
      <c r="G293" s="454"/>
      <c r="H293" s="449"/>
    </row>
    <row r="294" spans="1:8" x14ac:dyDescent="0.25">
      <c r="A294" s="329"/>
      <c r="B294" s="448" t="str">
        <f>IF(G294="","",INDEX('Basic project data'!$A$12:$A$16,MATCH(G294,'Basic project data'!$D$12:$D$16,1)))</f>
        <v/>
      </c>
      <c r="C294" s="329"/>
      <c r="D294" s="329"/>
      <c r="E294" s="453"/>
      <c r="F294" s="450"/>
      <c r="G294" s="454"/>
      <c r="H294" s="449"/>
    </row>
    <row r="295" spans="1:8" x14ac:dyDescent="0.25">
      <c r="A295" s="329"/>
      <c r="B295" s="448" t="str">
        <f>IF(G295="","",INDEX('Basic project data'!$A$12:$A$16,MATCH(G295,'Basic project data'!$D$12:$D$16,1)))</f>
        <v/>
      </c>
      <c r="C295" s="329"/>
      <c r="D295" s="329"/>
      <c r="E295" s="453"/>
      <c r="F295" s="450"/>
      <c r="G295" s="454"/>
      <c r="H295" s="449"/>
    </row>
    <row r="296" spans="1:8" x14ac:dyDescent="0.25">
      <c r="A296" s="329"/>
      <c r="B296" s="448" t="str">
        <f>IF(G296="","",INDEX('Basic project data'!$A$12:$A$16,MATCH(G296,'Basic project data'!$D$12:$D$16,1)))</f>
        <v/>
      </c>
      <c r="C296" s="329"/>
      <c r="D296" s="329"/>
      <c r="E296" s="453"/>
      <c r="F296" s="450"/>
      <c r="G296" s="454"/>
      <c r="H296" s="449"/>
    </row>
    <row r="297" spans="1:8" x14ac:dyDescent="0.25">
      <c r="A297" s="329"/>
      <c r="B297" s="448" t="str">
        <f>IF(G297="","",INDEX('Basic project data'!$A$12:$A$16,MATCH(G297,'Basic project data'!$D$12:$D$16,1)))</f>
        <v/>
      </c>
      <c r="C297" s="329"/>
      <c r="D297" s="329"/>
      <c r="E297" s="453"/>
      <c r="F297" s="450"/>
      <c r="G297" s="454"/>
      <c r="H297" s="449"/>
    </row>
    <row r="298" spans="1:8" x14ac:dyDescent="0.25">
      <c r="A298" s="329"/>
      <c r="B298" s="448" t="str">
        <f>IF(G298="","",INDEX('Basic project data'!$A$12:$A$16,MATCH(G298,'Basic project data'!$D$12:$D$16,1)))</f>
        <v/>
      </c>
      <c r="C298" s="329"/>
      <c r="D298" s="329"/>
      <c r="E298" s="453"/>
      <c r="F298" s="450"/>
      <c r="G298" s="454"/>
      <c r="H298" s="449"/>
    </row>
    <row r="299" spans="1:8" x14ac:dyDescent="0.25">
      <c r="A299" s="329"/>
      <c r="B299" s="448" t="str">
        <f>IF(G299="","",INDEX('Basic project data'!$A$12:$A$16,MATCH(G299,'Basic project data'!$D$12:$D$16,1)))</f>
        <v/>
      </c>
      <c r="C299" s="329"/>
      <c r="D299" s="329"/>
      <c r="E299" s="453"/>
      <c r="F299" s="450"/>
      <c r="G299" s="454"/>
      <c r="H299" s="449"/>
    </row>
    <row r="300" spans="1:8" x14ac:dyDescent="0.25">
      <c r="A300" s="329"/>
      <c r="B300" s="448" t="str">
        <f>IF(G300="","",INDEX('Basic project data'!$A$12:$A$16,MATCH(G300,'Basic project data'!$D$12:$D$16,1)))</f>
        <v/>
      </c>
      <c r="C300" s="329"/>
      <c r="D300" s="329"/>
      <c r="E300" s="453"/>
      <c r="F300" s="450"/>
      <c r="G300" s="454"/>
      <c r="H300" s="449"/>
    </row>
    <row r="301" spans="1:8" x14ac:dyDescent="0.25">
      <c r="A301" s="329"/>
      <c r="B301" s="448" t="str">
        <f>IF(G301="","",INDEX('Basic project data'!$A$12:$A$16,MATCH(G301,'Basic project data'!$D$12:$D$16,1)))</f>
        <v/>
      </c>
      <c r="C301" s="329"/>
      <c r="D301" s="329"/>
      <c r="E301" s="453"/>
      <c r="F301" s="450"/>
      <c r="G301" s="454"/>
      <c r="H301" s="449"/>
    </row>
    <row r="302" spans="1:8" x14ac:dyDescent="0.25">
      <c r="A302" s="329"/>
      <c r="B302" s="448" t="str">
        <f>IF(G302="","",INDEX('Basic project data'!$A$12:$A$16,MATCH(G302,'Basic project data'!$D$12:$D$16,1)))</f>
        <v/>
      </c>
      <c r="C302" s="329"/>
      <c r="D302" s="329"/>
      <c r="E302" s="453"/>
      <c r="F302" s="450"/>
      <c r="G302" s="454"/>
      <c r="H302" s="449"/>
    </row>
    <row r="303" spans="1:8" x14ac:dyDescent="0.25">
      <c r="A303" s="329"/>
      <c r="B303" s="448" t="str">
        <f>IF(G303="","",INDEX('Basic project data'!$A$12:$A$16,MATCH(G303,'Basic project data'!$D$12:$D$16,1)))</f>
        <v/>
      </c>
      <c r="C303" s="329"/>
      <c r="D303" s="329"/>
      <c r="E303" s="453"/>
      <c r="F303" s="450"/>
      <c r="G303" s="454"/>
      <c r="H303" s="449"/>
    </row>
    <row r="304" spans="1:8" x14ac:dyDescent="0.25">
      <c r="A304" s="329"/>
      <c r="B304" s="448" t="str">
        <f>IF(G304="","",INDEX('Basic project data'!$A$12:$A$16,MATCH(G304,'Basic project data'!$D$12:$D$16,1)))</f>
        <v/>
      </c>
      <c r="C304" s="329"/>
      <c r="D304" s="329"/>
      <c r="E304" s="453"/>
      <c r="F304" s="450"/>
      <c r="G304" s="454"/>
      <c r="H304" s="449"/>
    </row>
    <row r="305" spans="1:8" x14ac:dyDescent="0.25">
      <c r="A305" s="329"/>
      <c r="B305" s="448" t="str">
        <f>IF(G305="","",INDEX('Basic project data'!$A$12:$A$16,MATCH(G305,'Basic project data'!$D$12:$D$16,1)))</f>
        <v/>
      </c>
      <c r="C305" s="329"/>
      <c r="D305" s="329"/>
      <c r="E305" s="453"/>
      <c r="F305" s="450"/>
      <c r="G305" s="454"/>
      <c r="H305" s="449"/>
    </row>
    <row r="306" spans="1:8" x14ac:dyDescent="0.25">
      <c r="A306" s="329"/>
      <c r="B306" s="448" t="str">
        <f>IF(G306="","",INDEX('Basic project data'!$A$12:$A$16,MATCH(G306,'Basic project data'!$D$12:$D$16,1)))</f>
        <v/>
      </c>
      <c r="C306" s="329"/>
      <c r="D306" s="329"/>
      <c r="E306" s="453"/>
      <c r="F306" s="450"/>
      <c r="G306" s="454"/>
      <c r="H306" s="449"/>
    </row>
    <row r="307" spans="1:8" x14ac:dyDescent="0.25">
      <c r="A307" s="329"/>
      <c r="B307" s="448" t="str">
        <f>IF(G307="","",INDEX('Basic project data'!$A$12:$A$16,MATCH(G307,'Basic project data'!$D$12:$D$16,1)))</f>
        <v/>
      </c>
      <c r="C307" s="329"/>
      <c r="D307" s="329"/>
      <c r="E307" s="453"/>
      <c r="F307" s="450"/>
      <c r="G307" s="454"/>
      <c r="H307" s="449"/>
    </row>
    <row r="308" spans="1:8" x14ac:dyDescent="0.25">
      <c r="A308" s="329"/>
      <c r="B308" s="448" t="str">
        <f>IF(G308="","",INDEX('Basic project data'!$A$12:$A$16,MATCH(G308,'Basic project data'!$D$12:$D$16,1)))</f>
        <v/>
      </c>
      <c r="C308" s="329"/>
      <c r="D308" s="329"/>
      <c r="E308" s="453"/>
      <c r="F308" s="450"/>
      <c r="G308" s="454"/>
      <c r="H308" s="449"/>
    </row>
    <row r="309" spans="1:8" x14ac:dyDescent="0.25">
      <c r="A309" s="329"/>
      <c r="B309" s="448" t="str">
        <f>IF(G309="","",INDEX('Basic project data'!$A$12:$A$16,MATCH(G309,'Basic project data'!$D$12:$D$16,1)))</f>
        <v/>
      </c>
      <c r="C309" s="329"/>
      <c r="D309" s="329"/>
      <c r="E309" s="453"/>
      <c r="F309" s="450"/>
      <c r="G309" s="454"/>
      <c r="H309" s="449"/>
    </row>
    <row r="310" spans="1:8" x14ac:dyDescent="0.25">
      <c r="A310" s="329"/>
      <c r="B310" s="448" t="str">
        <f>IF(G310="","",INDEX('Basic project data'!$A$12:$A$16,MATCH(G310,'Basic project data'!$D$12:$D$16,1)))</f>
        <v/>
      </c>
      <c r="C310" s="329"/>
      <c r="D310" s="329"/>
      <c r="E310" s="453"/>
      <c r="F310" s="450"/>
      <c r="G310" s="454"/>
      <c r="H310" s="449"/>
    </row>
    <row r="311" spans="1:8" x14ac:dyDescent="0.25">
      <c r="A311" s="329"/>
      <c r="B311" s="448" t="str">
        <f>IF(G311="","",INDEX('Basic project data'!$A$12:$A$16,MATCH(G311,'Basic project data'!$D$12:$D$16,1)))</f>
        <v/>
      </c>
      <c r="C311" s="329"/>
      <c r="D311" s="329"/>
      <c r="E311" s="453"/>
      <c r="F311" s="450"/>
      <c r="G311" s="454"/>
      <c r="H311" s="449"/>
    </row>
    <row r="312" spans="1:8" x14ac:dyDescent="0.25">
      <c r="A312" s="329"/>
      <c r="B312" s="448" t="str">
        <f>IF(G312="","",INDEX('Basic project data'!$A$12:$A$16,MATCH(G312,'Basic project data'!$D$12:$D$16,1)))</f>
        <v/>
      </c>
      <c r="C312" s="329"/>
      <c r="D312" s="329"/>
      <c r="E312" s="453"/>
      <c r="F312" s="450"/>
      <c r="G312" s="454"/>
      <c r="H312" s="449"/>
    </row>
    <row r="313" spans="1:8" x14ac:dyDescent="0.25">
      <c r="A313" s="329"/>
      <c r="B313" s="448" t="str">
        <f>IF(G313="","",INDEX('Basic project data'!$A$12:$A$16,MATCH(G313,'Basic project data'!$D$12:$D$16,1)))</f>
        <v/>
      </c>
      <c r="C313" s="329"/>
      <c r="D313" s="329"/>
      <c r="E313" s="453"/>
      <c r="F313" s="450"/>
      <c r="G313" s="454"/>
      <c r="H313" s="449"/>
    </row>
    <row r="314" spans="1:8" x14ac:dyDescent="0.25">
      <c r="A314" s="329"/>
      <c r="B314" s="448" t="str">
        <f>IF(G314="","",INDEX('Basic project data'!$A$12:$A$16,MATCH(G314,'Basic project data'!$D$12:$D$16,1)))</f>
        <v/>
      </c>
      <c r="C314" s="329"/>
      <c r="D314" s="329"/>
      <c r="E314" s="453"/>
      <c r="F314" s="450"/>
      <c r="G314" s="454"/>
      <c r="H314" s="449"/>
    </row>
    <row r="315" spans="1:8" x14ac:dyDescent="0.25">
      <c r="A315" s="329"/>
      <c r="B315" s="448" t="str">
        <f>IF(G315="","",INDEX('Basic project data'!$A$12:$A$16,MATCH(G315,'Basic project data'!$D$12:$D$16,1)))</f>
        <v/>
      </c>
      <c r="C315" s="329"/>
      <c r="D315" s="329"/>
      <c r="E315" s="453"/>
      <c r="F315" s="450"/>
      <c r="G315" s="454"/>
      <c r="H315" s="449"/>
    </row>
    <row r="316" spans="1:8" x14ac:dyDescent="0.25">
      <c r="A316" s="329"/>
      <c r="B316" s="448" t="str">
        <f>IF(G316="","",INDEX('Basic project data'!$A$12:$A$16,MATCH(G316,'Basic project data'!$D$12:$D$16,1)))</f>
        <v/>
      </c>
      <c r="C316" s="329"/>
      <c r="D316" s="329"/>
      <c r="E316" s="453"/>
      <c r="F316" s="450"/>
      <c r="G316" s="454"/>
      <c r="H316" s="449"/>
    </row>
    <row r="317" spans="1:8" x14ac:dyDescent="0.25">
      <c r="A317" s="329"/>
      <c r="B317" s="448" t="str">
        <f>IF(G317="","",INDEX('Basic project data'!$A$12:$A$16,MATCH(G317,'Basic project data'!$D$12:$D$16,1)))</f>
        <v/>
      </c>
      <c r="C317" s="329"/>
      <c r="D317" s="329"/>
      <c r="E317" s="453"/>
      <c r="F317" s="450"/>
      <c r="G317" s="454"/>
      <c r="H317" s="449"/>
    </row>
    <row r="318" spans="1:8" x14ac:dyDescent="0.25">
      <c r="A318" s="329"/>
      <c r="B318" s="448" t="str">
        <f>IF(G318="","",INDEX('Basic project data'!$A$12:$A$16,MATCH(G318,'Basic project data'!$D$12:$D$16,1)))</f>
        <v/>
      </c>
      <c r="C318" s="329"/>
      <c r="D318" s="329"/>
      <c r="E318" s="453"/>
      <c r="F318" s="450"/>
      <c r="G318" s="454"/>
      <c r="H318" s="449"/>
    </row>
    <row r="319" spans="1:8" x14ac:dyDescent="0.25">
      <c r="A319" s="329"/>
      <c r="B319" s="448" t="str">
        <f>IF(G319="","",INDEX('Basic project data'!$A$12:$A$16,MATCH(G319,'Basic project data'!$D$12:$D$16,1)))</f>
        <v/>
      </c>
      <c r="C319" s="329"/>
      <c r="D319" s="329"/>
      <c r="E319" s="453"/>
      <c r="F319" s="450"/>
      <c r="G319" s="454"/>
      <c r="H319" s="449"/>
    </row>
    <row r="320" spans="1:8" x14ac:dyDescent="0.25">
      <c r="A320" s="329"/>
      <c r="B320" s="448" t="str">
        <f>IF(G320="","",INDEX('Basic project data'!$A$12:$A$16,MATCH(G320,'Basic project data'!$D$12:$D$16,1)))</f>
        <v/>
      </c>
      <c r="C320" s="329"/>
      <c r="D320" s="329"/>
      <c r="E320" s="453"/>
      <c r="F320" s="450"/>
      <c r="G320" s="454"/>
      <c r="H320" s="449"/>
    </row>
    <row r="321" spans="1:8" x14ac:dyDescent="0.25">
      <c r="A321" s="329"/>
      <c r="B321" s="448" t="str">
        <f>IF(G321="","",INDEX('Basic project data'!$A$12:$A$16,MATCH(G321,'Basic project data'!$D$12:$D$16,1)))</f>
        <v/>
      </c>
      <c r="C321" s="329"/>
      <c r="D321" s="329"/>
      <c r="E321" s="453"/>
      <c r="F321" s="450"/>
      <c r="G321" s="454"/>
      <c r="H321" s="449"/>
    </row>
    <row r="322" spans="1:8" x14ac:dyDescent="0.25">
      <c r="A322" s="329"/>
      <c r="B322" s="448" t="str">
        <f>IF(G322="","",INDEX('Basic project data'!$A$12:$A$16,MATCH(G322,'Basic project data'!$D$12:$D$16,1)))</f>
        <v/>
      </c>
      <c r="C322" s="329"/>
      <c r="D322" s="329"/>
      <c r="E322" s="453"/>
      <c r="F322" s="450"/>
      <c r="G322" s="454"/>
      <c r="H322" s="449"/>
    </row>
    <row r="323" spans="1:8" x14ac:dyDescent="0.25">
      <c r="A323" s="329"/>
      <c r="B323" s="448" t="str">
        <f>IF(G323="","",INDEX('Basic project data'!$A$12:$A$16,MATCH(G323,'Basic project data'!$D$12:$D$16,1)))</f>
        <v/>
      </c>
      <c r="C323" s="329"/>
      <c r="D323" s="329"/>
      <c r="E323" s="453"/>
      <c r="F323" s="450"/>
      <c r="G323" s="454"/>
      <c r="H323" s="449"/>
    </row>
    <row r="324" spans="1:8" x14ac:dyDescent="0.25">
      <c r="A324" s="329"/>
      <c r="B324" s="448" t="str">
        <f>IF(G324="","",INDEX('Basic project data'!$A$12:$A$16,MATCH(G324,'Basic project data'!$D$12:$D$16,1)))</f>
        <v/>
      </c>
      <c r="C324" s="329"/>
      <c r="D324" s="329"/>
      <c r="E324" s="453"/>
      <c r="F324" s="450"/>
      <c r="G324" s="454"/>
      <c r="H324" s="449"/>
    </row>
    <row r="325" spans="1:8" x14ac:dyDescent="0.25">
      <c r="A325" s="329"/>
      <c r="B325" s="448" t="str">
        <f>IF(G325="","",INDEX('Basic project data'!$A$12:$A$16,MATCH(G325,'Basic project data'!$D$12:$D$16,1)))</f>
        <v/>
      </c>
      <c r="C325" s="329"/>
      <c r="D325" s="329"/>
      <c r="E325" s="453"/>
      <c r="F325" s="450"/>
      <c r="G325" s="454"/>
      <c r="H325" s="449"/>
    </row>
    <row r="326" spans="1:8" x14ac:dyDescent="0.25">
      <c r="A326" s="329"/>
      <c r="B326" s="448" t="str">
        <f>IF(G326="","",INDEX('Basic project data'!$A$12:$A$16,MATCH(G326,'Basic project data'!$D$12:$D$16,1)))</f>
        <v/>
      </c>
      <c r="C326" s="329"/>
      <c r="D326" s="329"/>
      <c r="E326" s="453"/>
      <c r="F326" s="450"/>
      <c r="G326" s="454"/>
      <c r="H326" s="449"/>
    </row>
    <row r="327" spans="1:8" x14ac:dyDescent="0.25">
      <c r="A327" s="329"/>
      <c r="B327" s="448" t="str">
        <f>IF(G327="","",INDEX('Basic project data'!$A$12:$A$16,MATCH(G327,'Basic project data'!$D$12:$D$16,1)))</f>
        <v/>
      </c>
      <c r="C327" s="329"/>
      <c r="D327" s="329"/>
      <c r="E327" s="453"/>
      <c r="F327" s="450"/>
      <c r="G327" s="454"/>
      <c r="H327" s="449"/>
    </row>
    <row r="328" spans="1:8" x14ac:dyDescent="0.25">
      <c r="A328" s="329"/>
      <c r="B328" s="448" t="str">
        <f>IF(G328="","",INDEX('Basic project data'!$A$12:$A$16,MATCH(G328,'Basic project data'!$D$12:$D$16,1)))</f>
        <v/>
      </c>
      <c r="C328" s="329"/>
      <c r="D328" s="329"/>
      <c r="E328" s="453"/>
      <c r="F328" s="450"/>
      <c r="G328" s="454"/>
      <c r="H328" s="449"/>
    </row>
    <row r="329" spans="1:8" x14ac:dyDescent="0.25">
      <c r="A329" s="329"/>
      <c r="B329" s="448" t="str">
        <f>IF(G329="","",INDEX('Basic project data'!$A$12:$A$16,MATCH(G329,'Basic project data'!$D$12:$D$16,1)))</f>
        <v/>
      </c>
      <c r="C329" s="329"/>
      <c r="D329" s="329"/>
      <c r="E329" s="453"/>
      <c r="F329" s="450"/>
      <c r="G329" s="454"/>
      <c r="H329" s="449"/>
    </row>
    <row r="330" spans="1:8" x14ac:dyDescent="0.25">
      <c r="A330" s="329"/>
      <c r="B330" s="448" t="str">
        <f>IF(G330="","",INDEX('Basic project data'!$A$12:$A$16,MATCH(G330,'Basic project data'!$D$12:$D$16,1)))</f>
        <v/>
      </c>
      <c r="C330" s="329"/>
      <c r="D330" s="329"/>
      <c r="E330" s="453"/>
      <c r="F330" s="450"/>
      <c r="G330" s="454"/>
      <c r="H330" s="449"/>
    </row>
    <row r="331" spans="1:8" x14ac:dyDescent="0.25">
      <c r="A331" s="329"/>
      <c r="B331" s="448" t="str">
        <f>IF(G331="","",INDEX('Basic project data'!$A$12:$A$16,MATCH(G331,'Basic project data'!$D$12:$D$16,1)))</f>
        <v/>
      </c>
      <c r="C331" s="329"/>
      <c r="D331" s="329"/>
      <c r="E331" s="453"/>
      <c r="F331" s="450"/>
      <c r="G331" s="454"/>
      <c r="H331" s="449"/>
    </row>
    <row r="332" spans="1:8" x14ac:dyDescent="0.25">
      <c r="A332" s="329"/>
      <c r="B332" s="448" t="str">
        <f>IF(G332="","",INDEX('Basic project data'!$A$12:$A$16,MATCH(G332,'Basic project data'!$D$12:$D$16,1)))</f>
        <v/>
      </c>
      <c r="C332" s="329"/>
      <c r="D332" s="329"/>
      <c r="E332" s="453"/>
      <c r="F332" s="450"/>
      <c r="G332" s="454"/>
      <c r="H332" s="449"/>
    </row>
    <row r="333" spans="1:8" x14ac:dyDescent="0.25">
      <c r="A333" s="329"/>
      <c r="B333" s="448" t="str">
        <f>IF(G333="","",INDEX('Basic project data'!$A$12:$A$16,MATCH(G333,'Basic project data'!$D$12:$D$16,1)))</f>
        <v/>
      </c>
      <c r="C333" s="329"/>
      <c r="D333" s="329"/>
      <c r="E333" s="453"/>
      <c r="F333" s="450"/>
      <c r="G333" s="454"/>
      <c r="H333" s="449"/>
    </row>
    <row r="334" spans="1:8" x14ac:dyDescent="0.25">
      <c r="A334" s="329"/>
      <c r="B334" s="448" t="str">
        <f>IF(G334="","",INDEX('Basic project data'!$A$12:$A$16,MATCH(G334,'Basic project data'!$D$12:$D$16,1)))</f>
        <v/>
      </c>
      <c r="C334" s="329"/>
      <c r="D334" s="329"/>
      <c r="E334" s="453"/>
      <c r="F334" s="450"/>
      <c r="G334" s="454"/>
      <c r="H334" s="449"/>
    </row>
    <row r="335" spans="1:8" x14ac:dyDescent="0.25">
      <c r="A335" s="329"/>
      <c r="B335" s="448" t="str">
        <f>IF(G335="","",INDEX('Basic project data'!$A$12:$A$16,MATCH(G335,'Basic project data'!$D$12:$D$16,1)))</f>
        <v/>
      </c>
      <c r="C335" s="329"/>
      <c r="D335" s="329"/>
      <c r="E335" s="453"/>
      <c r="F335" s="450"/>
      <c r="G335" s="454"/>
      <c r="H335" s="449"/>
    </row>
    <row r="336" spans="1:8" x14ac:dyDescent="0.25">
      <c r="A336" s="329"/>
      <c r="B336" s="448" t="str">
        <f>IF(G336="","",INDEX('Basic project data'!$A$12:$A$16,MATCH(G336,'Basic project data'!$D$12:$D$16,1)))</f>
        <v/>
      </c>
      <c r="C336" s="329"/>
      <c r="D336" s="329"/>
      <c r="E336" s="453"/>
      <c r="F336" s="450"/>
      <c r="G336" s="454"/>
      <c r="H336" s="449"/>
    </row>
    <row r="337" spans="1:8" x14ac:dyDescent="0.25">
      <c r="A337" s="329"/>
      <c r="B337" s="448" t="str">
        <f>IF(G337="","",INDEX('Basic project data'!$A$12:$A$16,MATCH(G337,'Basic project data'!$D$12:$D$16,1)))</f>
        <v/>
      </c>
      <c r="C337" s="329"/>
      <c r="D337" s="329"/>
      <c r="E337" s="453"/>
      <c r="F337" s="450"/>
      <c r="G337" s="454"/>
      <c r="H337" s="449"/>
    </row>
    <row r="338" spans="1:8" x14ac:dyDescent="0.25">
      <c r="A338" s="329"/>
      <c r="B338" s="448" t="str">
        <f>IF(G338="","",INDEX('Basic project data'!$A$12:$A$16,MATCH(G338,'Basic project data'!$D$12:$D$16,1)))</f>
        <v/>
      </c>
      <c r="C338" s="329"/>
      <c r="D338" s="329"/>
      <c r="E338" s="453"/>
      <c r="F338" s="450"/>
      <c r="G338" s="454"/>
      <c r="H338" s="449"/>
    </row>
    <row r="339" spans="1:8" x14ac:dyDescent="0.25">
      <c r="A339" s="329"/>
      <c r="B339" s="448" t="str">
        <f>IF(G339="","",INDEX('Basic project data'!$A$12:$A$16,MATCH(G339,'Basic project data'!$D$12:$D$16,1)))</f>
        <v/>
      </c>
      <c r="C339" s="329"/>
      <c r="D339" s="329"/>
      <c r="E339" s="453"/>
      <c r="F339" s="450"/>
      <c r="G339" s="454"/>
      <c r="H339" s="449"/>
    </row>
    <row r="340" spans="1:8" x14ac:dyDescent="0.25">
      <c r="A340" s="329"/>
      <c r="B340" s="448" t="str">
        <f>IF(G340="","",INDEX('Basic project data'!$A$12:$A$16,MATCH(G340,'Basic project data'!$D$12:$D$16,1)))</f>
        <v/>
      </c>
      <c r="C340" s="329"/>
      <c r="D340" s="329"/>
      <c r="E340" s="453"/>
      <c r="F340" s="450"/>
      <c r="G340" s="454"/>
      <c r="H340" s="449"/>
    </row>
    <row r="341" spans="1:8" x14ac:dyDescent="0.25">
      <c r="A341" s="329"/>
      <c r="B341" s="448" t="str">
        <f>IF(G341="","",INDEX('Basic project data'!$A$12:$A$16,MATCH(G341,'Basic project data'!$D$12:$D$16,1)))</f>
        <v/>
      </c>
      <c r="C341" s="329"/>
      <c r="D341" s="329"/>
      <c r="E341" s="453"/>
      <c r="F341" s="450"/>
      <c r="G341" s="454"/>
      <c r="H341" s="449"/>
    </row>
    <row r="342" spans="1:8" x14ac:dyDescent="0.25">
      <c r="A342" s="329"/>
      <c r="B342" s="448" t="str">
        <f>IF(G342="","",INDEX('Basic project data'!$A$12:$A$16,MATCH(G342,'Basic project data'!$D$12:$D$16,1)))</f>
        <v/>
      </c>
      <c r="C342" s="329"/>
      <c r="D342" s="329"/>
      <c r="E342" s="453"/>
      <c r="F342" s="450"/>
      <c r="G342" s="454"/>
      <c r="H342" s="449"/>
    </row>
    <row r="343" spans="1:8" x14ac:dyDescent="0.25">
      <c r="A343" s="329"/>
      <c r="B343" s="448" t="str">
        <f>IF(G343="","",INDEX('Basic project data'!$A$12:$A$16,MATCH(G343,'Basic project data'!$D$12:$D$16,1)))</f>
        <v/>
      </c>
      <c r="C343" s="329"/>
      <c r="D343" s="329"/>
      <c r="E343" s="453"/>
      <c r="F343" s="450"/>
      <c r="G343" s="454"/>
      <c r="H343" s="449"/>
    </row>
    <row r="344" spans="1:8" x14ac:dyDescent="0.25">
      <c r="A344" s="329"/>
      <c r="B344" s="448" t="str">
        <f>IF(G344="","",INDEX('Basic project data'!$A$12:$A$16,MATCH(G344,'Basic project data'!$D$12:$D$16,1)))</f>
        <v/>
      </c>
      <c r="C344" s="329"/>
      <c r="D344" s="329"/>
      <c r="E344" s="453"/>
      <c r="F344" s="450"/>
      <c r="G344" s="454"/>
      <c r="H344" s="449"/>
    </row>
    <row r="345" spans="1:8" x14ac:dyDescent="0.25">
      <c r="A345" s="329"/>
      <c r="B345" s="448" t="str">
        <f>IF(G345="","",INDEX('Basic project data'!$A$12:$A$16,MATCH(G345,'Basic project data'!$D$12:$D$16,1)))</f>
        <v/>
      </c>
      <c r="C345" s="329"/>
      <c r="D345" s="329"/>
      <c r="E345" s="453"/>
      <c r="F345" s="450"/>
      <c r="G345" s="454"/>
      <c r="H345" s="449"/>
    </row>
    <row r="346" spans="1:8" x14ac:dyDescent="0.25">
      <c r="A346" s="329"/>
      <c r="B346" s="448" t="str">
        <f>IF(G346="","",INDEX('Basic project data'!$A$12:$A$16,MATCH(G346,'Basic project data'!$D$12:$D$16,1)))</f>
        <v/>
      </c>
      <c r="C346" s="329"/>
      <c r="D346" s="329"/>
      <c r="E346" s="453"/>
      <c r="F346" s="450"/>
      <c r="G346" s="454"/>
      <c r="H346" s="449"/>
    </row>
    <row r="347" spans="1:8" x14ac:dyDescent="0.25">
      <c r="A347" s="329"/>
      <c r="B347" s="448" t="str">
        <f>IF(G347="","",INDEX('Basic project data'!$A$12:$A$16,MATCH(G347,'Basic project data'!$D$12:$D$16,1)))</f>
        <v/>
      </c>
      <c r="C347" s="329"/>
      <c r="D347" s="329"/>
      <c r="E347" s="453"/>
      <c r="F347" s="450"/>
      <c r="G347" s="454"/>
      <c r="H347" s="449"/>
    </row>
    <row r="348" spans="1:8" x14ac:dyDescent="0.25">
      <c r="A348" s="329"/>
      <c r="B348" s="448" t="str">
        <f>IF(G348="","",INDEX('Basic project data'!$A$12:$A$16,MATCH(G348,'Basic project data'!$D$12:$D$16,1)))</f>
        <v/>
      </c>
      <c r="C348" s="329"/>
      <c r="D348" s="329"/>
      <c r="E348" s="453"/>
      <c r="F348" s="450"/>
      <c r="G348" s="454"/>
      <c r="H348" s="449"/>
    </row>
    <row r="349" spans="1:8" x14ac:dyDescent="0.25">
      <c r="A349" s="329"/>
      <c r="B349" s="448" t="str">
        <f>IF(G349="","",INDEX('Basic project data'!$A$12:$A$16,MATCH(G349,'Basic project data'!$D$12:$D$16,1)))</f>
        <v/>
      </c>
      <c r="C349" s="329"/>
      <c r="D349" s="329"/>
      <c r="E349" s="453"/>
      <c r="F349" s="450"/>
      <c r="G349" s="454"/>
      <c r="H349" s="449"/>
    </row>
    <row r="350" spans="1:8" x14ac:dyDescent="0.25">
      <c r="A350" s="329"/>
      <c r="B350" s="448" t="str">
        <f>IF(G350="","",INDEX('Basic project data'!$A$12:$A$16,MATCH(G350,'Basic project data'!$D$12:$D$16,1)))</f>
        <v/>
      </c>
      <c r="C350" s="329"/>
      <c r="D350" s="329"/>
      <c r="E350" s="453"/>
      <c r="F350" s="450"/>
      <c r="G350" s="454"/>
      <c r="H350" s="449"/>
    </row>
    <row r="351" spans="1:8" x14ac:dyDescent="0.25">
      <c r="A351" s="329"/>
      <c r="B351" s="448" t="str">
        <f>IF(G351="","",INDEX('Basic project data'!$A$12:$A$16,MATCH(G351,'Basic project data'!$D$12:$D$16,1)))</f>
        <v/>
      </c>
      <c r="C351" s="329"/>
      <c r="D351" s="329"/>
      <c r="E351" s="453"/>
      <c r="F351" s="450"/>
      <c r="G351" s="454"/>
      <c r="H351" s="449"/>
    </row>
    <row r="352" spans="1:8" x14ac:dyDescent="0.25">
      <c r="A352" s="329"/>
      <c r="B352" s="448" t="str">
        <f>IF(G352="","",INDEX('Basic project data'!$A$12:$A$16,MATCH(G352,'Basic project data'!$D$12:$D$16,1)))</f>
        <v/>
      </c>
      <c r="C352" s="329"/>
      <c r="D352" s="329"/>
      <c r="E352" s="453"/>
      <c r="F352" s="450"/>
      <c r="G352" s="454"/>
      <c r="H352" s="449"/>
    </row>
    <row r="353" spans="1:8" x14ac:dyDescent="0.25">
      <c r="A353" s="329"/>
      <c r="B353" s="448" t="str">
        <f>IF(G353="","",INDEX('Basic project data'!$A$12:$A$16,MATCH(G353,'Basic project data'!$D$12:$D$16,1)))</f>
        <v/>
      </c>
      <c r="C353" s="329"/>
      <c r="D353" s="329"/>
      <c r="E353" s="453"/>
      <c r="F353" s="450"/>
      <c r="G353" s="454"/>
      <c r="H353" s="449"/>
    </row>
    <row r="354" spans="1:8" x14ac:dyDescent="0.25">
      <c r="A354" s="329"/>
      <c r="B354" s="448" t="str">
        <f>IF(G354="","",INDEX('Basic project data'!$A$12:$A$16,MATCH(G354,'Basic project data'!$D$12:$D$16,1)))</f>
        <v/>
      </c>
      <c r="C354" s="329"/>
      <c r="D354" s="329"/>
      <c r="E354" s="453"/>
      <c r="F354" s="450"/>
      <c r="G354" s="454"/>
      <c r="H354" s="449"/>
    </row>
    <row r="355" spans="1:8" x14ac:dyDescent="0.25">
      <c r="A355" s="329"/>
      <c r="B355" s="448" t="str">
        <f>IF(G355="","",INDEX('Basic project data'!$A$12:$A$16,MATCH(G355,'Basic project data'!$D$12:$D$16,1)))</f>
        <v/>
      </c>
      <c r="C355" s="329"/>
      <c r="D355" s="329"/>
      <c r="E355" s="453"/>
      <c r="F355" s="450"/>
      <c r="G355" s="454"/>
      <c r="H355" s="449"/>
    </row>
    <row r="356" spans="1:8" x14ac:dyDescent="0.25">
      <c r="A356" s="329"/>
      <c r="B356" s="448" t="str">
        <f>IF(G356="","",INDEX('Basic project data'!$A$12:$A$16,MATCH(G356,'Basic project data'!$D$12:$D$16,1)))</f>
        <v/>
      </c>
      <c r="C356" s="329"/>
      <c r="D356" s="329"/>
      <c r="E356" s="453"/>
      <c r="F356" s="450"/>
      <c r="G356" s="454"/>
      <c r="H356" s="449"/>
    </row>
    <row r="357" spans="1:8" x14ac:dyDescent="0.25">
      <c r="A357" s="329"/>
      <c r="B357" s="448" t="str">
        <f>IF(G357="","",INDEX('Basic project data'!$A$12:$A$16,MATCH(G357,'Basic project data'!$D$12:$D$16,1)))</f>
        <v/>
      </c>
      <c r="C357" s="329"/>
      <c r="D357" s="329"/>
      <c r="E357" s="453"/>
      <c r="F357" s="450"/>
      <c r="G357" s="454"/>
      <c r="H357" s="449"/>
    </row>
    <row r="358" spans="1:8" x14ac:dyDescent="0.25">
      <c r="A358" s="329"/>
      <c r="B358" s="448" t="str">
        <f>IF(G358="","",INDEX('Basic project data'!$A$12:$A$16,MATCH(G358,'Basic project data'!$D$12:$D$16,1)))</f>
        <v/>
      </c>
      <c r="C358" s="329"/>
      <c r="D358" s="329"/>
      <c r="E358" s="453"/>
      <c r="F358" s="450"/>
      <c r="G358" s="454"/>
      <c r="H358" s="449"/>
    </row>
    <row r="359" spans="1:8" x14ac:dyDescent="0.25">
      <c r="A359" s="329"/>
      <c r="B359" s="448" t="str">
        <f>IF(G359="","",INDEX('Basic project data'!$A$12:$A$16,MATCH(G359,'Basic project data'!$D$12:$D$16,1)))</f>
        <v/>
      </c>
      <c r="C359" s="329"/>
      <c r="D359" s="329"/>
      <c r="E359" s="453"/>
      <c r="F359" s="450"/>
      <c r="G359" s="454"/>
      <c r="H359" s="449"/>
    </row>
    <row r="360" spans="1:8" x14ac:dyDescent="0.25">
      <c r="A360" s="329"/>
      <c r="B360" s="448" t="str">
        <f>IF(G360="","",INDEX('Basic project data'!$A$12:$A$16,MATCH(G360,'Basic project data'!$D$12:$D$16,1)))</f>
        <v/>
      </c>
      <c r="C360" s="329"/>
      <c r="D360" s="329"/>
      <c r="E360" s="453"/>
      <c r="F360" s="450"/>
      <c r="G360" s="454"/>
      <c r="H360" s="449"/>
    </row>
    <row r="361" spans="1:8" x14ac:dyDescent="0.25">
      <c r="A361" s="329"/>
      <c r="B361" s="448" t="str">
        <f>IF(G361="","",INDEX('Basic project data'!$A$12:$A$16,MATCH(G361,'Basic project data'!$D$12:$D$16,1)))</f>
        <v/>
      </c>
      <c r="C361" s="329"/>
      <c r="D361" s="329"/>
      <c r="E361" s="453"/>
      <c r="F361" s="450"/>
      <c r="G361" s="454"/>
      <c r="H361" s="449"/>
    </row>
    <row r="362" spans="1:8" x14ac:dyDescent="0.25">
      <c r="A362" s="329"/>
      <c r="B362" s="448" t="str">
        <f>IF(G362="","",INDEX('Basic project data'!$A$12:$A$16,MATCH(G362,'Basic project data'!$D$12:$D$16,1)))</f>
        <v/>
      </c>
      <c r="C362" s="329"/>
      <c r="D362" s="329"/>
      <c r="E362" s="453"/>
      <c r="F362" s="450"/>
      <c r="G362" s="454"/>
      <c r="H362" s="449"/>
    </row>
    <row r="363" spans="1:8" x14ac:dyDescent="0.25">
      <c r="A363" s="329"/>
      <c r="B363" s="448" t="str">
        <f>IF(G363="","",INDEX('Basic project data'!$A$12:$A$16,MATCH(G363,'Basic project data'!$D$12:$D$16,1)))</f>
        <v/>
      </c>
      <c r="C363" s="329"/>
      <c r="D363" s="329"/>
      <c r="E363" s="453"/>
      <c r="F363" s="450"/>
      <c r="G363" s="454"/>
      <c r="H363" s="449"/>
    </row>
    <row r="364" spans="1:8" x14ac:dyDescent="0.25">
      <c r="A364" s="329"/>
      <c r="B364" s="448" t="str">
        <f>IF(G364="","",INDEX('Basic project data'!$A$12:$A$16,MATCH(G364,'Basic project data'!$D$12:$D$16,1)))</f>
        <v/>
      </c>
      <c r="C364" s="329"/>
      <c r="D364" s="329"/>
      <c r="E364" s="453"/>
      <c r="F364" s="450"/>
      <c r="G364" s="454"/>
      <c r="H364" s="449"/>
    </row>
    <row r="365" spans="1:8" x14ac:dyDescent="0.25">
      <c r="A365" s="329"/>
      <c r="B365" s="448" t="str">
        <f>IF(G365="","",INDEX('Basic project data'!$A$12:$A$16,MATCH(G365,'Basic project data'!$D$12:$D$16,1)))</f>
        <v/>
      </c>
      <c r="C365" s="329"/>
      <c r="D365" s="329"/>
      <c r="E365" s="453"/>
      <c r="F365" s="450"/>
      <c r="G365" s="454"/>
      <c r="H365" s="449"/>
    </row>
    <row r="366" spans="1:8" x14ac:dyDescent="0.25">
      <c r="A366" s="329"/>
      <c r="B366" s="448" t="str">
        <f>IF(G366="","",INDEX('Basic project data'!$A$12:$A$16,MATCH(G366,'Basic project data'!$D$12:$D$16,1)))</f>
        <v/>
      </c>
      <c r="C366" s="329"/>
      <c r="D366" s="329"/>
      <c r="E366" s="453"/>
      <c r="F366" s="450"/>
      <c r="G366" s="454"/>
      <c r="H366" s="449"/>
    </row>
    <row r="367" spans="1:8" x14ac:dyDescent="0.25">
      <c r="A367" s="329"/>
      <c r="B367" s="448" t="str">
        <f>IF(G367="","",INDEX('Basic project data'!$A$12:$A$16,MATCH(G367,'Basic project data'!$D$12:$D$16,1)))</f>
        <v/>
      </c>
      <c r="C367" s="329"/>
      <c r="D367" s="329"/>
      <c r="E367" s="453"/>
      <c r="F367" s="450"/>
      <c r="G367" s="454"/>
      <c r="H367" s="449"/>
    </row>
    <row r="368" spans="1:8" x14ac:dyDescent="0.25">
      <c r="A368" s="329"/>
      <c r="B368" s="448" t="str">
        <f>IF(G368="","",INDEX('Basic project data'!$A$12:$A$16,MATCH(G368,'Basic project data'!$D$12:$D$16,1)))</f>
        <v/>
      </c>
      <c r="C368" s="329"/>
      <c r="D368" s="329"/>
      <c r="E368" s="453"/>
      <c r="F368" s="450"/>
      <c r="G368" s="454"/>
      <c r="H368" s="449"/>
    </row>
    <row r="369" spans="1:8" x14ac:dyDescent="0.25">
      <c r="A369" s="329"/>
      <c r="B369" s="448" t="str">
        <f>IF(G369="","",INDEX('Basic project data'!$A$12:$A$16,MATCH(G369,'Basic project data'!$D$12:$D$16,1)))</f>
        <v/>
      </c>
      <c r="C369" s="329"/>
      <c r="D369" s="329"/>
      <c r="E369" s="453"/>
      <c r="F369" s="450"/>
      <c r="G369" s="454"/>
      <c r="H369" s="449"/>
    </row>
    <row r="370" spans="1:8" x14ac:dyDescent="0.25">
      <c r="A370" s="329"/>
      <c r="B370" s="448" t="str">
        <f>IF(G370="","",INDEX('Basic project data'!$A$12:$A$16,MATCH(G370,'Basic project data'!$D$12:$D$16,1)))</f>
        <v/>
      </c>
      <c r="C370" s="329"/>
      <c r="D370" s="329"/>
      <c r="E370" s="453"/>
      <c r="F370" s="450"/>
      <c r="G370" s="454"/>
      <c r="H370" s="449"/>
    </row>
    <row r="371" spans="1:8" x14ac:dyDescent="0.25">
      <c r="A371" s="329"/>
      <c r="B371" s="448" t="str">
        <f>IF(G371="","",INDEX('Basic project data'!$A$12:$A$16,MATCH(G371,'Basic project data'!$D$12:$D$16,1)))</f>
        <v/>
      </c>
      <c r="C371" s="329"/>
      <c r="D371" s="329"/>
      <c r="E371" s="453"/>
      <c r="F371" s="450"/>
      <c r="G371" s="454"/>
      <c r="H371" s="449"/>
    </row>
    <row r="372" spans="1:8" x14ac:dyDescent="0.25">
      <c r="A372" s="329"/>
      <c r="B372" s="448" t="str">
        <f>IF(G372="","",INDEX('Basic project data'!$A$12:$A$16,MATCH(G372,'Basic project data'!$D$12:$D$16,1)))</f>
        <v/>
      </c>
      <c r="C372" s="329"/>
      <c r="D372" s="329"/>
      <c r="E372" s="453"/>
      <c r="F372" s="450"/>
      <c r="G372" s="454"/>
      <c r="H372" s="449"/>
    </row>
    <row r="373" spans="1:8" x14ac:dyDescent="0.25">
      <c r="A373" s="329"/>
      <c r="B373" s="448" t="str">
        <f>IF(G373="","",INDEX('Basic project data'!$A$12:$A$16,MATCH(G373,'Basic project data'!$D$12:$D$16,1)))</f>
        <v/>
      </c>
      <c r="C373" s="329"/>
      <c r="D373" s="329"/>
      <c r="E373" s="453"/>
      <c r="F373" s="450"/>
      <c r="G373" s="454"/>
      <c r="H373" s="449"/>
    </row>
    <row r="374" spans="1:8" x14ac:dyDescent="0.25">
      <c r="A374" s="329"/>
      <c r="B374" s="448" t="str">
        <f>IF(G374="","",INDEX('Basic project data'!$A$12:$A$16,MATCH(G374,'Basic project data'!$D$12:$D$16,1)))</f>
        <v/>
      </c>
      <c r="C374" s="329"/>
      <c r="D374" s="329"/>
      <c r="E374" s="453"/>
      <c r="F374" s="450"/>
      <c r="G374" s="454"/>
      <c r="H374" s="449"/>
    </row>
    <row r="375" spans="1:8" x14ac:dyDescent="0.25">
      <c r="A375" s="329"/>
      <c r="B375" s="448" t="str">
        <f>IF(G375="","",INDEX('Basic project data'!$A$12:$A$16,MATCH(G375,'Basic project data'!$D$12:$D$16,1)))</f>
        <v/>
      </c>
      <c r="C375" s="329"/>
      <c r="D375" s="329"/>
      <c r="E375" s="453"/>
      <c r="F375" s="450"/>
      <c r="G375" s="454"/>
      <c r="H375" s="449"/>
    </row>
    <row r="376" spans="1:8" x14ac:dyDescent="0.25">
      <c r="A376" s="329"/>
      <c r="B376" s="448" t="str">
        <f>IF(G376="","",INDEX('Basic project data'!$A$12:$A$16,MATCH(G376,'Basic project data'!$D$12:$D$16,1)))</f>
        <v/>
      </c>
      <c r="C376" s="329"/>
      <c r="D376" s="329"/>
      <c r="E376" s="453"/>
      <c r="F376" s="450"/>
      <c r="G376" s="454"/>
      <c r="H376" s="449"/>
    </row>
    <row r="377" spans="1:8" x14ac:dyDescent="0.25">
      <c r="A377" s="329"/>
      <c r="B377" s="448" t="str">
        <f>IF(G377="","",INDEX('Basic project data'!$A$12:$A$16,MATCH(G377,'Basic project data'!$D$12:$D$16,1)))</f>
        <v/>
      </c>
      <c r="C377" s="329"/>
      <c r="D377" s="329"/>
      <c r="E377" s="453"/>
      <c r="F377" s="450"/>
      <c r="G377" s="454"/>
      <c r="H377" s="449"/>
    </row>
    <row r="378" spans="1:8" x14ac:dyDescent="0.25">
      <c r="A378" s="329"/>
      <c r="B378" s="448" t="str">
        <f>IF(G378="","",INDEX('Basic project data'!$A$12:$A$16,MATCH(G378,'Basic project data'!$D$12:$D$16,1)))</f>
        <v/>
      </c>
      <c r="C378" s="329"/>
      <c r="D378" s="329"/>
      <c r="E378" s="453"/>
      <c r="F378" s="450"/>
      <c r="G378" s="454"/>
      <c r="H378" s="449"/>
    </row>
    <row r="379" spans="1:8" x14ac:dyDescent="0.25">
      <c r="A379" s="329"/>
      <c r="B379" s="448" t="str">
        <f>IF(G379="","",INDEX('Basic project data'!$A$12:$A$16,MATCH(G379,'Basic project data'!$D$12:$D$16,1)))</f>
        <v/>
      </c>
      <c r="C379" s="329"/>
      <c r="D379" s="329"/>
      <c r="E379" s="453"/>
      <c r="F379" s="450"/>
      <c r="G379" s="454"/>
      <c r="H379" s="449"/>
    </row>
    <row r="380" spans="1:8" x14ac:dyDescent="0.25">
      <c r="A380" s="329"/>
      <c r="B380" s="448" t="str">
        <f>IF(G380="","",INDEX('Basic project data'!$A$12:$A$16,MATCH(G380,'Basic project data'!$D$12:$D$16,1)))</f>
        <v/>
      </c>
      <c r="C380" s="329"/>
      <c r="D380" s="329"/>
      <c r="E380" s="453"/>
      <c r="F380" s="450"/>
      <c r="G380" s="454"/>
      <c r="H380" s="449"/>
    </row>
    <row r="381" spans="1:8" x14ac:dyDescent="0.25">
      <c r="A381" s="329"/>
      <c r="B381" s="448" t="str">
        <f>IF(G381="","",INDEX('Basic project data'!$A$12:$A$16,MATCH(G381,'Basic project data'!$D$12:$D$16,1)))</f>
        <v/>
      </c>
      <c r="C381" s="329"/>
      <c r="D381" s="329"/>
      <c r="E381" s="453"/>
      <c r="F381" s="450"/>
      <c r="G381" s="454"/>
      <c r="H381" s="449"/>
    </row>
    <row r="382" spans="1:8" x14ac:dyDescent="0.25">
      <c r="A382" s="329"/>
      <c r="B382" s="448" t="str">
        <f>IF(G382="","",INDEX('Basic project data'!$A$12:$A$16,MATCH(G382,'Basic project data'!$D$12:$D$16,1)))</f>
        <v/>
      </c>
      <c r="C382" s="329"/>
      <c r="D382" s="329"/>
      <c r="E382" s="453"/>
      <c r="F382" s="450"/>
      <c r="G382" s="454"/>
      <c r="H382" s="449"/>
    </row>
    <row r="383" spans="1:8" x14ac:dyDescent="0.25">
      <c r="A383" s="329"/>
      <c r="B383" s="448" t="str">
        <f>IF(G383="","",INDEX('Basic project data'!$A$12:$A$16,MATCH(G383,'Basic project data'!$D$12:$D$16,1)))</f>
        <v/>
      </c>
      <c r="C383" s="329"/>
      <c r="D383" s="329"/>
      <c r="E383" s="453"/>
      <c r="F383" s="450"/>
      <c r="G383" s="454"/>
      <c r="H383" s="449"/>
    </row>
    <row r="384" spans="1:8" x14ac:dyDescent="0.25">
      <c r="A384" s="329"/>
      <c r="B384" s="448" t="str">
        <f>IF(G384="","",INDEX('Basic project data'!$A$12:$A$16,MATCH(G384,'Basic project data'!$D$12:$D$16,1)))</f>
        <v/>
      </c>
      <c r="C384" s="329"/>
      <c r="D384" s="329"/>
      <c r="E384" s="453"/>
      <c r="F384" s="450"/>
      <c r="G384" s="454"/>
      <c r="H384" s="449"/>
    </row>
    <row r="385" spans="1:8" x14ac:dyDescent="0.25">
      <c r="A385" s="329"/>
      <c r="B385" s="448" t="str">
        <f>IF(G385="","",INDEX('Basic project data'!$A$12:$A$16,MATCH(G385,'Basic project data'!$D$12:$D$16,1)))</f>
        <v/>
      </c>
      <c r="C385" s="329"/>
      <c r="D385" s="329"/>
      <c r="E385" s="453"/>
      <c r="F385" s="450"/>
      <c r="G385" s="454"/>
      <c r="H385" s="449"/>
    </row>
    <row r="386" spans="1:8" x14ac:dyDescent="0.25">
      <c r="A386" s="329"/>
      <c r="B386" s="448" t="str">
        <f>IF(G386="","",INDEX('Basic project data'!$A$12:$A$16,MATCH(G386,'Basic project data'!$D$12:$D$16,1)))</f>
        <v/>
      </c>
      <c r="C386" s="329"/>
      <c r="D386" s="329"/>
      <c r="E386" s="453"/>
      <c r="F386" s="450"/>
      <c r="G386" s="454"/>
      <c r="H386" s="449"/>
    </row>
    <row r="387" spans="1:8" x14ac:dyDescent="0.25">
      <c r="A387" s="329"/>
      <c r="B387" s="448" t="str">
        <f>IF(G387="","",INDEX('Basic project data'!$A$12:$A$16,MATCH(G387,'Basic project data'!$D$12:$D$16,1)))</f>
        <v/>
      </c>
      <c r="C387" s="329"/>
      <c r="D387" s="329"/>
      <c r="E387" s="453"/>
      <c r="F387" s="450"/>
      <c r="G387" s="454"/>
      <c r="H387" s="449"/>
    </row>
    <row r="388" spans="1:8" x14ac:dyDescent="0.25">
      <c r="A388" s="329"/>
      <c r="B388" s="448" t="str">
        <f>IF(G388="","",INDEX('Basic project data'!$A$12:$A$16,MATCH(G388,'Basic project data'!$D$12:$D$16,1)))</f>
        <v/>
      </c>
      <c r="C388" s="329"/>
      <c r="D388" s="329"/>
      <c r="E388" s="453"/>
      <c r="F388" s="450"/>
      <c r="G388" s="454"/>
      <c r="H388" s="449"/>
    </row>
    <row r="389" spans="1:8" x14ac:dyDescent="0.25">
      <c r="A389" s="329"/>
      <c r="B389" s="448" t="str">
        <f>IF(G389="","",INDEX('Basic project data'!$A$12:$A$16,MATCH(G389,'Basic project data'!$D$12:$D$16,1)))</f>
        <v/>
      </c>
      <c r="C389" s="329"/>
      <c r="D389" s="329"/>
      <c r="E389" s="453"/>
      <c r="F389" s="450"/>
      <c r="G389" s="454"/>
      <c r="H389" s="449"/>
    </row>
    <row r="390" spans="1:8" x14ac:dyDescent="0.25">
      <c r="A390" s="329"/>
      <c r="B390" s="448" t="str">
        <f>IF(G390="","",INDEX('Basic project data'!$A$12:$A$16,MATCH(G390,'Basic project data'!$D$12:$D$16,1)))</f>
        <v/>
      </c>
      <c r="C390" s="329"/>
      <c r="D390" s="329"/>
      <c r="E390" s="453"/>
      <c r="F390" s="450"/>
      <c r="G390" s="454"/>
      <c r="H390" s="449"/>
    </row>
    <row r="391" spans="1:8" x14ac:dyDescent="0.25">
      <c r="A391" s="329"/>
      <c r="B391" s="448" t="str">
        <f>IF(G391="","",INDEX('Basic project data'!$A$12:$A$16,MATCH(G391,'Basic project data'!$D$12:$D$16,1)))</f>
        <v/>
      </c>
      <c r="C391" s="329"/>
      <c r="D391" s="329"/>
      <c r="E391" s="453"/>
      <c r="F391" s="450"/>
      <c r="G391" s="454"/>
      <c r="H391" s="449"/>
    </row>
    <row r="392" spans="1:8" x14ac:dyDescent="0.25">
      <c r="A392" s="329"/>
      <c r="B392" s="448" t="str">
        <f>IF(G392="","",INDEX('Basic project data'!$A$12:$A$16,MATCH(G392,'Basic project data'!$D$12:$D$16,1)))</f>
        <v/>
      </c>
      <c r="C392" s="329"/>
      <c r="D392" s="329"/>
      <c r="E392" s="453"/>
      <c r="F392" s="450"/>
      <c r="G392" s="454"/>
      <c r="H392" s="449"/>
    </row>
    <row r="393" spans="1:8" x14ac:dyDescent="0.25">
      <c r="A393" s="329"/>
      <c r="B393" s="448" t="str">
        <f>IF(G393="","",INDEX('Basic project data'!$A$12:$A$16,MATCH(G393,'Basic project data'!$D$12:$D$16,1)))</f>
        <v/>
      </c>
      <c r="C393" s="329"/>
      <c r="D393" s="329"/>
      <c r="E393" s="453"/>
      <c r="F393" s="450"/>
      <c r="G393" s="454"/>
      <c r="H393" s="449"/>
    </row>
    <row r="394" spans="1:8" x14ac:dyDescent="0.25">
      <c r="A394" s="329"/>
      <c r="B394" s="448" t="str">
        <f>IF(G394="","",INDEX('Basic project data'!$A$12:$A$16,MATCH(G394,'Basic project data'!$D$12:$D$16,1)))</f>
        <v/>
      </c>
      <c r="C394" s="329"/>
      <c r="D394" s="329"/>
      <c r="E394" s="453"/>
      <c r="F394" s="450"/>
      <c r="G394" s="454"/>
      <c r="H394" s="449"/>
    </row>
    <row r="395" spans="1:8" x14ac:dyDescent="0.25">
      <c r="A395" s="329"/>
      <c r="B395" s="448" t="str">
        <f>IF(G395="","",INDEX('Basic project data'!$A$12:$A$16,MATCH(G395,'Basic project data'!$D$12:$D$16,1)))</f>
        <v/>
      </c>
      <c r="C395" s="329"/>
      <c r="D395" s="329"/>
      <c r="E395" s="453"/>
      <c r="F395" s="450"/>
      <c r="G395" s="454"/>
      <c r="H395" s="449"/>
    </row>
    <row r="396" spans="1:8" x14ac:dyDescent="0.25">
      <c r="A396" s="329"/>
      <c r="B396" s="448" t="str">
        <f>IF(G396="","",INDEX('Basic project data'!$A$12:$A$16,MATCH(G396,'Basic project data'!$D$12:$D$16,1)))</f>
        <v/>
      </c>
      <c r="C396" s="329"/>
      <c r="D396" s="329"/>
      <c r="E396" s="453"/>
      <c r="F396" s="450"/>
      <c r="G396" s="454"/>
      <c r="H396" s="449"/>
    </row>
    <row r="397" spans="1:8" x14ac:dyDescent="0.25">
      <c r="A397" s="329"/>
      <c r="B397" s="448" t="str">
        <f>IF(G397="","",INDEX('Basic project data'!$A$12:$A$16,MATCH(G397,'Basic project data'!$D$12:$D$16,1)))</f>
        <v/>
      </c>
      <c r="C397" s="329"/>
      <c r="D397" s="329"/>
      <c r="E397" s="453"/>
      <c r="F397" s="450"/>
      <c r="G397" s="454"/>
      <c r="H397" s="449"/>
    </row>
    <row r="398" spans="1:8" x14ac:dyDescent="0.25">
      <c r="A398" s="329"/>
      <c r="B398" s="448" t="str">
        <f>IF(G398="","",INDEX('Basic project data'!$A$12:$A$16,MATCH(G398,'Basic project data'!$D$12:$D$16,1)))</f>
        <v/>
      </c>
      <c r="C398" s="329"/>
      <c r="D398" s="329"/>
      <c r="E398" s="453"/>
      <c r="F398" s="450"/>
      <c r="G398" s="454"/>
      <c r="H398" s="449"/>
    </row>
    <row r="399" spans="1:8" x14ac:dyDescent="0.25">
      <c r="A399" s="329"/>
      <c r="B399" s="448" t="str">
        <f>IF(G399="","",INDEX('Basic project data'!$A$12:$A$16,MATCH(G399,'Basic project data'!$D$12:$D$16,1)))</f>
        <v/>
      </c>
      <c r="C399" s="329"/>
      <c r="D399" s="329"/>
      <c r="E399" s="453"/>
      <c r="F399" s="450"/>
      <c r="G399" s="454"/>
      <c r="H399" s="449"/>
    </row>
    <row r="400" spans="1:8" x14ac:dyDescent="0.25">
      <c r="A400" s="329"/>
      <c r="B400" s="448" t="str">
        <f>IF(G400="","",INDEX('Basic project data'!$A$12:$A$16,MATCH(G400,'Basic project data'!$D$12:$D$16,1)))</f>
        <v/>
      </c>
      <c r="C400" s="329"/>
      <c r="D400" s="329"/>
      <c r="E400" s="453"/>
      <c r="F400" s="450"/>
      <c r="G400" s="454"/>
      <c r="H400" s="449"/>
    </row>
    <row r="401" spans="1:8" x14ac:dyDescent="0.25">
      <c r="A401" s="329"/>
      <c r="B401" s="448" t="str">
        <f>IF(G401="","",INDEX('Basic project data'!$A$12:$A$16,MATCH(G401,'Basic project data'!$D$12:$D$16,1)))</f>
        <v/>
      </c>
      <c r="C401" s="329"/>
      <c r="D401" s="329"/>
      <c r="E401" s="453"/>
      <c r="F401" s="450"/>
      <c r="G401" s="454"/>
      <c r="H401" s="449"/>
    </row>
    <row r="402" spans="1:8" x14ac:dyDescent="0.25">
      <c r="A402" s="329"/>
      <c r="B402" s="448" t="str">
        <f>IF(G402="","",INDEX('Basic project data'!$A$12:$A$16,MATCH(G402,'Basic project data'!$D$12:$D$16,1)))</f>
        <v/>
      </c>
      <c r="C402" s="329"/>
      <c r="D402" s="329"/>
      <c r="E402" s="453"/>
      <c r="F402" s="450"/>
      <c r="G402" s="454"/>
      <c r="H402" s="449"/>
    </row>
    <row r="403" spans="1:8" x14ac:dyDescent="0.25">
      <c r="A403" s="329"/>
      <c r="B403" s="448" t="str">
        <f>IF(G403="","",INDEX('Basic project data'!$A$12:$A$16,MATCH(G403,'Basic project data'!$D$12:$D$16,1)))</f>
        <v/>
      </c>
      <c r="C403" s="329"/>
      <c r="D403" s="329"/>
      <c r="E403" s="453"/>
      <c r="F403" s="450"/>
      <c r="G403" s="454"/>
      <c r="H403" s="449"/>
    </row>
    <row r="404" spans="1:8" x14ac:dyDescent="0.25">
      <c r="A404" s="329"/>
      <c r="B404" s="448" t="str">
        <f>IF(G404="","",INDEX('Basic project data'!$A$12:$A$16,MATCH(G404,'Basic project data'!$D$12:$D$16,1)))</f>
        <v/>
      </c>
      <c r="C404" s="329"/>
      <c r="D404" s="329"/>
      <c r="E404" s="453"/>
      <c r="F404" s="450"/>
      <c r="G404" s="454"/>
      <c r="H404" s="449"/>
    </row>
    <row r="405" spans="1:8" x14ac:dyDescent="0.25">
      <c r="A405" s="329"/>
      <c r="B405" s="448" t="str">
        <f>IF(G405="","",INDEX('Basic project data'!$A$12:$A$16,MATCH(G405,'Basic project data'!$D$12:$D$16,1)))</f>
        <v/>
      </c>
      <c r="C405" s="329"/>
      <c r="D405" s="329"/>
      <c r="E405" s="453"/>
      <c r="F405" s="450"/>
      <c r="G405" s="454"/>
      <c r="H405" s="449"/>
    </row>
    <row r="406" spans="1:8" x14ac:dyDescent="0.25">
      <c r="A406" s="329"/>
      <c r="B406" s="448" t="str">
        <f>IF(G406="","",INDEX('Basic project data'!$A$12:$A$16,MATCH(G406,'Basic project data'!$D$12:$D$16,1)))</f>
        <v/>
      </c>
      <c r="C406" s="329"/>
      <c r="D406" s="329"/>
      <c r="E406" s="453"/>
      <c r="F406" s="450"/>
      <c r="G406" s="454"/>
      <c r="H406" s="449"/>
    </row>
    <row r="407" spans="1:8" x14ac:dyDescent="0.25">
      <c r="A407" s="329"/>
      <c r="B407" s="448" t="str">
        <f>IF(G407="","",INDEX('Basic project data'!$A$12:$A$16,MATCH(G407,'Basic project data'!$D$12:$D$16,1)))</f>
        <v/>
      </c>
      <c r="C407" s="329"/>
      <c r="D407" s="329"/>
      <c r="E407" s="453"/>
      <c r="F407" s="450"/>
      <c r="G407" s="454"/>
      <c r="H407" s="449"/>
    </row>
    <row r="408" spans="1:8" x14ac:dyDescent="0.25">
      <c r="A408" s="329"/>
      <c r="B408" s="448" t="str">
        <f>IF(G408="","",INDEX('Basic project data'!$A$12:$A$16,MATCH(G408,'Basic project data'!$D$12:$D$16,1)))</f>
        <v/>
      </c>
      <c r="C408" s="329"/>
      <c r="D408" s="329"/>
      <c r="E408" s="453"/>
      <c r="F408" s="450"/>
      <c r="G408" s="454"/>
      <c r="H408" s="449"/>
    </row>
    <row r="409" spans="1:8" x14ac:dyDescent="0.25">
      <c r="A409" s="329"/>
      <c r="B409" s="448" t="str">
        <f>IF(G409="","",INDEX('Basic project data'!$A$12:$A$16,MATCH(G409,'Basic project data'!$D$12:$D$16,1)))</f>
        <v/>
      </c>
      <c r="C409" s="329"/>
      <c r="D409" s="329"/>
      <c r="E409" s="453"/>
      <c r="F409" s="450"/>
      <c r="G409" s="454"/>
      <c r="H409" s="449"/>
    </row>
    <row r="410" spans="1:8" x14ac:dyDescent="0.25">
      <c r="A410" s="329"/>
      <c r="B410" s="448" t="str">
        <f>IF(G410="","",INDEX('Basic project data'!$A$12:$A$16,MATCH(G410,'Basic project data'!$D$12:$D$16,1)))</f>
        <v/>
      </c>
      <c r="C410" s="329"/>
      <c r="D410" s="329"/>
      <c r="E410" s="453"/>
      <c r="F410" s="450"/>
      <c r="G410" s="454"/>
      <c r="H410" s="449"/>
    </row>
    <row r="411" spans="1:8" x14ac:dyDescent="0.25">
      <c r="A411" s="329"/>
      <c r="B411" s="448" t="str">
        <f>IF(G411="","",INDEX('Basic project data'!$A$12:$A$16,MATCH(G411,'Basic project data'!$D$12:$D$16,1)))</f>
        <v/>
      </c>
      <c r="C411" s="329"/>
      <c r="D411" s="329"/>
      <c r="E411" s="453"/>
      <c r="F411" s="450"/>
      <c r="G411" s="454"/>
      <c r="H411" s="449"/>
    </row>
    <row r="412" spans="1:8" x14ac:dyDescent="0.25">
      <c r="A412" s="329"/>
      <c r="B412" s="448" t="str">
        <f>IF(G412="","",INDEX('Basic project data'!$A$12:$A$16,MATCH(G412,'Basic project data'!$D$12:$D$16,1)))</f>
        <v/>
      </c>
      <c r="C412" s="329"/>
      <c r="D412" s="329"/>
      <c r="E412" s="453"/>
      <c r="F412" s="450"/>
      <c r="G412" s="454"/>
      <c r="H412" s="449"/>
    </row>
    <row r="413" spans="1:8" x14ac:dyDescent="0.25">
      <c r="A413" s="329"/>
      <c r="B413" s="448" t="str">
        <f>IF(G413="","",INDEX('Basic project data'!$A$12:$A$16,MATCH(G413,'Basic project data'!$D$12:$D$16,1)))</f>
        <v/>
      </c>
      <c r="C413" s="329"/>
      <c r="D413" s="329"/>
      <c r="E413" s="453"/>
      <c r="F413" s="450"/>
      <c r="G413" s="454"/>
      <c r="H413" s="449"/>
    </row>
    <row r="414" spans="1:8" x14ac:dyDescent="0.25">
      <c r="A414" s="329"/>
      <c r="B414" s="448" t="str">
        <f>IF(G414="","",INDEX('Basic project data'!$A$12:$A$16,MATCH(G414,'Basic project data'!$D$12:$D$16,1)))</f>
        <v/>
      </c>
      <c r="C414" s="329"/>
      <c r="D414" s="329"/>
      <c r="E414" s="453"/>
      <c r="F414" s="450"/>
      <c r="G414" s="454"/>
      <c r="H414" s="449"/>
    </row>
    <row r="415" spans="1:8" x14ac:dyDescent="0.25">
      <c r="A415" s="329"/>
      <c r="B415" s="448" t="str">
        <f>IF(G415="","",INDEX('Basic project data'!$A$12:$A$16,MATCH(G415,'Basic project data'!$D$12:$D$16,1)))</f>
        <v/>
      </c>
      <c r="C415" s="329"/>
      <c r="D415" s="329"/>
      <c r="E415" s="453"/>
      <c r="F415" s="450"/>
      <c r="G415" s="454"/>
      <c r="H415" s="449"/>
    </row>
    <row r="416" spans="1:8" x14ac:dyDescent="0.25">
      <c r="A416" s="329"/>
      <c r="B416" s="448" t="str">
        <f>IF(G416="","",INDEX('Basic project data'!$A$12:$A$16,MATCH(G416,'Basic project data'!$D$12:$D$16,1)))</f>
        <v/>
      </c>
      <c r="C416" s="329"/>
      <c r="D416" s="329"/>
      <c r="E416" s="453"/>
      <c r="F416" s="450"/>
      <c r="G416" s="454"/>
      <c r="H416" s="449"/>
    </row>
    <row r="417" spans="1:8" x14ac:dyDescent="0.25">
      <c r="A417" s="329"/>
      <c r="B417" s="448" t="str">
        <f>IF(G417="","",INDEX('Basic project data'!$A$12:$A$16,MATCH(G417,'Basic project data'!$D$12:$D$16,1)))</f>
        <v/>
      </c>
      <c r="C417" s="329"/>
      <c r="D417" s="329"/>
      <c r="E417" s="453"/>
      <c r="F417" s="450"/>
      <c r="G417" s="454"/>
      <c r="H417" s="449"/>
    </row>
    <row r="418" spans="1:8" x14ac:dyDescent="0.25">
      <c r="A418" s="329"/>
      <c r="B418" s="448" t="str">
        <f>IF(G418="","",INDEX('Basic project data'!$A$12:$A$16,MATCH(G418,'Basic project data'!$D$12:$D$16,1)))</f>
        <v/>
      </c>
      <c r="C418" s="329"/>
      <c r="D418" s="329"/>
      <c r="E418" s="453"/>
      <c r="F418" s="450"/>
      <c r="G418" s="454"/>
      <c r="H418" s="449"/>
    </row>
    <row r="419" spans="1:8" x14ac:dyDescent="0.25">
      <c r="A419" s="329"/>
      <c r="B419" s="448" t="str">
        <f>IF(G419="","",INDEX('Basic project data'!$A$12:$A$16,MATCH(G419,'Basic project data'!$D$12:$D$16,1)))</f>
        <v/>
      </c>
      <c r="C419" s="329"/>
      <c r="D419" s="329"/>
      <c r="E419" s="453"/>
      <c r="F419" s="450"/>
      <c r="G419" s="454"/>
      <c r="H419" s="449"/>
    </row>
    <row r="420" spans="1:8" x14ac:dyDescent="0.25">
      <c r="A420" s="329"/>
      <c r="B420" s="448" t="str">
        <f>IF(G420="","",INDEX('Basic project data'!$A$12:$A$16,MATCH(G420,'Basic project data'!$D$12:$D$16,1)))</f>
        <v/>
      </c>
      <c r="C420" s="329"/>
      <c r="D420" s="329"/>
      <c r="E420" s="453"/>
      <c r="F420" s="450"/>
      <c r="G420" s="454"/>
      <c r="H420" s="449"/>
    </row>
    <row r="421" spans="1:8" x14ac:dyDescent="0.25">
      <c r="A421" s="329"/>
      <c r="B421" s="448" t="str">
        <f>IF(G421="","",INDEX('Basic project data'!$A$12:$A$16,MATCH(G421,'Basic project data'!$D$12:$D$16,1)))</f>
        <v/>
      </c>
      <c r="C421" s="329"/>
      <c r="D421" s="329"/>
      <c r="E421" s="453"/>
      <c r="F421" s="450"/>
      <c r="G421" s="454"/>
      <c r="H421" s="449"/>
    </row>
    <row r="422" spans="1:8" x14ac:dyDescent="0.25">
      <c r="A422" s="329"/>
      <c r="B422" s="448" t="str">
        <f>IF(G422="","",INDEX('Basic project data'!$A$12:$A$16,MATCH(G422,'Basic project data'!$D$12:$D$16,1)))</f>
        <v/>
      </c>
      <c r="C422" s="329"/>
      <c r="D422" s="329"/>
      <c r="E422" s="453"/>
      <c r="F422" s="450"/>
      <c r="G422" s="454"/>
      <c r="H422" s="449"/>
    </row>
    <row r="423" spans="1:8" x14ac:dyDescent="0.25">
      <c r="A423" s="329"/>
      <c r="B423" s="448" t="str">
        <f>IF(G423="","",INDEX('Basic project data'!$A$12:$A$16,MATCH(G423,'Basic project data'!$D$12:$D$16,1)))</f>
        <v/>
      </c>
      <c r="C423" s="329"/>
      <c r="D423" s="329"/>
      <c r="E423" s="453"/>
      <c r="F423" s="450"/>
      <c r="G423" s="454"/>
      <c r="H423" s="449"/>
    </row>
    <row r="424" spans="1:8" x14ac:dyDescent="0.25">
      <c r="A424" s="329"/>
      <c r="B424" s="448" t="str">
        <f>IF(G424="","",INDEX('Basic project data'!$A$12:$A$16,MATCH(G424,'Basic project data'!$D$12:$D$16,1)))</f>
        <v/>
      </c>
      <c r="C424" s="329"/>
      <c r="D424" s="329"/>
      <c r="E424" s="453"/>
      <c r="F424" s="450"/>
      <c r="G424" s="454"/>
      <c r="H424" s="449"/>
    </row>
    <row r="425" spans="1:8" x14ac:dyDescent="0.25">
      <c r="A425" s="329"/>
      <c r="B425" s="448" t="str">
        <f>IF(G425="","",INDEX('Basic project data'!$A$12:$A$16,MATCH(G425,'Basic project data'!$D$12:$D$16,1)))</f>
        <v/>
      </c>
      <c r="C425" s="329"/>
      <c r="D425" s="329"/>
      <c r="E425" s="453"/>
      <c r="F425" s="450"/>
      <c r="G425" s="454"/>
      <c r="H425" s="449"/>
    </row>
    <row r="426" spans="1:8" x14ac:dyDescent="0.25">
      <c r="A426" s="329"/>
      <c r="B426" s="448" t="str">
        <f>IF(G426="","",INDEX('Basic project data'!$A$12:$A$16,MATCH(G426,'Basic project data'!$D$12:$D$16,1)))</f>
        <v/>
      </c>
      <c r="C426" s="329"/>
      <c r="D426" s="329"/>
      <c r="E426" s="453"/>
      <c r="F426" s="450"/>
      <c r="G426" s="454"/>
      <c r="H426" s="449"/>
    </row>
    <row r="427" spans="1:8" x14ac:dyDescent="0.25">
      <c r="A427" s="329"/>
      <c r="B427" s="448" t="str">
        <f>IF(G427="","",INDEX('Basic project data'!$A$12:$A$16,MATCH(G427,'Basic project data'!$D$12:$D$16,1)))</f>
        <v/>
      </c>
      <c r="C427" s="329"/>
      <c r="D427" s="329"/>
      <c r="E427" s="453"/>
      <c r="F427" s="450"/>
      <c r="G427" s="454"/>
      <c r="H427" s="449"/>
    </row>
    <row r="428" spans="1:8" x14ac:dyDescent="0.25">
      <c r="A428" s="329"/>
      <c r="B428" s="448" t="str">
        <f>IF(G428="","",INDEX('Basic project data'!$A$12:$A$16,MATCH(G428,'Basic project data'!$D$12:$D$16,1)))</f>
        <v/>
      </c>
      <c r="C428" s="329"/>
      <c r="D428" s="329"/>
      <c r="E428" s="453"/>
      <c r="F428" s="450"/>
      <c r="G428" s="454"/>
      <c r="H428" s="449"/>
    </row>
    <row r="429" spans="1:8" x14ac:dyDescent="0.25">
      <c r="A429" s="329"/>
      <c r="B429" s="448" t="str">
        <f>IF(G429="","",INDEX('Basic project data'!$A$12:$A$16,MATCH(G429,'Basic project data'!$D$12:$D$16,1)))</f>
        <v/>
      </c>
      <c r="C429" s="329"/>
      <c r="D429" s="329"/>
      <c r="E429" s="453"/>
      <c r="F429" s="450"/>
      <c r="G429" s="454"/>
      <c r="H429" s="449"/>
    </row>
    <row r="430" spans="1:8" x14ac:dyDescent="0.25">
      <c r="A430" s="329"/>
      <c r="B430" s="448" t="str">
        <f>IF(G430="","",INDEX('Basic project data'!$A$12:$A$16,MATCH(G430,'Basic project data'!$D$12:$D$16,1)))</f>
        <v/>
      </c>
      <c r="C430" s="329"/>
      <c r="D430" s="329"/>
      <c r="E430" s="453"/>
      <c r="F430" s="450"/>
      <c r="G430" s="454"/>
      <c r="H430" s="449"/>
    </row>
    <row r="431" spans="1:8" x14ac:dyDescent="0.25">
      <c r="A431" s="329"/>
      <c r="B431" s="448" t="str">
        <f>IF(G431="","",INDEX('Basic project data'!$A$12:$A$16,MATCH(G431,'Basic project data'!$D$12:$D$16,1)))</f>
        <v/>
      </c>
      <c r="C431" s="329"/>
      <c r="D431" s="329"/>
      <c r="E431" s="453"/>
      <c r="F431" s="450"/>
      <c r="G431" s="454"/>
      <c r="H431" s="449"/>
    </row>
    <row r="432" spans="1:8" x14ac:dyDescent="0.25">
      <c r="A432" s="329"/>
      <c r="B432" s="448" t="str">
        <f>IF(G432="","",INDEX('Basic project data'!$A$12:$A$16,MATCH(G432,'Basic project data'!$D$12:$D$16,1)))</f>
        <v/>
      </c>
      <c r="C432" s="329"/>
      <c r="D432" s="329"/>
      <c r="E432" s="453"/>
      <c r="F432" s="450"/>
      <c r="G432" s="454"/>
      <c r="H432" s="449"/>
    </row>
    <row r="433" spans="1:8" x14ac:dyDescent="0.25">
      <c r="A433" s="329"/>
      <c r="B433" s="448" t="str">
        <f>IF(G433="","",INDEX('Basic project data'!$A$12:$A$16,MATCH(G433,'Basic project data'!$D$12:$D$16,1)))</f>
        <v/>
      </c>
      <c r="C433" s="329"/>
      <c r="D433" s="329"/>
      <c r="E433" s="453"/>
      <c r="F433" s="450"/>
      <c r="G433" s="454"/>
      <c r="H433" s="449"/>
    </row>
    <row r="434" spans="1:8" x14ac:dyDescent="0.25">
      <c r="A434" s="329"/>
      <c r="B434" s="448" t="str">
        <f>IF(G434="","",INDEX('Basic project data'!$A$12:$A$16,MATCH(G434,'Basic project data'!$D$12:$D$16,1)))</f>
        <v/>
      </c>
      <c r="C434" s="329"/>
      <c r="D434" s="329"/>
      <c r="E434" s="453"/>
      <c r="F434" s="450"/>
      <c r="G434" s="454"/>
      <c r="H434" s="449"/>
    </row>
    <row r="435" spans="1:8" x14ac:dyDescent="0.25">
      <c r="A435" s="329"/>
      <c r="B435" s="448" t="str">
        <f>IF(G435="","",INDEX('Basic project data'!$A$12:$A$16,MATCH(G435,'Basic project data'!$D$12:$D$16,1)))</f>
        <v/>
      </c>
      <c r="C435" s="329"/>
      <c r="D435" s="329"/>
      <c r="E435" s="453"/>
      <c r="F435" s="450"/>
      <c r="G435" s="454"/>
      <c r="H435" s="449"/>
    </row>
    <row r="436" spans="1:8" x14ac:dyDescent="0.25">
      <c r="A436" s="329"/>
      <c r="B436" s="448" t="str">
        <f>IF(G436="","",INDEX('Basic project data'!$A$12:$A$16,MATCH(G436,'Basic project data'!$D$12:$D$16,1)))</f>
        <v/>
      </c>
      <c r="C436" s="329"/>
      <c r="D436" s="329"/>
      <c r="E436" s="453"/>
      <c r="F436" s="450"/>
      <c r="G436" s="454"/>
      <c r="H436" s="449"/>
    </row>
    <row r="437" spans="1:8" x14ac:dyDescent="0.25">
      <c r="A437" s="329"/>
      <c r="B437" s="448" t="str">
        <f>IF(G437="","",INDEX('Basic project data'!$A$12:$A$16,MATCH(G437,'Basic project data'!$D$12:$D$16,1)))</f>
        <v/>
      </c>
      <c r="C437" s="329"/>
      <c r="D437" s="329"/>
      <c r="E437" s="453"/>
      <c r="F437" s="450"/>
      <c r="G437" s="454"/>
      <c r="H437" s="449"/>
    </row>
    <row r="438" spans="1:8" x14ac:dyDescent="0.25">
      <c r="A438" s="329"/>
      <c r="B438" s="448" t="str">
        <f>IF(G438="","",INDEX('Basic project data'!$A$12:$A$16,MATCH(G438,'Basic project data'!$D$12:$D$16,1)))</f>
        <v/>
      </c>
      <c r="C438" s="329"/>
      <c r="D438" s="329"/>
      <c r="E438" s="453"/>
      <c r="F438" s="450"/>
      <c r="G438" s="454"/>
      <c r="H438" s="449"/>
    </row>
    <row r="439" spans="1:8" x14ac:dyDescent="0.25">
      <c r="A439" s="329"/>
      <c r="B439" s="448" t="str">
        <f>IF(G439="","",INDEX('Basic project data'!$A$12:$A$16,MATCH(G439,'Basic project data'!$D$12:$D$16,1)))</f>
        <v/>
      </c>
      <c r="C439" s="329"/>
      <c r="D439" s="329"/>
      <c r="E439" s="453"/>
      <c r="F439" s="450"/>
      <c r="G439" s="454"/>
      <c r="H439" s="449"/>
    </row>
    <row r="440" spans="1:8" x14ac:dyDescent="0.25">
      <c r="A440" s="329"/>
      <c r="B440" s="448" t="str">
        <f>IF(G440="","",INDEX('Basic project data'!$A$12:$A$16,MATCH(G440,'Basic project data'!$D$12:$D$16,1)))</f>
        <v/>
      </c>
      <c r="C440" s="329"/>
      <c r="D440" s="329"/>
      <c r="E440" s="453"/>
      <c r="F440" s="450"/>
      <c r="G440" s="454"/>
      <c r="H440" s="449"/>
    </row>
    <row r="441" spans="1:8" x14ac:dyDescent="0.25">
      <c r="A441" s="329"/>
      <c r="B441" s="448" t="str">
        <f>IF(G441="","",INDEX('Basic project data'!$A$12:$A$16,MATCH(G441,'Basic project data'!$D$12:$D$16,1)))</f>
        <v/>
      </c>
      <c r="C441" s="329"/>
      <c r="D441" s="329"/>
      <c r="E441" s="453"/>
      <c r="F441" s="450"/>
      <c r="G441" s="454"/>
      <c r="H441" s="449"/>
    </row>
    <row r="442" spans="1:8" x14ac:dyDescent="0.25">
      <c r="A442" s="329"/>
      <c r="B442" s="448" t="str">
        <f>IF(G442="","",INDEX('Basic project data'!$A$12:$A$16,MATCH(G442,'Basic project data'!$D$12:$D$16,1)))</f>
        <v/>
      </c>
      <c r="C442" s="329"/>
      <c r="D442" s="329"/>
      <c r="E442" s="453"/>
      <c r="F442" s="450"/>
      <c r="G442" s="454"/>
      <c r="H442" s="449"/>
    </row>
    <row r="443" spans="1:8" x14ac:dyDescent="0.25">
      <c r="A443" s="329"/>
      <c r="B443" s="448" t="str">
        <f>IF(G443="","",INDEX('Basic project data'!$A$12:$A$16,MATCH(G443,'Basic project data'!$D$12:$D$16,1)))</f>
        <v/>
      </c>
      <c r="C443" s="329"/>
      <c r="D443" s="329"/>
      <c r="E443" s="453"/>
      <c r="F443" s="450"/>
      <c r="G443" s="454"/>
      <c r="H443" s="449"/>
    </row>
    <row r="444" spans="1:8" x14ac:dyDescent="0.25">
      <c r="A444" s="329"/>
      <c r="B444" s="448" t="str">
        <f>IF(G444="","",INDEX('Basic project data'!$A$12:$A$16,MATCH(G444,'Basic project data'!$D$12:$D$16,1)))</f>
        <v/>
      </c>
      <c r="C444" s="329"/>
      <c r="D444" s="329"/>
      <c r="E444" s="453"/>
      <c r="F444" s="450"/>
      <c r="G444" s="454"/>
      <c r="H444" s="449"/>
    </row>
    <row r="445" spans="1:8" x14ac:dyDescent="0.25">
      <c r="A445" s="329"/>
      <c r="B445" s="448" t="str">
        <f>IF(G445="","",INDEX('Basic project data'!$A$12:$A$16,MATCH(G445,'Basic project data'!$D$12:$D$16,1)))</f>
        <v/>
      </c>
      <c r="C445" s="329"/>
      <c r="D445" s="329"/>
      <c r="E445" s="453"/>
      <c r="F445" s="450"/>
      <c r="G445" s="454"/>
      <c r="H445" s="449"/>
    </row>
    <row r="446" spans="1:8" x14ac:dyDescent="0.25">
      <c r="A446" s="329"/>
      <c r="B446" s="448" t="str">
        <f>IF(G446="","",INDEX('Basic project data'!$A$12:$A$16,MATCH(G446,'Basic project data'!$D$12:$D$16,1)))</f>
        <v/>
      </c>
      <c r="C446" s="329"/>
      <c r="D446" s="329"/>
      <c r="E446" s="453"/>
      <c r="F446" s="450"/>
      <c r="G446" s="454"/>
      <c r="H446" s="449"/>
    </row>
    <row r="447" spans="1:8" x14ac:dyDescent="0.25">
      <c r="A447" s="329"/>
      <c r="B447" s="448" t="str">
        <f>IF(G447="","",INDEX('Basic project data'!$A$12:$A$16,MATCH(G447,'Basic project data'!$D$12:$D$16,1)))</f>
        <v/>
      </c>
      <c r="C447" s="329"/>
      <c r="D447" s="329"/>
      <c r="E447" s="453"/>
      <c r="F447" s="450"/>
      <c r="G447" s="454"/>
      <c r="H447" s="449"/>
    </row>
    <row r="448" spans="1:8" x14ac:dyDescent="0.25">
      <c r="A448" s="329"/>
      <c r="B448" s="448" t="str">
        <f>IF(G448="","",INDEX('Basic project data'!$A$12:$A$16,MATCH(G448,'Basic project data'!$D$12:$D$16,1)))</f>
        <v/>
      </c>
      <c r="C448" s="329"/>
      <c r="D448" s="329"/>
      <c r="E448" s="453"/>
      <c r="F448" s="450"/>
      <c r="G448" s="454"/>
      <c r="H448" s="449"/>
    </row>
    <row r="449" spans="1:8" x14ac:dyDescent="0.25">
      <c r="A449" s="329"/>
      <c r="B449" s="448" t="str">
        <f>IF(G449="","",INDEX('Basic project data'!$A$12:$A$16,MATCH(G449,'Basic project data'!$D$12:$D$16,1)))</f>
        <v/>
      </c>
      <c r="C449" s="329"/>
      <c r="D449" s="329"/>
      <c r="E449" s="453"/>
      <c r="F449" s="450"/>
      <c r="G449" s="454"/>
      <c r="H449" s="449"/>
    </row>
    <row r="450" spans="1:8" x14ac:dyDescent="0.25">
      <c r="A450" s="329"/>
      <c r="B450" s="448" t="str">
        <f>IF(G450="","",INDEX('Basic project data'!$A$12:$A$16,MATCH(G450,'Basic project data'!$D$12:$D$16,1)))</f>
        <v/>
      </c>
      <c r="C450" s="329"/>
      <c r="D450" s="329"/>
      <c r="E450" s="453"/>
      <c r="F450" s="450"/>
      <c r="G450" s="454"/>
      <c r="H450" s="449"/>
    </row>
    <row r="451" spans="1:8" x14ac:dyDescent="0.25">
      <c r="A451" s="329"/>
      <c r="B451" s="448" t="str">
        <f>IF(G451="","",INDEX('Basic project data'!$A$12:$A$16,MATCH(G451,'Basic project data'!$D$12:$D$16,1)))</f>
        <v/>
      </c>
      <c r="C451" s="329"/>
      <c r="D451" s="329"/>
      <c r="E451" s="453"/>
      <c r="F451" s="450"/>
      <c r="G451" s="454"/>
      <c r="H451" s="449"/>
    </row>
    <row r="452" spans="1:8" x14ac:dyDescent="0.25">
      <c r="A452" s="329"/>
      <c r="B452" s="448" t="str">
        <f>IF(G452="","",INDEX('Basic project data'!$A$12:$A$16,MATCH(G452,'Basic project data'!$D$12:$D$16,1)))</f>
        <v/>
      </c>
      <c r="C452" s="329"/>
      <c r="D452" s="329"/>
      <c r="E452" s="453"/>
      <c r="F452" s="450"/>
      <c r="G452" s="454"/>
      <c r="H452" s="449"/>
    </row>
    <row r="453" spans="1:8" x14ac:dyDescent="0.25">
      <c r="A453" s="329"/>
      <c r="B453" s="448" t="str">
        <f>IF(G453="","",INDEX('Basic project data'!$A$12:$A$16,MATCH(G453,'Basic project data'!$D$12:$D$16,1)))</f>
        <v/>
      </c>
      <c r="C453" s="329"/>
      <c r="D453" s="329"/>
      <c r="E453" s="453"/>
      <c r="F453" s="450"/>
      <c r="G453" s="454"/>
      <c r="H453" s="449"/>
    </row>
    <row r="454" spans="1:8" x14ac:dyDescent="0.25">
      <c r="A454" s="329"/>
      <c r="B454" s="448" t="str">
        <f>IF(G454="","",INDEX('Basic project data'!$A$12:$A$16,MATCH(G454,'Basic project data'!$D$12:$D$16,1)))</f>
        <v/>
      </c>
      <c r="C454" s="329"/>
      <c r="D454" s="329"/>
      <c r="E454" s="453"/>
      <c r="F454" s="450"/>
      <c r="G454" s="454"/>
      <c r="H454" s="449"/>
    </row>
    <row r="455" spans="1:8" x14ac:dyDescent="0.25">
      <c r="A455" s="329"/>
      <c r="B455" s="448" t="str">
        <f>IF(G455="","",INDEX('Basic project data'!$A$12:$A$16,MATCH(G455,'Basic project data'!$D$12:$D$16,1)))</f>
        <v/>
      </c>
      <c r="C455" s="329"/>
      <c r="D455" s="329"/>
      <c r="E455" s="453"/>
      <c r="F455" s="450"/>
      <c r="G455" s="454"/>
      <c r="H455" s="449"/>
    </row>
    <row r="456" spans="1:8" x14ac:dyDescent="0.25">
      <c r="A456" s="329"/>
      <c r="B456" s="448" t="str">
        <f>IF(G456="","",INDEX('Basic project data'!$A$12:$A$16,MATCH(G456,'Basic project data'!$D$12:$D$16,1)))</f>
        <v/>
      </c>
      <c r="C456" s="329"/>
      <c r="D456" s="329"/>
      <c r="E456" s="453"/>
      <c r="F456" s="450"/>
      <c r="G456" s="454"/>
      <c r="H456" s="449"/>
    </row>
    <row r="457" spans="1:8" x14ac:dyDescent="0.25">
      <c r="A457" s="329"/>
      <c r="B457" s="448" t="str">
        <f>IF(G457="","",INDEX('Basic project data'!$A$12:$A$16,MATCH(G457,'Basic project data'!$D$12:$D$16,1)))</f>
        <v/>
      </c>
      <c r="C457" s="329"/>
      <c r="D457" s="329"/>
      <c r="E457" s="453"/>
      <c r="F457" s="450"/>
      <c r="G457" s="454"/>
      <c r="H457" s="449"/>
    </row>
    <row r="458" spans="1:8" x14ac:dyDescent="0.25">
      <c r="A458" s="329"/>
      <c r="B458" s="448" t="str">
        <f>IF(G458="","",INDEX('Basic project data'!$A$12:$A$16,MATCH(G458,'Basic project data'!$D$12:$D$16,1)))</f>
        <v/>
      </c>
      <c r="C458" s="329"/>
      <c r="D458" s="329"/>
      <c r="E458" s="453"/>
      <c r="F458" s="450"/>
      <c r="G458" s="454"/>
      <c r="H458" s="449"/>
    </row>
    <row r="459" spans="1:8" x14ac:dyDescent="0.25">
      <c r="A459" s="329"/>
      <c r="B459" s="448" t="str">
        <f>IF(G459="","",INDEX('Basic project data'!$A$12:$A$16,MATCH(G459,'Basic project data'!$D$12:$D$16,1)))</f>
        <v/>
      </c>
      <c r="C459" s="329"/>
      <c r="D459" s="329"/>
      <c r="E459" s="453"/>
      <c r="F459" s="450"/>
      <c r="G459" s="454"/>
      <c r="H459" s="449"/>
    </row>
    <row r="460" spans="1:8" x14ac:dyDescent="0.25">
      <c r="A460" s="329"/>
      <c r="B460" s="448" t="str">
        <f>IF(G460="","",INDEX('Basic project data'!$A$12:$A$16,MATCH(G460,'Basic project data'!$D$12:$D$16,1)))</f>
        <v/>
      </c>
      <c r="C460" s="329"/>
      <c r="D460" s="329"/>
      <c r="E460" s="453"/>
      <c r="F460" s="450"/>
      <c r="G460" s="454"/>
      <c r="H460" s="449"/>
    </row>
    <row r="461" spans="1:8" x14ac:dyDescent="0.25">
      <c r="A461" s="329"/>
      <c r="B461" s="448" t="str">
        <f>IF(G461="","",INDEX('Basic project data'!$A$12:$A$16,MATCH(G461,'Basic project data'!$D$12:$D$16,1)))</f>
        <v/>
      </c>
      <c r="C461" s="329"/>
      <c r="D461" s="329"/>
      <c r="E461" s="453"/>
      <c r="F461" s="450"/>
      <c r="G461" s="454"/>
      <c r="H461" s="449"/>
    </row>
    <row r="462" spans="1:8" x14ac:dyDescent="0.25">
      <c r="A462" s="329"/>
      <c r="B462" s="448" t="str">
        <f>IF(G462="","",INDEX('Basic project data'!$A$12:$A$16,MATCH(G462,'Basic project data'!$D$12:$D$16,1)))</f>
        <v/>
      </c>
      <c r="C462" s="329"/>
      <c r="D462" s="329"/>
      <c r="E462" s="453"/>
      <c r="F462" s="450"/>
      <c r="G462" s="454"/>
      <c r="H462" s="449"/>
    </row>
    <row r="463" spans="1:8" x14ac:dyDescent="0.25">
      <c r="A463" s="329"/>
      <c r="B463" s="448" t="str">
        <f>IF(G463="","",INDEX('Basic project data'!$A$12:$A$16,MATCH(G463,'Basic project data'!$D$12:$D$16,1)))</f>
        <v/>
      </c>
      <c r="C463" s="329"/>
      <c r="D463" s="329"/>
      <c r="E463" s="453"/>
      <c r="F463" s="450"/>
      <c r="G463" s="454"/>
      <c r="H463" s="449"/>
    </row>
    <row r="464" spans="1:8" x14ac:dyDescent="0.25">
      <c r="A464" s="329"/>
      <c r="B464" s="448" t="str">
        <f>IF(G464="","",INDEX('Basic project data'!$A$12:$A$16,MATCH(G464,'Basic project data'!$D$12:$D$16,1)))</f>
        <v/>
      </c>
      <c r="C464" s="329"/>
      <c r="D464" s="329"/>
      <c r="E464" s="453"/>
      <c r="F464" s="450"/>
      <c r="G464" s="454"/>
      <c r="H464" s="449"/>
    </row>
    <row r="465" spans="1:8" x14ac:dyDescent="0.25">
      <c r="A465" s="329"/>
      <c r="B465" s="448" t="str">
        <f>IF(G465="","",INDEX('Basic project data'!$A$12:$A$16,MATCH(G465,'Basic project data'!$D$12:$D$16,1)))</f>
        <v/>
      </c>
      <c r="C465" s="329"/>
      <c r="D465" s="329"/>
      <c r="E465" s="453"/>
      <c r="F465" s="450"/>
      <c r="G465" s="454"/>
      <c r="H465" s="449"/>
    </row>
    <row r="466" spans="1:8" x14ac:dyDescent="0.25">
      <c r="A466" s="329"/>
      <c r="B466" s="448" t="str">
        <f>IF(G466="","",INDEX('Basic project data'!$A$12:$A$16,MATCH(G466,'Basic project data'!$D$12:$D$16,1)))</f>
        <v/>
      </c>
      <c r="C466" s="329"/>
      <c r="D466" s="329"/>
      <c r="E466" s="453"/>
      <c r="F466" s="450"/>
      <c r="G466" s="454"/>
      <c r="H466" s="449"/>
    </row>
    <row r="467" spans="1:8" x14ac:dyDescent="0.25">
      <c r="A467" s="329"/>
      <c r="B467" s="448" t="str">
        <f>IF(G467="","",INDEX('Basic project data'!$A$12:$A$16,MATCH(G467,'Basic project data'!$D$12:$D$16,1)))</f>
        <v/>
      </c>
      <c r="C467" s="329"/>
      <c r="D467" s="329"/>
      <c r="E467" s="453"/>
      <c r="F467" s="450"/>
      <c r="G467" s="454"/>
      <c r="H467" s="449"/>
    </row>
    <row r="468" spans="1:8" x14ac:dyDescent="0.25">
      <c r="A468" s="329"/>
      <c r="B468" s="448" t="str">
        <f>IF(G468="","",INDEX('Basic project data'!$A$12:$A$16,MATCH(G468,'Basic project data'!$D$12:$D$16,1)))</f>
        <v/>
      </c>
      <c r="C468" s="329"/>
      <c r="D468" s="329"/>
      <c r="E468" s="453"/>
      <c r="F468" s="450"/>
      <c r="G468" s="454"/>
      <c r="H468" s="449"/>
    </row>
    <row r="469" spans="1:8" x14ac:dyDescent="0.25">
      <c r="A469" s="329"/>
      <c r="B469" s="448" t="str">
        <f>IF(G469="","",INDEX('Basic project data'!$A$12:$A$16,MATCH(G469,'Basic project data'!$D$12:$D$16,1)))</f>
        <v/>
      </c>
      <c r="C469" s="329"/>
      <c r="D469" s="329"/>
      <c r="E469" s="453"/>
      <c r="F469" s="450"/>
      <c r="G469" s="454"/>
      <c r="H469" s="449"/>
    </row>
    <row r="470" spans="1:8" x14ac:dyDescent="0.25">
      <c r="A470" s="329"/>
      <c r="B470" s="448" t="str">
        <f>IF(G470="","",INDEX('Basic project data'!$A$12:$A$16,MATCH(G470,'Basic project data'!$D$12:$D$16,1)))</f>
        <v/>
      </c>
      <c r="C470" s="329"/>
      <c r="D470" s="329"/>
      <c r="E470" s="453"/>
      <c r="F470" s="450"/>
      <c r="G470" s="454"/>
      <c r="H470" s="449"/>
    </row>
    <row r="471" spans="1:8" x14ac:dyDescent="0.25">
      <c r="A471" s="329"/>
      <c r="B471" s="448" t="str">
        <f>IF(G471="","",INDEX('Basic project data'!$A$12:$A$16,MATCH(G471,'Basic project data'!$D$12:$D$16,1)))</f>
        <v/>
      </c>
      <c r="C471" s="329"/>
      <c r="D471" s="329"/>
      <c r="E471" s="453"/>
      <c r="F471" s="450"/>
      <c r="G471" s="454"/>
      <c r="H471" s="449"/>
    </row>
    <row r="472" spans="1:8" x14ac:dyDescent="0.25">
      <c r="A472" s="329"/>
      <c r="B472" s="448" t="str">
        <f>IF(G472="","",INDEX('Basic project data'!$A$12:$A$16,MATCH(G472,'Basic project data'!$D$12:$D$16,1)))</f>
        <v/>
      </c>
      <c r="C472" s="329"/>
      <c r="D472" s="329"/>
      <c r="E472" s="453"/>
      <c r="F472" s="450"/>
      <c r="G472" s="454"/>
      <c r="H472" s="449"/>
    </row>
    <row r="473" spans="1:8" x14ac:dyDescent="0.25">
      <c r="A473" s="329"/>
      <c r="B473" s="448" t="str">
        <f>IF(G473="","",INDEX('Basic project data'!$A$12:$A$16,MATCH(G473,'Basic project data'!$D$12:$D$16,1)))</f>
        <v/>
      </c>
      <c r="C473" s="329"/>
      <c r="D473" s="329"/>
      <c r="E473" s="453"/>
      <c r="F473" s="450"/>
      <c r="G473" s="454"/>
      <c r="H473" s="449"/>
    </row>
    <row r="474" spans="1:8" x14ac:dyDescent="0.25">
      <c r="A474" s="329"/>
      <c r="B474" s="448" t="str">
        <f>IF(G474="","",INDEX('Basic project data'!$A$12:$A$16,MATCH(G474,'Basic project data'!$D$12:$D$16,1)))</f>
        <v/>
      </c>
      <c r="C474" s="329"/>
      <c r="D474" s="329"/>
      <c r="E474" s="453"/>
      <c r="F474" s="450"/>
      <c r="G474" s="454"/>
      <c r="H474" s="449"/>
    </row>
    <row r="475" spans="1:8" x14ac:dyDescent="0.25">
      <c r="A475" s="329"/>
      <c r="B475" s="448" t="str">
        <f>IF(G475="","",INDEX('Basic project data'!$A$12:$A$16,MATCH(G475,'Basic project data'!$D$12:$D$16,1)))</f>
        <v/>
      </c>
      <c r="C475" s="329"/>
      <c r="D475" s="329"/>
      <c r="E475" s="453"/>
      <c r="F475" s="450"/>
      <c r="G475" s="454"/>
      <c r="H475" s="449"/>
    </row>
    <row r="476" spans="1:8" x14ac:dyDescent="0.25">
      <c r="A476" s="329"/>
      <c r="B476" s="448" t="str">
        <f>IF(G476="","",INDEX('Basic project data'!$A$12:$A$16,MATCH(G476,'Basic project data'!$D$12:$D$16,1)))</f>
        <v/>
      </c>
      <c r="C476" s="329"/>
      <c r="D476" s="329"/>
      <c r="E476" s="453"/>
      <c r="F476" s="450"/>
      <c r="G476" s="454"/>
      <c r="H476" s="449"/>
    </row>
    <row r="477" spans="1:8" x14ac:dyDescent="0.25">
      <c r="A477" s="329"/>
      <c r="B477" s="448" t="str">
        <f>IF(G477="","",INDEX('Basic project data'!$A$12:$A$16,MATCH(G477,'Basic project data'!$D$12:$D$16,1)))</f>
        <v/>
      </c>
      <c r="C477" s="329"/>
      <c r="D477" s="329"/>
      <c r="E477" s="453"/>
      <c r="F477" s="450"/>
      <c r="G477" s="454"/>
      <c r="H477" s="449"/>
    </row>
    <row r="478" spans="1:8" x14ac:dyDescent="0.25">
      <c r="A478" s="329"/>
      <c r="B478" s="448" t="str">
        <f>IF(G478="","",INDEX('Basic project data'!$A$12:$A$16,MATCH(G478,'Basic project data'!$D$12:$D$16,1)))</f>
        <v/>
      </c>
      <c r="C478" s="329"/>
      <c r="D478" s="329"/>
      <c r="E478" s="453"/>
      <c r="F478" s="450"/>
      <c r="G478" s="454"/>
      <c r="H478" s="449"/>
    </row>
    <row r="479" spans="1:8" x14ac:dyDescent="0.25">
      <c r="A479" s="329"/>
      <c r="B479" s="448" t="str">
        <f>IF(G479="","",INDEX('Basic project data'!$A$12:$A$16,MATCH(G479,'Basic project data'!$D$12:$D$16,1)))</f>
        <v/>
      </c>
      <c r="C479" s="329"/>
      <c r="D479" s="329"/>
      <c r="E479" s="453"/>
      <c r="F479" s="450"/>
      <c r="G479" s="454"/>
      <c r="H479" s="449"/>
    </row>
    <row r="480" spans="1:8" x14ac:dyDescent="0.25">
      <c r="A480" s="329"/>
      <c r="B480" s="448" t="str">
        <f>IF(G480="","",INDEX('Basic project data'!$A$12:$A$16,MATCH(G480,'Basic project data'!$D$12:$D$16,1)))</f>
        <v/>
      </c>
      <c r="C480" s="329"/>
      <c r="D480" s="329"/>
      <c r="E480" s="453"/>
      <c r="F480" s="450"/>
      <c r="G480" s="454"/>
      <c r="H480" s="449"/>
    </row>
    <row r="481" spans="1:8" x14ac:dyDescent="0.25">
      <c r="A481" s="329"/>
      <c r="B481" s="448" t="str">
        <f>IF(G481="","",INDEX('Basic project data'!$A$12:$A$16,MATCH(G481,'Basic project data'!$D$12:$D$16,1)))</f>
        <v/>
      </c>
      <c r="C481" s="329"/>
      <c r="D481" s="329"/>
      <c r="E481" s="453"/>
      <c r="F481" s="450"/>
      <c r="G481" s="454"/>
      <c r="H481" s="449"/>
    </row>
    <row r="482" spans="1:8" x14ac:dyDescent="0.25">
      <c r="A482" s="329"/>
      <c r="B482" s="448" t="str">
        <f>IF(G482="","",INDEX('Basic project data'!$A$12:$A$16,MATCH(G482,'Basic project data'!$D$12:$D$16,1)))</f>
        <v/>
      </c>
      <c r="C482" s="329"/>
      <c r="D482" s="329"/>
      <c r="E482" s="453"/>
      <c r="F482" s="450"/>
      <c r="G482" s="454"/>
      <c r="H482" s="449"/>
    </row>
    <row r="483" spans="1:8" x14ac:dyDescent="0.25">
      <c r="A483" s="329"/>
      <c r="B483" s="448" t="str">
        <f>IF(G483="","",INDEX('Basic project data'!$A$12:$A$16,MATCH(G483,'Basic project data'!$D$12:$D$16,1)))</f>
        <v/>
      </c>
      <c r="C483" s="329"/>
      <c r="D483" s="329"/>
      <c r="E483" s="453"/>
      <c r="F483" s="450"/>
      <c r="G483" s="454"/>
      <c r="H483" s="449"/>
    </row>
    <row r="484" spans="1:8" x14ac:dyDescent="0.25">
      <c r="A484" s="329"/>
      <c r="B484" s="448" t="str">
        <f>IF(G484="","",INDEX('Basic project data'!$A$12:$A$16,MATCH(G484,'Basic project data'!$D$12:$D$16,1)))</f>
        <v/>
      </c>
      <c r="C484" s="329"/>
      <c r="D484" s="329"/>
      <c r="E484" s="453"/>
      <c r="F484" s="450"/>
      <c r="G484" s="454"/>
      <c r="H484" s="449"/>
    </row>
    <row r="485" spans="1:8" x14ac:dyDescent="0.25">
      <c r="A485" s="329"/>
      <c r="B485" s="448" t="str">
        <f>IF(G485="","",INDEX('Basic project data'!$A$12:$A$16,MATCH(G485,'Basic project data'!$D$12:$D$16,1)))</f>
        <v/>
      </c>
      <c r="C485" s="329"/>
      <c r="D485" s="329"/>
      <c r="E485" s="453"/>
      <c r="F485" s="450"/>
      <c r="G485" s="454"/>
      <c r="H485" s="449"/>
    </row>
    <row r="486" spans="1:8" x14ac:dyDescent="0.25">
      <c r="A486" s="329"/>
      <c r="B486" s="448" t="str">
        <f>IF(G486="","",INDEX('Basic project data'!$A$12:$A$16,MATCH(G486,'Basic project data'!$D$12:$D$16,1)))</f>
        <v/>
      </c>
      <c r="C486" s="329"/>
      <c r="D486" s="329"/>
      <c r="E486" s="453"/>
      <c r="F486" s="450"/>
      <c r="G486" s="454"/>
      <c r="H486" s="449"/>
    </row>
    <row r="487" spans="1:8" x14ac:dyDescent="0.25">
      <c r="A487" s="329"/>
      <c r="B487" s="448" t="str">
        <f>IF(G487="","",INDEX('Basic project data'!$A$12:$A$16,MATCH(G487,'Basic project data'!$D$12:$D$16,1)))</f>
        <v/>
      </c>
      <c r="C487" s="329"/>
      <c r="D487" s="329"/>
      <c r="E487" s="453"/>
      <c r="F487" s="450"/>
      <c r="G487" s="454"/>
      <c r="H487" s="449"/>
    </row>
    <row r="488" spans="1:8" x14ac:dyDescent="0.25">
      <c r="A488" s="329"/>
      <c r="B488" s="448" t="str">
        <f>IF(G488="","",INDEX('Basic project data'!$A$12:$A$16,MATCH(G488,'Basic project data'!$D$12:$D$16,1)))</f>
        <v/>
      </c>
      <c r="C488" s="329"/>
      <c r="D488" s="329"/>
      <c r="E488" s="453"/>
      <c r="F488" s="450"/>
      <c r="G488" s="454"/>
      <c r="H488" s="449"/>
    </row>
    <row r="489" spans="1:8" x14ac:dyDescent="0.25">
      <c r="A489" s="329"/>
      <c r="B489" s="448" t="str">
        <f>IF(G489="","",INDEX('Basic project data'!$A$12:$A$16,MATCH(G489,'Basic project data'!$D$12:$D$16,1)))</f>
        <v/>
      </c>
      <c r="C489" s="329"/>
      <c r="D489" s="329"/>
      <c r="E489" s="453"/>
      <c r="F489" s="450"/>
      <c r="G489" s="454"/>
      <c r="H489" s="449"/>
    </row>
    <row r="490" spans="1:8" x14ac:dyDescent="0.25">
      <c r="A490" s="329"/>
      <c r="B490" s="448" t="str">
        <f>IF(G490="","",INDEX('Basic project data'!$A$12:$A$16,MATCH(G490,'Basic project data'!$D$12:$D$16,1)))</f>
        <v/>
      </c>
      <c r="C490" s="329"/>
      <c r="D490" s="329"/>
      <c r="E490" s="453"/>
      <c r="F490" s="450"/>
      <c r="G490" s="454"/>
      <c r="H490" s="449"/>
    </row>
    <row r="491" spans="1:8" x14ac:dyDescent="0.25">
      <c r="A491" s="329"/>
      <c r="B491" s="448" t="str">
        <f>IF(G491="","",INDEX('Basic project data'!$A$12:$A$16,MATCH(G491,'Basic project data'!$D$12:$D$16,1)))</f>
        <v/>
      </c>
      <c r="C491" s="329"/>
      <c r="D491" s="329"/>
      <c r="E491" s="453"/>
      <c r="F491" s="450"/>
      <c r="G491" s="454"/>
      <c r="H491" s="449"/>
    </row>
    <row r="492" spans="1:8" x14ac:dyDescent="0.25">
      <c r="A492" s="329"/>
      <c r="B492" s="448" t="str">
        <f>IF(G492="","",INDEX('Basic project data'!$A$12:$A$16,MATCH(G492,'Basic project data'!$D$12:$D$16,1)))</f>
        <v/>
      </c>
      <c r="C492" s="329"/>
      <c r="D492" s="329"/>
      <c r="E492" s="453"/>
      <c r="F492" s="450"/>
      <c r="G492" s="454"/>
      <c r="H492" s="449"/>
    </row>
    <row r="493" spans="1:8" x14ac:dyDescent="0.25">
      <c r="A493" s="329"/>
      <c r="B493" s="448" t="str">
        <f>IF(G493="","",INDEX('Basic project data'!$A$12:$A$16,MATCH(G493,'Basic project data'!$D$12:$D$16,1)))</f>
        <v/>
      </c>
      <c r="C493" s="329"/>
      <c r="D493" s="329"/>
      <c r="E493" s="453"/>
      <c r="F493" s="450"/>
      <c r="G493" s="454"/>
      <c r="H493" s="449"/>
    </row>
    <row r="494" spans="1:8" x14ac:dyDescent="0.25">
      <c r="A494" s="329"/>
      <c r="B494" s="448" t="str">
        <f>IF(G494="","",INDEX('Basic project data'!$A$12:$A$16,MATCH(G494,'Basic project data'!$D$12:$D$16,1)))</f>
        <v/>
      </c>
      <c r="C494" s="329"/>
      <c r="D494" s="329"/>
      <c r="E494" s="453"/>
      <c r="F494" s="450"/>
      <c r="G494" s="454"/>
      <c r="H494" s="449"/>
    </row>
    <row r="495" spans="1:8" x14ac:dyDescent="0.25">
      <c r="A495" s="329"/>
      <c r="B495" s="448" t="str">
        <f>IF(G495="","",INDEX('Basic project data'!$A$12:$A$16,MATCH(G495,'Basic project data'!$D$12:$D$16,1)))</f>
        <v/>
      </c>
      <c r="C495" s="329"/>
      <c r="D495" s="329"/>
      <c r="E495" s="453"/>
      <c r="F495" s="450"/>
      <c r="G495" s="454"/>
      <c r="H495" s="449"/>
    </row>
    <row r="496" spans="1:8" x14ac:dyDescent="0.25">
      <c r="A496" s="329"/>
      <c r="B496" s="448" t="str">
        <f>IF(G496="","",INDEX('Basic project data'!$A$12:$A$16,MATCH(G496,'Basic project data'!$D$12:$D$16,1)))</f>
        <v/>
      </c>
      <c r="C496" s="329"/>
      <c r="D496" s="329"/>
      <c r="E496" s="453"/>
      <c r="F496" s="450"/>
      <c r="G496" s="454"/>
      <c r="H496" s="449"/>
    </row>
    <row r="497" spans="1:8" x14ac:dyDescent="0.25">
      <c r="A497" s="329"/>
      <c r="B497" s="448" t="str">
        <f>IF(G497="","",INDEX('Basic project data'!$A$12:$A$16,MATCH(G497,'Basic project data'!$D$12:$D$16,1)))</f>
        <v/>
      </c>
      <c r="C497" s="329"/>
      <c r="D497" s="329"/>
      <c r="E497" s="453"/>
      <c r="F497" s="450"/>
      <c r="G497" s="454"/>
      <c r="H497" s="449"/>
    </row>
    <row r="498" spans="1:8" x14ac:dyDescent="0.25">
      <c r="A498" s="329"/>
      <c r="B498" s="448" t="str">
        <f>IF(G498="","",INDEX('Basic project data'!$A$12:$A$16,MATCH(G498,'Basic project data'!$D$12:$D$16,1)))</f>
        <v/>
      </c>
      <c r="C498" s="329"/>
      <c r="D498" s="329"/>
      <c r="E498" s="453"/>
      <c r="F498" s="450"/>
      <c r="G498" s="454"/>
      <c r="H498" s="449"/>
    </row>
    <row r="499" spans="1:8" x14ac:dyDescent="0.25">
      <c r="A499" s="329"/>
      <c r="B499" s="448" t="str">
        <f>IF(G499="","",INDEX('Basic project data'!$A$12:$A$16,MATCH(G499,'Basic project data'!$D$12:$D$16,1)))</f>
        <v/>
      </c>
      <c r="C499" s="329"/>
      <c r="D499" s="329"/>
      <c r="E499" s="453"/>
      <c r="F499" s="450"/>
      <c r="G499" s="454"/>
      <c r="H499" s="449"/>
    </row>
    <row r="500" spans="1:8" x14ac:dyDescent="0.25">
      <c r="A500" s="329"/>
      <c r="B500" s="448" t="str">
        <f>IF(G500="","",INDEX('Basic project data'!$A$12:$A$16,MATCH(G500,'Basic project data'!$D$12:$D$16,1)))</f>
        <v/>
      </c>
      <c r="C500" s="329"/>
      <c r="D500" s="329"/>
      <c r="E500" s="453"/>
      <c r="F500" s="450"/>
      <c r="G500" s="454"/>
      <c r="H500" s="449"/>
    </row>
  </sheetData>
  <conditionalFormatting sqref="C21:C24 C26:C500">
    <cfRule type="cellIs" dxfId="1854" priority="23" operator="equal">
      <formula>0</formula>
    </cfRule>
  </conditionalFormatting>
  <conditionalFormatting sqref="C21:C25">
    <cfRule type="cellIs" dxfId="1853" priority="10" operator="equal">
      <formula>0</formula>
    </cfRule>
    <cfRule type="cellIs" dxfId="1852" priority="11" operator="equal">
      <formula>0</formula>
    </cfRule>
  </conditionalFormatting>
  <conditionalFormatting sqref="C26:C500 C21:C24">
    <cfRule type="cellIs" dxfId="1851" priority="22" operator="equal">
      <formula>0</formula>
    </cfRule>
  </conditionalFormatting>
  <conditionalFormatting sqref="C25:D25">
    <cfRule type="cellIs" dxfId="1850" priority="6" operator="equal">
      <formula>0</formula>
    </cfRule>
    <cfRule type="cellIs" dxfId="1849" priority="7" operator="equal">
      <formula>0</formula>
    </cfRule>
  </conditionalFormatting>
  <conditionalFormatting sqref="D21">
    <cfRule type="cellIs" dxfId="1848" priority="20" operator="equal">
      <formula>0</formula>
    </cfRule>
    <cfRule type="cellIs" dxfId="1847" priority="21" operator="equal">
      <formula>0</formula>
    </cfRule>
  </conditionalFormatting>
  <conditionalFormatting sqref="D21:D22">
    <cfRule type="cellIs" dxfId="1846" priority="16" operator="equal">
      <formula>0</formula>
    </cfRule>
    <cfRule type="cellIs" dxfId="1845" priority="17" operator="equal">
      <formula>0</formula>
    </cfRule>
  </conditionalFormatting>
  <conditionalFormatting sqref="D22:D24">
    <cfRule type="cellIs" dxfId="1844" priority="14" operator="equal">
      <formula>0</formula>
    </cfRule>
    <cfRule type="cellIs" dxfId="1843" priority="15" operator="equal">
      <formula>0</formula>
    </cfRule>
  </conditionalFormatting>
  <conditionalFormatting sqref="D23">
    <cfRule type="cellIs" dxfId="1842" priority="12" operator="equal">
      <formula>0</formula>
    </cfRule>
    <cfRule type="cellIs" dxfId="1841" priority="13" operator="equal">
      <formula>0</formula>
    </cfRule>
  </conditionalFormatting>
  <conditionalFormatting sqref="D24 C26:D500">
    <cfRule type="cellIs" dxfId="1840" priority="18" operator="equal">
      <formula>0</formula>
    </cfRule>
    <cfRule type="cellIs" dxfId="1839" priority="19" operator="equal">
      <formula>0</formula>
    </cfRule>
  </conditionalFormatting>
  <conditionalFormatting sqref="D25:D500">
    <cfRule type="cellIs" dxfId="1838" priority="8" operator="equal">
      <formula>0</formula>
    </cfRule>
    <cfRule type="cellIs" dxfId="1837" priority="9" operator="equal">
      <formula>0</formula>
    </cfRule>
  </conditionalFormatting>
  <conditionalFormatting sqref="E5:E13">
    <cfRule type="cellIs" dxfId="1836" priority="1" operator="equal">
      <formula>0</formula>
    </cfRule>
    <cfRule type="cellIs" dxfId="1835" priority="2" operator="equal">
      <formula>0</formula>
    </cfRule>
    <cfRule type="cellIs" dxfId="1834" priority="3" operator="equal">
      <formula>0</formula>
    </cfRule>
    <cfRule type="cellIs" dxfId="1833" priority="4" operator="equal">
      <formula>0</formula>
    </cfRule>
  </conditionalFormatting>
  <conditionalFormatting sqref="F6:F12">
    <cfRule type="cellIs" dxfId="1832" priority="5" operator="equal">
      <formula>"adjustment needed"</formula>
    </cfRule>
  </conditionalFormatting>
  <conditionalFormatting sqref="M2">
    <cfRule type="duplicateValues" dxfId="1831" priority="24"/>
  </conditionalFormatting>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115"/>
  <sheetViews>
    <sheetView showGridLines="0" workbookViewId="0">
      <pane xSplit="6" ySplit="6" topLeftCell="G7" activePane="bottomRight" state="frozen"/>
      <selection pane="topRight"/>
      <selection pane="bottomLeft"/>
      <selection pane="bottomRight" sqref="A1:XFD1"/>
    </sheetView>
  </sheetViews>
  <sheetFormatPr baseColWidth="10" defaultColWidth="11.5546875" defaultRowHeight="15" outlineLevelRow="1" outlineLevelCol="1" x14ac:dyDescent="0.2"/>
  <cols>
    <col min="1" max="1" width="15.44140625" customWidth="1"/>
    <col min="2" max="2" width="12.6640625" customWidth="1"/>
    <col min="3" max="3" width="11.5546875" style="43"/>
    <col min="4" max="4" width="12.21875" customWidth="1"/>
    <col min="5" max="5" width="9.44140625" bestFit="1" customWidth="1"/>
    <col min="8" max="10" width="9.6640625" customWidth="1"/>
    <col min="11" max="20" width="9.6640625" hidden="1" customWidth="1" outlineLevel="1"/>
    <col min="21" max="21" width="4.21875" customWidth="1" collapsed="1"/>
    <col min="22" max="22" width="5.44140625" hidden="1" customWidth="1"/>
    <col min="23" max="23" width="3.5546875" hidden="1" customWidth="1"/>
    <col min="24" max="24" width="5.21875" hidden="1" customWidth="1"/>
    <col min="25" max="25" width="3.21875" style="44" hidden="1" customWidth="1"/>
    <col min="26" max="26" width="3.109375" style="44" hidden="1" customWidth="1"/>
    <col min="27" max="27" width="5.77734375" hidden="1" customWidth="1"/>
    <col min="28" max="28" width="2.6640625" hidden="1" customWidth="1"/>
    <col min="29" max="29" width="4.88671875" hidden="1" customWidth="1"/>
    <col min="30" max="30" width="4.44140625" hidden="1" customWidth="1"/>
    <col min="31" max="31" width="4.6640625" hidden="1" customWidth="1"/>
    <col min="32" max="32" width="6.33203125" hidden="1" customWidth="1"/>
    <col min="33" max="33" width="4.88671875" hidden="1" customWidth="1"/>
    <col min="34" max="34" width="6.33203125" hidden="1" customWidth="1"/>
    <col min="35" max="35" width="5.21875" hidden="1" customWidth="1"/>
    <col min="36" max="36" width="3.77734375" hidden="1" customWidth="1"/>
    <col min="37" max="37" width="6.6640625" hidden="1" customWidth="1"/>
    <col min="38" max="38" width="5.88671875" hidden="1" customWidth="1"/>
    <col min="39" max="39" width="9.21875" hidden="1" customWidth="1"/>
    <col min="40" max="40" width="6.33203125" hidden="1" customWidth="1"/>
    <col min="41" max="41" width="4" hidden="1" customWidth="1"/>
    <col min="42" max="42" width="4.109375" customWidth="1"/>
    <col min="43" max="79" width="5.44140625" customWidth="1"/>
    <col min="80" max="84" width="11.5546875" customWidth="1"/>
  </cols>
  <sheetData>
    <row r="1" spans="1:41" ht="24" customHeight="1" x14ac:dyDescent="0.2">
      <c r="A1" s="45" t="str">
        <f>INDEX(languages!B5:C5,1,MATCH('Liesmich Readme'!$A$5,languages!$B$2:$C$2,0))</f>
        <v>ÜBERSICHT JE MITARBEITER_IN</v>
      </c>
      <c r="B1" s="46"/>
      <c r="C1" s="47"/>
      <c r="D1" s="47"/>
      <c r="E1" s="48" t="s">
        <v>52</v>
      </c>
      <c r="F1" s="49" t="s">
        <v>53</v>
      </c>
      <c r="G1" s="49" t="s">
        <v>54</v>
      </c>
      <c r="H1" s="49" t="s">
        <v>55</v>
      </c>
      <c r="I1" s="49" t="s">
        <v>56</v>
      </c>
      <c r="J1" s="49" t="s">
        <v>57</v>
      </c>
      <c r="K1" s="49" t="s">
        <v>58</v>
      </c>
      <c r="L1" s="49" t="s">
        <v>59</v>
      </c>
      <c r="M1" s="49" t="s">
        <v>60</v>
      </c>
      <c r="N1" s="49" t="s">
        <v>61</v>
      </c>
      <c r="O1" s="49" t="s">
        <v>62</v>
      </c>
      <c r="P1" s="49" t="s">
        <v>63</v>
      </c>
      <c r="Q1" s="49" t="s">
        <v>64</v>
      </c>
      <c r="R1" s="49" t="s">
        <v>65</v>
      </c>
      <c r="S1" s="49" t="s">
        <v>66</v>
      </c>
      <c r="T1" s="49" t="s">
        <v>67</v>
      </c>
    </row>
    <row r="2" spans="1:41" ht="15.6" customHeight="1" x14ac:dyDescent="0.2">
      <c r="A2" s="46"/>
      <c r="B2" s="46"/>
      <c r="C2" s="50" t="s">
        <v>35</v>
      </c>
      <c r="D2" s="51"/>
      <c r="E2" s="52">
        <f t="shared" ref="E2:E15" si="0">SUM(F2:T2)</f>
        <v>0</v>
      </c>
      <c r="F2" s="52">
        <f>'A. Personnel costs'!E2</f>
        <v>0</v>
      </c>
      <c r="G2" s="52">
        <f>'A. Personnel costs'!F2</f>
        <v>0</v>
      </c>
      <c r="H2" s="52">
        <f>'A. Personnel costs'!G2</f>
        <v>0</v>
      </c>
      <c r="I2" s="52">
        <f>'A. Personnel costs'!H2</f>
        <v>0</v>
      </c>
      <c r="J2" s="52">
        <f>'A. Personnel costs'!I2</f>
        <v>0</v>
      </c>
      <c r="K2" s="52">
        <f>'A. Personnel costs'!J2</f>
        <v>0</v>
      </c>
      <c r="L2" s="52">
        <f>'A. Personnel costs'!K2</f>
        <v>0</v>
      </c>
      <c r="M2" s="52">
        <f>'A. Personnel costs'!L2</f>
        <v>0</v>
      </c>
      <c r="N2" s="52">
        <f>'A. Personnel costs'!M2</f>
        <v>0</v>
      </c>
      <c r="O2" s="52">
        <f>'A. Personnel costs'!N2</f>
        <v>0</v>
      </c>
      <c r="P2" s="52">
        <f>'A. Personnel costs'!O2</f>
        <v>0</v>
      </c>
      <c r="Q2" s="52">
        <f>'A. Personnel costs'!P2</f>
        <v>0</v>
      </c>
      <c r="R2" s="52">
        <f>'A. Personnel costs'!Q2</f>
        <v>0</v>
      </c>
      <c r="S2" s="52">
        <f>'A. Personnel costs'!R2</f>
        <v>0</v>
      </c>
      <c r="T2" s="52">
        <f>'A. Personnel costs'!S2</f>
        <v>0</v>
      </c>
    </row>
    <row r="3" spans="1:41" ht="15.6" customHeight="1" x14ac:dyDescent="0.2">
      <c r="A3" s="46"/>
      <c r="B3" s="46"/>
      <c r="C3" s="50" t="s">
        <v>68</v>
      </c>
      <c r="D3" s="51"/>
      <c r="E3" s="52">
        <f t="shared" ca="1" si="0"/>
        <v>0</v>
      </c>
      <c r="F3" s="52">
        <f ca="1">SUMIF($B:$B,"TOTAL",F:F)</f>
        <v>0</v>
      </c>
      <c r="G3" s="52">
        <f t="shared" ref="G3:T3" ca="1" si="1">SUMIF($B:$B,"TOTAL",G:G)</f>
        <v>0</v>
      </c>
      <c r="H3" s="52">
        <f t="shared" ca="1" si="1"/>
        <v>0</v>
      </c>
      <c r="I3" s="52">
        <f t="shared" ca="1" si="1"/>
        <v>0</v>
      </c>
      <c r="J3" s="52">
        <f t="shared" ca="1" si="1"/>
        <v>0</v>
      </c>
      <c r="K3" s="52">
        <f t="shared" ca="1" si="1"/>
        <v>0</v>
      </c>
      <c r="L3" s="52">
        <f t="shared" ca="1" si="1"/>
        <v>0</v>
      </c>
      <c r="M3" s="52">
        <f t="shared" ca="1" si="1"/>
        <v>0</v>
      </c>
      <c r="N3" s="52">
        <f t="shared" ca="1" si="1"/>
        <v>0</v>
      </c>
      <c r="O3" s="52">
        <f t="shared" ca="1" si="1"/>
        <v>0</v>
      </c>
      <c r="P3" s="52">
        <f t="shared" ca="1" si="1"/>
        <v>0</v>
      </c>
      <c r="Q3" s="52">
        <f t="shared" ca="1" si="1"/>
        <v>0</v>
      </c>
      <c r="R3" s="52">
        <f t="shared" ca="1" si="1"/>
        <v>0</v>
      </c>
      <c r="S3" s="52">
        <f t="shared" ca="1" si="1"/>
        <v>0</v>
      </c>
      <c r="T3" s="52">
        <f t="shared" ca="1" si="1"/>
        <v>0</v>
      </c>
    </row>
    <row r="4" spans="1:41" ht="15.75" x14ac:dyDescent="0.25">
      <c r="A4" s="46"/>
      <c r="B4" s="46"/>
      <c r="C4" s="53" t="s">
        <v>69</v>
      </c>
      <c r="D4" s="51"/>
      <c r="E4" s="52">
        <f t="shared" ca="1" si="0"/>
        <v>0</v>
      </c>
      <c r="F4" s="54">
        <f ca="1">F2-F3</f>
        <v>0</v>
      </c>
      <c r="G4" s="54">
        <f t="shared" ref="G4:T4" ca="1" si="2">G2-G3</f>
        <v>0</v>
      </c>
      <c r="H4" s="54">
        <f t="shared" ca="1" si="2"/>
        <v>0</v>
      </c>
      <c r="I4" s="54">
        <f t="shared" ca="1" si="2"/>
        <v>0</v>
      </c>
      <c r="J4" s="54">
        <f t="shared" ca="1" si="2"/>
        <v>0</v>
      </c>
      <c r="K4" s="54">
        <f t="shared" ca="1" si="2"/>
        <v>0</v>
      </c>
      <c r="L4" s="54">
        <f t="shared" ca="1" si="2"/>
        <v>0</v>
      </c>
      <c r="M4" s="54">
        <f t="shared" ca="1" si="2"/>
        <v>0</v>
      </c>
      <c r="N4" s="54">
        <f t="shared" ca="1" si="2"/>
        <v>0</v>
      </c>
      <c r="O4" s="54">
        <f t="shared" ca="1" si="2"/>
        <v>0</v>
      </c>
      <c r="P4" s="54">
        <f t="shared" ca="1" si="2"/>
        <v>0</v>
      </c>
      <c r="Q4" s="54">
        <f t="shared" ca="1" si="2"/>
        <v>0</v>
      </c>
      <c r="R4" s="54">
        <f t="shared" ca="1" si="2"/>
        <v>0</v>
      </c>
      <c r="S4" s="54">
        <f t="shared" ca="1" si="2"/>
        <v>0</v>
      </c>
      <c r="T4" s="54">
        <f t="shared" ca="1" si="2"/>
        <v>0</v>
      </c>
    </row>
    <row r="5" spans="1:41" s="55" customFormat="1" ht="6.6" customHeight="1" x14ac:dyDescent="0.25">
      <c r="A5" s="56"/>
      <c r="B5" s="57"/>
      <c r="C5" s="57"/>
      <c r="D5" s="57"/>
      <c r="E5" s="58"/>
      <c r="F5" s="59"/>
      <c r="G5" s="59"/>
      <c r="H5" s="59"/>
      <c r="I5" s="59"/>
      <c r="J5" s="59"/>
      <c r="K5" s="59"/>
      <c r="L5" s="59"/>
      <c r="M5" s="59"/>
      <c r="N5" s="59"/>
      <c r="O5" s="59"/>
      <c r="P5" s="59"/>
      <c r="Q5" s="59"/>
      <c r="R5" s="59"/>
      <c r="S5" s="59"/>
      <c r="T5" s="59"/>
      <c r="Y5" s="60"/>
      <c r="Z5" s="60"/>
    </row>
    <row r="6" spans="1:41" ht="15.75" x14ac:dyDescent="0.25">
      <c r="A6" s="61" t="s">
        <v>383</v>
      </c>
      <c r="B6" s="62" t="s">
        <v>70</v>
      </c>
      <c r="C6" s="62" t="s">
        <v>71</v>
      </c>
      <c r="D6" s="62" t="s">
        <v>72</v>
      </c>
      <c r="E6" s="63"/>
      <c r="F6" s="64"/>
      <c r="G6" s="64"/>
      <c r="H6" s="64"/>
      <c r="I6" s="64"/>
      <c r="J6" s="64"/>
      <c r="K6" s="64"/>
      <c r="L6" s="64"/>
      <c r="M6" s="64"/>
      <c r="N6" s="64"/>
      <c r="O6" s="64"/>
      <c r="P6" s="64"/>
      <c r="Q6" s="64"/>
      <c r="R6" s="64"/>
      <c r="S6" s="64"/>
      <c r="T6" s="65"/>
    </row>
    <row r="7" spans="1:41" ht="15.75" outlineLevel="1" x14ac:dyDescent="0.25">
      <c r="A7" s="66">
        <f ca="1">INDIRECT($V7&amp;"!"&amp;W7)</f>
        <v>0</v>
      </c>
      <c r="B7" s="67" t="s">
        <v>24</v>
      </c>
      <c r="C7" s="617">
        <f ca="1">INDIRECT($V7&amp;"!"&amp;X7)</f>
        <v>0</v>
      </c>
      <c r="D7" s="68">
        <f t="shared" ref="D7:D15" ca="1" si="3">INDIRECT($V7&amp;"!"&amp;Y7)</f>
        <v>0</v>
      </c>
      <c r="E7" s="69">
        <f t="shared" ca="1" si="0"/>
        <v>0</v>
      </c>
      <c r="F7" s="279">
        <f ca="1">ROUND(INDIRECT($V7&amp;"!"&amp;AA7)/215*12,2)</f>
        <v>0</v>
      </c>
      <c r="G7" s="279">
        <f t="shared" ref="G7:T15" ca="1" si="4">ROUND(INDIRECT($V7&amp;"!"&amp;AB7)/215*12,2)</f>
        <v>0</v>
      </c>
      <c r="H7" s="279">
        <f t="shared" ca="1" si="4"/>
        <v>0</v>
      </c>
      <c r="I7" s="279">
        <f t="shared" ca="1" si="4"/>
        <v>0</v>
      </c>
      <c r="J7" s="279">
        <f t="shared" ca="1" si="4"/>
        <v>0</v>
      </c>
      <c r="K7" s="279">
        <f t="shared" ca="1" si="4"/>
        <v>0</v>
      </c>
      <c r="L7" s="279">
        <f t="shared" ca="1" si="4"/>
        <v>0</v>
      </c>
      <c r="M7" s="279">
        <f t="shared" ca="1" si="4"/>
        <v>0</v>
      </c>
      <c r="N7" s="279">
        <f t="shared" ca="1" si="4"/>
        <v>0</v>
      </c>
      <c r="O7" s="279">
        <f t="shared" ca="1" si="4"/>
        <v>0</v>
      </c>
      <c r="P7" s="279">
        <f t="shared" ca="1" si="4"/>
        <v>0</v>
      </c>
      <c r="Q7" s="279">
        <f t="shared" ca="1" si="4"/>
        <v>0</v>
      </c>
      <c r="R7" s="279">
        <f t="shared" ca="1" si="4"/>
        <v>0</v>
      </c>
      <c r="S7" s="279">
        <f t="shared" ca="1" si="4"/>
        <v>0</v>
      </c>
      <c r="T7" s="279">
        <f t="shared" ca="1" si="4"/>
        <v>0</v>
      </c>
      <c r="V7" t="str">
        <f>A6</f>
        <v>Name_1</v>
      </c>
      <c r="W7" t="s">
        <v>73</v>
      </c>
      <c r="X7" t="s">
        <v>74</v>
      </c>
      <c r="Y7" s="44" t="s">
        <v>75</v>
      </c>
      <c r="Z7" s="44" t="s">
        <v>76</v>
      </c>
      <c r="AA7" t="s">
        <v>28</v>
      </c>
      <c r="AB7" t="s">
        <v>77</v>
      </c>
      <c r="AC7" t="s">
        <v>78</v>
      </c>
      <c r="AD7" t="s">
        <v>79</v>
      </c>
      <c r="AE7" t="s">
        <v>80</v>
      </c>
      <c r="AF7" t="s">
        <v>81</v>
      </c>
      <c r="AG7" t="s">
        <v>82</v>
      </c>
      <c r="AH7" t="s">
        <v>83</v>
      </c>
      <c r="AI7" t="s">
        <v>84</v>
      </c>
      <c r="AJ7" t="s">
        <v>85</v>
      </c>
      <c r="AK7" t="s">
        <v>86</v>
      </c>
      <c r="AL7" t="s">
        <v>87</v>
      </c>
      <c r="AM7" t="s">
        <v>88</v>
      </c>
      <c r="AN7" t="s">
        <v>89</v>
      </c>
      <c r="AO7" t="s">
        <v>90</v>
      </c>
    </row>
    <row r="8" spans="1:41" ht="15.75" outlineLevel="1" x14ac:dyDescent="0.25">
      <c r="A8" s="66">
        <f t="shared" ref="A8:A16" ca="1" si="5">INDIRECT($V7&amp;"!"&amp;W7)</f>
        <v>0</v>
      </c>
      <c r="B8" s="70" t="s">
        <v>91</v>
      </c>
      <c r="C8" s="618"/>
      <c r="D8" s="68">
        <f t="shared" ca="1" si="3"/>
        <v>0</v>
      </c>
      <c r="E8" s="69">
        <f t="shared" ca="1" si="0"/>
        <v>0</v>
      </c>
      <c r="F8" s="279">
        <f t="shared" ref="F8:F15" ca="1" si="6">ROUND(INDIRECT($V8&amp;"!"&amp;AA8)/215*12,2)</f>
        <v>0</v>
      </c>
      <c r="G8" s="279">
        <f t="shared" ca="1" si="4"/>
        <v>0</v>
      </c>
      <c r="H8" s="279">
        <f t="shared" ca="1" si="4"/>
        <v>0</v>
      </c>
      <c r="I8" s="279">
        <f t="shared" ca="1" si="4"/>
        <v>0</v>
      </c>
      <c r="J8" s="279">
        <f t="shared" ca="1" si="4"/>
        <v>0</v>
      </c>
      <c r="K8" s="279">
        <f t="shared" ca="1" si="4"/>
        <v>0</v>
      </c>
      <c r="L8" s="279">
        <f t="shared" ca="1" si="4"/>
        <v>0</v>
      </c>
      <c r="M8" s="279">
        <f t="shared" ca="1" si="4"/>
        <v>0</v>
      </c>
      <c r="N8" s="279">
        <f t="shared" ca="1" si="4"/>
        <v>0</v>
      </c>
      <c r="O8" s="279">
        <f t="shared" ca="1" si="4"/>
        <v>0</v>
      </c>
      <c r="P8" s="279">
        <f t="shared" ca="1" si="4"/>
        <v>0</v>
      </c>
      <c r="Q8" s="279">
        <f t="shared" ca="1" si="4"/>
        <v>0</v>
      </c>
      <c r="R8" s="279">
        <f t="shared" ca="1" si="4"/>
        <v>0</v>
      </c>
      <c r="S8" s="279">
        <f t="shared" ca="1" si="4"/>
        <v>0</v>
      </c>
      <c r="T8" s="279">
        <f t="shared" ca="1" si="4"/>
        <v>0</v>
      </c>
      <c r="V8" t="str">
        <f t="shared" ref="V8:V14" si="7">V7</f>
        <v>Name_1</v>
      </c>
      <c r="W8" t="s">
        <v>73</v>
      </c>
      <c r="Y8" s="44" t="s">
        <v>92</v>
      </c>
      <c r="Z8" s="44" t="s">
        <v>93</v>
      </c>
      <c r="AA8" t="s">
        <v>94</v>
      </c>
      <c r="AB8" t="s">
        <v>95</v>
      </c>
      <c r="AC8" t="s">
        <v>96</v>
      </c>
      <c r="AD8" t="s">
        <v>97</v>
      </c>
      <c r="AE8" t="s">
        <v>98</v>
      </c>
      <c r="AF8" t="s">
        <v>99</v>
      </c>
      <c r="AG8" t="s">
        <v>100</v>
      </c>
      <c r="AH8" t="s">
        <v>101</v>
      </c>
      <c r="AI8" t="s">
        <v>102</v>
      </c>
      <c r="AJ8" t="s">
        <v>103</v>
      </c>
      <c r="AK8" t="s">
        <v>104</v>
      </c>
      <c r="AL8" t="s">
        <v>105</v>
      </c>
      <c r="AM8" t="s">
        <v>106</v>
      </c>
      <c r="AN8" t="s">
        <v>107</v>
      </c>
      <c r="AO8" t="s">
        <v>108</v>
      </c>
    </row>
    <row r="9" spans="1:41" ht="15.75" outlineLevel="1" x14ac:dyDescent="0.25">
      <c r="A9" s="66">
        <f t="shared" ca="1" si="5"/>
        <v>0</v>
      </c>
      <c r="B9" s="71" t="s">
        <v>25</v>
      </c>
      <c r="C9" s="617">
        <f ca="1">INDIRECT($V9&amp;"!"&amp;X9)</f>
        <v>0</v>
      </c>
      <c r="D9" s="68">
        <f t="shared" ca="1" si="3"/>
        <v>0</v>
      </c>
      <c r="E9" s="69">
        <f t="shared" ca="1" si="0"/>
        <v>0</v>
      </c>
      <c r="F9" s="279">
        <f t="shared" ca="1" si="6"/>
        <v>0</v>
      </c>
      <c r="G9" s="279">
        <f t="shared" ca="1" si="4"/>
        <v>0</v>
      </c>
      <c r="H9" s="279">
        <f t="shared" ca="1" si="4"/>
        <v>0</v>
      </c>
      <c r="I9" s="279">
        <f t="shared" ca="1" si="4"/>
        <v>0</v>
      </c>
      <c r="J9" s="279">
        <f t="shared" ca="1" si="4"/>
        <v>0</v>
      </c>
      <c r="K9" s="279">
        <f t="shared" ca="1" si="4"/>
        <v>0</v>
      </c>
      <c r="L9" s="279">
        <f t="shared" ca="1" si="4"/>
        <v>0</v>
      </c>
      <c r="M9" s="279">
        <f t="shared" ca="1" si="4"/>
        <v>0</v>
      </c>
      <c r="N9" s="279">
        <f t="shared" ca="1" si="4"/>
        <v>0</v>
      </c>
      <c r="O9" s="279">
        <f t="shared" ca="1" si="4"/>
        <v>0</v>
      </c>
      <c r="P9" s="279">
        <f t="shared" ca="1" si="4"/>
        <v>0</v>
      </c>
      <c r="Q9" s="279">
        <f t="shared" ca="1" si="4"/>
        <v>0</v>
      </c>
      <c r="R9" s="279">
        <f t="shared" ca="1" si="4"/>
        <v>0</v>
      </c>
      <c r="S9" s="279">
        <f t="shared" ca="1" si="4"/>
        <v>0</v>
      </c>
      <c r="T9" s="279">
        <f t="shared" ca="1" si="4"/>
        <v>0</v>
      </c>
      <c r="V9" t="str">
        <f t="shared" si="7"/>
        <v>Name_1</v>
      </c>
      <c r="W9" t="s">
        <v>73</v>
      </c>
      <c r="X9" t="s">
        <v>109</v>
      </c>
      <c r="Y9" s="44" t="s">
        <v>110</v>
      </c>
      <c r="Z9" s="44" t="s">
        <v>111</v>
      </c>
      <c r="AA9" t="s">
        <v>112</v>
      </c>
      <c r="AB9" t="s">
        <v>113</v>
      </c>
      <c r="AC9" t="s">
        <v>114</v>
      </c>
      <c r="AD9" t="s">
        <v>115</v>
      </c>
      <c r="AE9" t="s">
        <v>116</v>
      </c>
      <c r="AF9" t="s">
        <v>117</v>
      </c>
      <c r="AG9" t="s">
        <v>118</v>
      </c>
      <c r="AH9" t="s">
        <v>119</v>
      </c>
      <c r="AI9" t="s">
        <v>120</v>
      </c>
      <c r="AJ9" t="s">
        <v>121</v>
      </c>
      <c r="AK9" t="s">
        <v>122</v>
      </c>
      <c r="AL9" t="s">
        <v>123</v>
      </c>
      <c r="AM9" t="s">
        <v>124</v>
      </c>
      <c r="AN9" t="s">
        <v>125</v>
      </c>
      <c r="AO9" t="s">
        <v>126</v>
      </c>
    </row>
    <row r="10" spans="1:41" ht="15.75" outlineLevel="1" x14ac:dyDescent="0.25">
      <c r="A10" s="66">
        <f t="shared" ca="1" si="5"/>
        <v>0</v>
      </c>
      <c r="B10" s="72" t="s">
        <v>127</v>
      </c>
      <c r="C10" s="618"/>
      <c r="D10" s="68">
        <f t="shared" ca="1" si="3"/>
        <v>0</v>
      </c>
      <c r="E10" s="69">
        <f t="shared" ca="1" si="0"/>
        <v>0</v>
      </c>
      <c r="F10" s="279">
        <f t="shared" ca="1" si="6"/>
        <v>0</v>
      </c>
      <c r="G10" s="279">
        <f t="shared" ca="1" si="4"/>
        <v>0</v>
      </c>
      <c r="H10" s="279">
        <f t="shared" ca="1" si="4"/>
        <v>0</v>
      </c>
      <c r="I10" s="279">
        <f t="shared" ca="1" si="4"/>
        <v>0</v>
      </c>
      <c r="J10" s="279">
        <f t="shared" ca="1" si="4"/>
        <v>0</v>
      </c>
      <c r="K10" s="279">
        <f t="shared" ca="1" si="4"/>
        <v>0</v>
      </c>
      <c r="L10" s="279">
        <f t="shared" ca="1" si="4"/>
        <v>0</v>
      </c>
      <c r="M10" s="279">
        <f t="shared" ca="1" si="4"/>
        <v>0</v>
      </c>
      <c r="N10" s="279">
        <f t="shared" ca="1" si="4"/>
        <v>0</v>
      </c>
      <c r="O10" s="279">
        <f t="shared" ca="1" si="4"/>
        <v>0</v>
      </c>
      <c r="P10" s="279">
        <f t="shared" ca="1" si="4"/>
        <v>0</v>
      </c>
      <c r="Q10" s="279">
        <f t="shared" ca="1" si="4"/>
        <v>0</v>
      </c>
      <c r="R10" s="279">
        <f t="shared" ca="1" si="4"/>
        <v>0</v>
      </c>
      <c r="S10" s="279">
        <f t="shared" ca="1" si="4"/>
        <v>0</v>
      </c>
      <c r="T10" s="279">
        <f t="shared" ca="1" si="4"/>
        <v>0</v>
      </c>
      <c r="V10" t="str">
        <f t="shared" si="7"/>
        <v>Name_1</v>
      </c>
      <c r="W10" t="s">
        <v>73</v>
      </c>
      <c r="Y10" s="44" t="s">
        <v>128</v>
      </c>
      <c r="Z10" s="44" t="s">
        <v>129</v>
      </c>
      <c r="AA10" t="s">
        <v>130</v>
      </c>
      <c r="AB10" t="s">
        <v>131</v>
      </c>
      <c r="AC10" t="s">
        <v>132</v>
      </c>
      <c r="AD10" t="s">
        <v>133</v>
      </c>
      <c r="AE10" t="s">
        <v>134</v>
      </c>
      <c r="AF10" t="s">
        <v>135</v>
      </c>
      <c r="AG10" t="s">
        <v>136</v>
      </c>
      <c r="AH10" t="s">
        <v>137</v>
      </c>
      <c r="AI10" t="s">
        <v>138</v>
      </c>
      <c r="AJ10" t="s">
        <v>139</v>
      </c>
      <c r="AK10" t="s">
        <v>140</v>
      </c>
      <c r="AL10" t="s">
        <v>141</v>
      </c>
      <c r="AM10" t="s">
        <v>142</v>
      </c>
      <c r="AN10" t="s">
        <v>143</v>
      </c>
      <c r="AO10" t="s">
        <v>144</v>
      </c>
    </row>
    <row r="11" spans="1:41" ht="15.75" outlineLevel="1" x14ac:dyDescent="0.25">
      <c r="A11" s="66">
        <f t="shared" ca="1" si="5"/>
        <v>0</v>
      </c>
      <c r="B11" s="73" t="s">
        <v>26</v>
      </c>
      <c r="C11" s="617">
        <f ca="1">INDIRECT($V11&amp;"!"&amp;X11)</f>
        <v>0</v>
      </c>
      <c r="D11" s="68">
        <f t="shared" ca="1" si="3"/>
        <v>0</v>
      </c>
      <c r="E11" s="69">
        <f t="shared" ca="1" si="0"/>
        <v>0</v>
      </c>
      <c r="F11" s="279">
        <f t="shared" ca="1" si="6"/>
        <v>0</v>
      </c>
      <c r="G11" s="279">
        <f t="shared" ca="1" si="4"/>
        <v>0</v>
      </c>
      <c r="H11" s="279">
        <f t="shared" ca="1" si="4"/>
        <v>0</v>
      </c>
      <c r="I11" s="279">
        <f t="shared" ca="1" si="4"/>
        <v>0</v>
      </c>
      <c r="J11" s="279">
        <f t="shared" ca="1" si="4"/>
        <v>0</v>
      </c>
      <c r="K11" s="279">
        <f t="shared" ca="1" si="4"/>
        <v>0</v>
      </c>
      <c r="L11" s="279">
        <f t="shared" ca="1" si="4"/>
        <v>0</v>
      </c>
      <c r="M11" s="279">
        <f t="shared" ca="1" si="4"/>
        <v>0</v>
      </c>
      <c r="N11" s="279">
        <f t="shared" ca="1" si="4"/>
        <v>0</v>
      </c>
      <c r="O11" s="279">
        <f t="shared" ca="1" si="4"/>
        <v>0</v>
      </c>
      <c r="P11" s="279">
        <f t="shared" ca="1" si="4"/>
        <v>0</v>
      </c>
      <c r="Q11" s="279">
        <f t="shared" ca="1" si="4"/>
        <v>0</v>
      </c>
      <c r="R11" s="279">
        <f t="shared" ca="1" si="4"/>
        <v>0</v>
      </c>
      <c r="S11" s="279">
        <f t="shared" ca="1" si="4"/>
        <v>0</v>
      </c>
      <c r="T11" s="279">
        <f t="shared" ca="1" si="4"/>
        <v>0</v>
      </c>
      <c r="V11" t="str">
        <f t="shared" si="7"/>
        <v>Name_1</v>
      </c>
      <c r="W11" t="s">
        <v>73</v>
      </c>
      <c r="X11" t="s">
        <v>145</v>
      </c>
      <c r="Y11" s="44" t="s">
        <v>146</v>
      </c>
      <c r="Z11" s="44" t="s">
        <v>147</v>
      </c>
      <c r="AA11" t="s">
        <v>148</v>
      </c>
      <c r="AB11" t="s">
        <v>149</v>
      </c>
      <c r="AC11" t="s">
        <v>150</v>
      </c>
      <c r="AD11" t="s">
        <v>151</v>
      </c>
      <c r="AE11" t="s">
        <v>152</v>
      </c>
      <c r="AF11" t="s">
        <v>153</v>
      </c>
      <c r="AG11" t="s">
        <v>154</v>
      </c>
      <c r="AH11" t="s">
        <v>155</v>
      </c>
      <c r="AI11" t="s">
        <v>156</v>
      </c>
      <c r="AJ11" t="s">
        <v>157</v>
      </c>
      <c r="AK11" t="s">
        <v>158</v>
      </c>
      <c r="AL11" t="s">
        <v>159</v>
      </c>
      <c r="AM11" t="s">
        <v>160</v>
      </c>
      <c r="AN11" t="s">
        <v>161</v>
      </c>
      <c r="AO11" t="s">
        <v>162</v>
      </c>
    </row>
    <row r="12" spans="1:41" ht="15.75" outlineLevel="1" x14ac:dyDescent="0.25">
      <c r="A12" s="66">
        <f t="shared" ca="1" si="5"/>
        <v>0</v>
      </c>
      <c r="B12" s="74" t="s">
        <v>163</v>
      </c>
      <c r="C12" s="618"/>
      <c r="D12" s="68">
        <f t="shared" ca="1" si="3"/>
        <v>0</v>
      </c>
      <c r="E12" s="69">
        <f t="shared" ca="1" si="0"/>
        <v>0</v>
      </c>
      <c r="F12" s="279">
        <f t="shared" ca="1" si="6"/>
        <v>0</v>
      </c>
      <c r="G12" s="279">
        <f t="shared" ca="1" si="4"/>
        <v>0</v>
      </c>
      <c r="H12" s="279">
        <f t="shared" ca="1" si="4"/>
        <v>0</v>
      </c>
      <c r="I12" s="279">
        <f t="shared" ca="1" si="4"/>
        <v>0</v>
      </c>
      <c r="J12" s="279">
        <f t="shared" ca="1" si="4"/>
        <v>0</v>
      </c>
      <c r="K12" s="279">
        <f t="shared" ca="1" si="4"/>
        <v>0</v>
      </c>
      <c r="L12" s="279">
        <f t="shared" ca="1" si="4"/>
        <v>0</v>
      </c>
      <c r="M12" s="279">
        <f t="shared" ca="1" si="4"/>
        <v>0</v>
      </c>
      <c r="N12" s="279">
        <f t="shared" ca="1" si="4"/>
        <v>0</v>
      </c>
      <c r="O12" s="279">
        <f t="shared" ca="1" si="4"/>
        <v>0</v>
      </c>
      <c r="P12" s="279">
        <f t="shared" ca="1" si="4"/>
        <v>0</v>
      </c>
      <c r="Q12" s="279">
        <f t="shared" ca="1" si="4"/>
        <v>0</v>
      </c>
      <c r="R12" s="279">
        <f t="shared" ca="1" si="4"/>
        <v>0</v>
      </c>
      <c r="S12" s="279">
        <f t="shared" ca="1" si="4"/>
        <v>0</v>
      </c>
      <c r="T12" s="279">
        <f t="shared" ca="1" si="4"/>
        <v>0</v>
      </c>
      <c r="V12" t="str">
        <f t="shared" si="7"/>
        <v>Name_1</v>
      </c>
      <c r="W12" t="s">
        <v>73</v>
      </c>
      <c r="Y12" s="44" t="s">
        <v>164</v>
      </c>
      <c r="Z12" s="44" t="s">
        <v>165</v>
      </c>
      <c r="AA12" t="s">
        <v>166</v>
      </c>
      <c r="AB12" t="s">
        <v>167</v>
      </c>
      <c r="AC12" t="s">
        <v>168</v>
      </c>
      <c r="AD12" t="s">
        <v>169</v>
      </c>
      <c r="AE12" t="s">
        <v>170</v>
      </c>
      <c r="AF12" t="s">
        <v>171</v>
      </c>
      <c r="AG12" t="s">
        <v>172</v>
      </c>
      <c r="AH12" t="s">
        <v>173</v>
      </c>
      <c r="AI12" t="s">
        <v>174</v>
      </c>
      <c r="AJ12" t="s">
        <v>175</v>
      </c>
      <c r="AK12" t="s">
        <v>176</v>
      </c>
      <c r="AL12" t="s">
        <v>177</v>
      </c>
      <c r="AM12" t="s">
        <v>178</v>
      </c>
      <c r="AN12" t="s">
        <v>179</v>
      </c>
      <c r="AO12" t="s">
        <v>180</v>
      </c>
    </row>
    <row r="13" spans="1:41" ht="15.75" outlineLevel="1" x14ac:dyDescent="0.25">
      <c r="A13" s="66">
        <f t="shared" ca="1" si="5"/>
        <v>0</v>
      </c>
      <c r="B13" s="75" t="s">
        <v>27</v>
      </c>
      <c r="C13" s="617">
        <f ca="1">INDIRECT($V13&amp;"!"&amp;X13)</f>
        <v>0</v>
      </c>
      <c r="D13" s="68">
        <f t="shared" ca="1" si="3"/>
        <v>0</v>
      </c>
      <c r="E13" s="69">
        <f t="shared" ca="1" si="0"/>
        <v>0</v>
      </c>
      <c r="F13" s="279">
        <f t="shared" ca="1" si="6"/>
        <v>0</v>
      </c>
      <c r="G13" s="279">
        <f t="shared" ca="1" si="4"/>
        <v>0</v>
      </c>
      <c r="H13" s="279">
        <f t="shared" ca="1" si="4"/>
        <v>0</v>
      </c>
      <c r="I13" s="279">
        <f t="shared" ca="1" si="4"/>
        <v>0</v>
      </c>
      <c r="J13" s="279">
        <f t="shared" ca="1" si="4"/>
        <v>0</v>
      </c>
      <c r="K13" s="279">
        <f t="shared" ca="1" si="4"/>
        <v>0</v>
      </c>
      <c r="L13" s="279">
        <f t="shared" ca="1" si="4"/>
        <v>0</v>
      </c>
      <c r="M13" s="279">
        <f t="shared" ca="1" si="4"/>
        <v>0</v>
      </c>
      <c r="N13" s="279">
        <f t="shared" ca="1" si="4"/>
        <v>0</v>
      </c>
      <c r="O13" s="279">
        <f t="shared" ca="1" si="4"/>
        <v>0</v>
      </c>
      <c r="P13" s="279">
        <f t="shared" ca="1" si="4"/>
        <v>0</v>
      </c>
      <c r="Q13" s="279">
        <f t="shared" ca="1" si="4"/>
        <v>0</v>
      </c>
      <c r="R13" s="279">
        <f t="shared" ca="1" si="4"/>
        <v>0</v>
      </c>
      <c r="S13" s="279">
        <f t="shared" ca="1" si="4"/>
        <v>0</v>
      </c>
      <c r="T13" s="279">
        <f t="shared" ca="1" si="4"/>
        <v>0</v>
      </c>
      <c r="V13" t="str">
        <f t="shared" si="7"/>
        <v>Name_1</v>
      </c>
      <c r="W13" t="s">
        <v>73</v>
      </c>
      <c r="X13" t="s">
        <v>181</v>
      </c>
      <c r="Y13" s="44" t="s">
        <v>182</v>
      </c>
      <c r="Z13" s="44" t="s">
        <v>183</v>
      </c>
      <c r="AA13" t="s">
        <v>184</v>
      </c>
      <c r="AB13" t="s">
        <v>185</v>
      </c>
      <c r="AC13" t="s">
        <v>186</v>
      </c>
      <c r="AD13" t="s">
        <v>187</v>
      </c>
      <c r="AE13" t="s">
        <v>188</v>
      </c>
      <c r="AF13" t="s">
        <v>189</v>
      </c>
      <c r="AG13" t="s">
        <v>190</v>
      </c>
      <c r="AH13" t="s">
        <v>191</v>
      </c>
      <c r="AI13" t="s">
        <v>192</v>
      </c>
      <c r="AJ13" t="s">
        <v>193</v>
      </c>
      <c r="AK13" t="s">
        <v>194</v>
      </c>
      <c r="AL13" t="s">
        <v>195</v>
      </c>
      <c r="AM13" t="s">
        <v>196</v>
      </c>
      <c r="AN13" t="s">
        <v>197</v>
      </c>
      <c r="AO13" t="s">
        <v>198</v>
      </c>
    </row>
    <row r="14" spans="1:41" ht="15.75" outlineLevel="1" x14ac:dyDescent="0.25">
      <c r="A14" s="66">
        <f t="shared" ca="1" si="5"/>
        <v>0</v>
      </c>
      <c r="B14" s="75" t="s">
        <v>199</v>
      </c>
      <c r="C14" s="618"/>
      <c r="D14" s="68">
        <f t="shared" ca="1" si="3"/>
        <v>0</v>
      </c>
      <c r="E14" s="69">
        <f t="shared" ca="1" si="0"/>
        <v>0</v>
      </c>
      <c r="F14" s="279">
        <f t="shared" ca="1" si="6"/>
        <v>0</v>
      </c>
      <c r="G14" s="279">
        <f t="shared" ca="1" si="4"/>
        <v>0</v>
      </c>
      <c r="H14" s="279">
        <f t="shared" ca="1" si="4"/>
        <v>0</v>
      </c>
      <c r="I14" s="279">
        <f t="shared" ca="1" si="4"/>
        <v>0</v>
      </c>
      <c r="J14" s="279">
        <f t="shared" ca="1" si="4"/>
        <v>0</v>
      </c>
      <c r="K14" s="279">
        <f t="shared" ca="1" si="4"/>
        <v>0</v>
      </c>
      <c r="L14" s="279">
        <f t="shared" ca="1" si="4"/>
        <v>0</v>
      </c>
      <c r="M14" s="279">
        <f t="shared" ca="1" si="4"/>
        <v>0</v>
      </c>
      <c r="N14" s="279">
        <f t="shared" ca="1" si="4"/>
        <v>0</v>
      </c>
      <c r="O14" s="279">
        <f t="shared" ca="1" si="4"/>
        <v>0</v>
      </c>
      <c r="P14" s="279">
        <f t="shared" ca="1" si="4"/>
        <v>0</v>
      </c>
      <c r="Q14" s="279">
        <f t="shared" ca="1" si="4"/>
        <v>0</v>
      </c>
      <c r="R14" s="279">
        <f t="shared" ca="1" si="4"/>
        <v>0</v>
      </c>
      <c r="S14" s="279">
        <f t="shared" ca="1" si="4"/>
        <v>0</v>
      </c>
      <c r="T14" s="279">
        <f t="shared" ca="1" si="4"/>
        <v>0</v>
      </c>
      <c r="V14" t="str">
        <f t="shared" si="7"/>
        <v>Name_1</v>
      </c>
      <c r="W14" t="s">
        <v>73</v>
      </c>
      <c r="Y14" s="44" t="s">
        <v>200</v>
      </c>
      <c r="Z14" s="44" t="s">
        <v>201</v>
      </c>
      <c r="AA14" t="s">
        <v>202</v>
      </c>
      <c r="AB14" t="s">
        <v>203</v>
      </c>
      <c r="AC14" t="s">
        <v>204</v>
      </c>
      <c r="AD14" t="s">
        <v>205</v>
      </c>
      <c r="AE14" t="s">
        <v>206</v>
      </c>
      <c r="AF14" t="s">
        <v>207</v>
      </c>
      <c r="AG14" t="s">
        <v>208</v>
      </c>
      <c r="AH14" t="s">
        <v>209</v>
      </c>
      <c r="AI14" t="s">
        <v>210</v>
      </c>
      <c r="AJ14" t="s">
        <v>211</v>
      </c>
      <c r="AK14" t="s">
        <v>212</v>
      </c>
      <c r="AL14" t="s">
        <v>213</v>
      </c>
      <c r="AM14" t="s">
        <v>214</v>
      </c>
      <c r="AN14" t="s">
        <v>215</v>
      </c>
      <c r="AO14" t="s">
        <v>216</v>
      </c>
    </row>
    <row r="15" spans="1:41" ht="15.75" outlineLevel="1" x14ac:dyDescent="0.25">
      <c r="A15" s="66">
        <f t="shared" ca="1" si="5"/>
        <v>0</v>
      </c>
      <c r="B15" s="76" t="s">
        <v>28</v>
      </c>
      <c r="C15" s="77">
        <f ca="1">INDIRECT($V15&amp;"!"&amp;X15)</f>
        <v>0</v>
      </c>
      <c r="D15" s="68">
        <f t="shared" ca="1" si="3"/>
        <v>0</v>
      </c>
      <c r="E15" s="69">
        <f t="shared" ca="1" si="0"/>
        <v>0</v>
      </c>
      <c r="F15" s="279">
        <f t="shared" ca="1" si="6"/>
        <v>0</v>
      </c>
      <c r="G15" s="279">
        <f t="shared" ca="1" si="4"/>
        <v>0</v>
      </c>
      <c r="H15" s="279">
        <f t="shared" ca="1" si="4"/>
        <v>0</v>
      </c>
      <c r="I15" s="279">
        <f t="shared" ca="1" si="4"/>
        <v>0</v>
      </c>
      <c r="J15" s="279">
        <f t="shared" ca="1" si="4"/>
        <v>0</v>
      </c>
      <c r="K15" s="279">
        <f t="shared" ca="1" si="4"/>
        <v>0</v>
      </c>
      <c r="L15" s="279">
        <f t="shared" ca="1" si="4"/>
        <v>0</v>
      </c>
      <c r="M15" s="279">
        <f t="shared" ca="1" si="4"/>
        <v>0</v>
      </c>
      <c r="N15" s="279">
        <f t="shared" ca="1" si="4"/>
        <v>0</v>
      </c>
      <c r="O15" s="279">
        <f t="shared" ca="1" si="4"/>
        <v>0</v>
      </c>
      <c r="P15" s="279">
        <f t="shared" ca="1" si="4"/>
        <v>0</v>
      </c>
      <c r="Q15" s="279">
        <f t="shared" ca="1" si="4"/>
        <v>0</v>
      </c>
      <c r="R15" s="279">
        <f t="shared" ca="1" si="4"/>
        <v>0</v>
      </c>
      <c r="S15" s="279">
        <f t="shared" ca="1" si="4"/>
        <v>0</v>
      </c>
      <c r="T15" s="279">
        <f t="shared" ca="1" si="4"/>
        <v>0</v>
      </c>
      <c r="V15" t="str">
        <f>V14</f>
        <v>Name_1</v>
      </c>
      <c r="W15" t="s">
        <v>73</v>
      </c>
      <c r="X15" t="s">
        <v>217</v>
      </c>
      <c r="Y15" s="44" t="s">
        <v>218</v>
      </c>
      <c r="Z15" s="44" t="s">
        <v>219</v>
      </c>
      <c r="AA15" t="s">
        <v>220</v>
      </c>
      <c r="AB15" t="s">
        <v>221</v>
      </c>
      <c r="AC15" t="s">
        <v>222</v>
      </c>
      <c r="AD15" t="s">
        <v>223</v>
      </c>
      <c r="AE15" t="s">
        <v>224</v>
      </c>
      <c r="AF15" t="s">
        <v>225</v>
      </c>
      <c r="AG15" t="s">
        <v>226</v>
      </c>
      <c r="AH15" t="s">
        <v>227</v>
      </c>
      <c r="AI15" t="s">
        <v>228</v>
      </c>
      <c r="AJ15" t="s">
        <v>229</v>
      </c>
      <c r="AK15" t="s">
        <v>230</v>
      </c>
      <c r="AL15" t="s">
        <v>231</v>
      </c>
      <c r="AM15" t="s">
        <v>232</v>
      </c>
      <c r="AN15" t="s">
        <v>233</v>
      </c>
      <c r="AO15" t="s">
        <v>234</v>
      </c>
    </row>
    <row r="16" spans="1:41" s="78" customFormat="1" ht="15.75" outlineLevel="1" x14ac:dyDescent="0.25">
      <c r="A16" s="66">
        <f t="shared" ca="1" si="5"/>
        <v>0</v>
      </c>
      <c r="B16" s="79" t="s">
        <v>52</v>
      </c>
      <c r="C16" s="80">
        <f ca="1">SUM(C7:C15)</f>
        <v>0</v>
      </c>
      <c r="D16" s="81">
        <f ca="1">SUM(D7:D15)</f>
        <v>0</v>
      </c>
      <c r="E16" s="82">
        <f ca="1">SUM(E7:E15)</f>
        <v>0</v>
      </c>
      <c r="F16" s="82">
        <f t="shared" ref="F16:T16" ca="1" si="8">SUM(F7:F15)</f>
        <v>0</v>
      </c>
      <c r="G16" s="82">
        <f t="shared" ca="1" si="8"/>
        <v>0</v>
      </c>
      <c r="H16" s="82">
        <f t="shared" ca="1" si="8"/>
        <v>0</v>
      </c>
      <c r="I16" s="82">
        <f t="shared" ca="1" si="8"/>
        <v>0</v>
      </c>
      <c r="J16" s="82">
        <f t="shared" ca="1" si="8"/>
        <v>0</v>
      </c>
      <c r="K16" s="82">
        <f t="shared" ca="1" si="8"/>
        <v>0</v>
      </c>
      <c r="L16" s="82">
        <f t="shared" ca="1" si="8"/>
        <v>0</v>
      </c>
      <c r="M16" s="82">
        <f t="shared" ca="1" si="8"/>
        <v>0</v>
      </c>
      <c r="N16" s="82">
        <f t="shared" ca="1" si="8"/>
        <v>0</v>
      </c>
      <c r="O16" s="82">
        <f t="shared" ca="1" si="8"/>
        <v>0</v>
      </c>
      <c r="P16" s="82">
        <f t="shared" ca="1" si="8"/>
        <v>0</v>
      </c>
      <c r="Q16" s="82">
        <f t="shared" ca="1" si="8"/>
        <v>0</v>
      </c>
      <c r="R16" s="82">
        <f t="shared" ca="1" si="8"/>
        <v>0</v>
      </c>
      <c r="S16" s="82">
        <f t="shared" ca="1" si="8"/>
        <v>0</v>
      </c>
      <c r="T16" s="82">
        <f t="shared" ca="1" si="8"/>
        <v>0</v>
      </c>
      <c r="Y16" s="83"/>
      <c r="Z16" s="83"/>
    </row>
    <row r="17" spans="1:41" ht="15.75" x14ac:dyDescent="0.25">
      <c r="A17" s="61" t="s">
        <v>384</v>
      </c>
      <c r="B17" s="64"/>
      <c r="C17" s="84"/>
      <c r="D17" s="64"/>
      <c r="E17" s="64"/>
      <c r="F17" s="64"/>
      <c r="G17" s="64"/>
      <c r="H17" s="64"/>
      <c r="I17" s="64"/>
      <c r="J17" s="64"/>
      <c r="K17" s="64"/>
      <c r="L17" s="64"/>
      <c r="M17" s="64"/>
      <c r="N17" s="64"/>
      <c r="O17" s="64"/>
      <c r="P17" s="64"/>
      <c r="Q17" s="64"/>
      <c r="R17" s="64"/>
      <c r="S17" s="64"/>
      <c r="T17" s="65"/>
    </row>
    <row r="18" spans="1:41" ht="15.75" outlineLevel="1" x14ac:dyDescent="0.25">
      <c r="A18" s="66">
        <f ca="1">INDIRECT($V18&amp;"!"&amp;W18)</f>
        <v>0</v>
      </c>
      <c r="B18" s="67" t="s">
        <v>24</v>
      </c>
      <c r="C18" s="617">
        <f ca="1">INDIRECT($V18&amp;"!"&amp;X18)</f>
        <v>0</v>
      </c>
      <c r="D18" s="68">
        <f t="shared" ref="D18:D26" ca="1" si="9">INDIRECT($V18&amp;"!"&amp;Y18)</f>
        <v>0</v>
      </c>
      <c r="E18" s="69">
        <f t="shared" ref="E18:E26" ca="1" si="10">SUM(F18:T18)</f>
        <v>0</v>
      </c>
      <c r="F18" s="279">
        <f ca="1">ROUND(INDIRECT($V18&amp;"!"&amp;AA18)/215*12,2)</f>
        <v>0</v>
      </c>
      <c r="G18" s="279">
        <f t="shared" ref="G18:T26" ca="1" si="11">ROUND(INDIRECT($V18&amp;"!"&amp;AB18)/215*12,2)</f>
        <v>0</v>
      </c>
      <c r="H18" s="279">
        <f t="shared" ca="1" si="11"/>
        <v>0</v>
      </c>
      <c r="I18" s="279">
        <f t="shared" ca="1" si="11"/>
        <v>0</v>
      </c>
      <c r="J18" s="279">
        <f t="shared" ca="1" si="11"/>
        <v>0</v>
      </c>
      <c r="K18" s="279">
        <f t="shared" ca="1" si="11"/>
        <v>0</v>
      </c>
      <c r="L18" s="279">
        <f t="shared" ca="1" si="11"/>
        <v>0</v>
      </c>
      <c r="M18" s="279">
        <f t="shared" ca="1" si="11"/>
        <v>0</v>
      </c>
      <c r="N18" s="279">
        <f t="shared" ca="1" si="11"/>
        <v>0</v>
      </c>
      <c r="O18" s="279">
        <f t="shared" ca="1" si="11"/>
        <v>0</v>
      </c>
      <c r="P18" s="279">
        <f t="shared" ca="1" si="11"/>
        <v>0</v>
      </c>
      <c r="Q18" s="279">
        <f t="shared" ca="1" si="11"/>
        <v>0</v>
      </c>
      <c r="R18" s="279">
        <f t="shared" ca="1" si="11"/>
        <v>0</v>
      </c>
      <c r="S18" s="279">
        <f t="shared" ca="1" si="11"/>
        <v>0</v>
      </c>
      <c r="T18" s="279">
        <f t="shared" ca="1" si="11"/>
        <v>0</v>
      </c>
      <c r="V18" t="str">
        <f>A17</f>
        <v>Name_2</v>
      </c>
      <c r="W18" t="s">
        <v>73</v>
      </c>
      <c r="X18" t="s">
        <v>74</v>
      </c>
      <c r="Y18" s="44" t="s">
        <v>75</v>
      </c>
      <c r="Z18" s="44" t="s">
        <v>76</v>
      </c>
      <c r="AA18" t="s">
        <v>28</v>
      </c>
      <c r="AB18" t="s">
        <v>77</v>
      </c>
      <c r="AC18" t="s">
        <v>78</v>
      </c>
      <c r="AD18" t="s">
        <v>79</v>
      </c>
      <c r="AE18" t="s">
        <v>80</v>
      </c>
      <c r="AF18" t="s">
        <v>81</v>
      </c>
      <c r="AG18" t="s">
        <v>82</v>
      </c>
      <c r="AH18" t="s">
        <v>83</v>
      </c>
      <c r="AI18" t="s">
        <v>84</v>
      </c>
      <c r="AJ18" t="s">
        <v>85</v>
      </c>
      <c r="AK18" t="s">
        <v>86</v>
      </c>
      <c r="AL18" t="s">
        <v>87</v>
      </c>
      <c r="AM18" t="s">
        <v>88</v>
      </c>
      <c r="AN18" t="s">
        <v>89</v>
      </c>
      <c r="AO18" t="s">
        <v>90</v>
      </c>
    </row>
    <row r="19" spans="1:41" ht="15.75" outlineLevel="1" x14ac:dyDescent="0.25">
      <c r="A19" s="66">
        <f t="shared" ref="A19:A27" ca="1" si="12">INDIRECT($V18&amp;"!"&amp;W18)</f>
        <v>0</v>
      </c>
      <c r="B19" s="70" t="s">
        <v>91</v>
      </c>
      <c r="C19" s="618"/>
      <c r="D19" s="68">
        <f t="shared" ca="1" si="9"/>
        <v>0</v>
      </c>
      <c r="E19" s="69">
        <f t="shared" ca="1" si="10"/>
        <v>0</v>
      </c>
      <c r="F19" s="279">
        <f t="shared" ref="F19:F26" ca="1" si="13">ROUND(INDIRECT($V19&amp;"!"&amp;AA19)/215*12,2)</f>
        <v>0</v>
      </c>
      <c r="G19" s="279">
        <f t="shared" ca="1" si="11"/>
        <v>0</v>
      </c>
      <c r="H19" s="279">
        <f t="shared" ca="1" si="11"/>
        <v>0</v>
      </c>
      <c r="I19" s="279">
        <f t="shared" ca="1" si="11"/>
        <v>0</v>
      </c>
      <c r="J19" s="279">
        <f t="shared" ca="1" si="11"/>
        <v>0</v>
      </c>
      <c r="K19" s="279">
        <f t="shared" ca="1" si="11"/>
        <v>0</v>
      </c>
      <c r="L19" s="279">
        <f t="shared" ca="1" si="11"/>
        <v>0</v>
      </c>
      <c r="M19" s="279">
        <f t="shared" ca="1" si="11"/>
        <v>0</v>
      </c>
      <c r="N19" s="279">
        <f t="shared" ca="1" si="11"/>
        <v>0</v>
      </c>
      <c r="O19" s="279">
        <f t="shared" ca="1" si="11"/>
        <v>0</v>
      </c>
      <c r="P19" s="279">
        <f t="shared" ca="1" si="11"/>
        <v>0</v>
      </c>
      <c r="Q19" s="279">
        <f t="shared" ca="1" si="11"/>
        <v>0</v>
      </c>
      <c r="R19" s="279">
        <f t="shared" ca="1" si="11"/>
        <v>0</v>
      </c>
      <c r="S19" s="279">
        <f t="shared" ca="1" si="11"/>
        <v>0</v>
      </c>
      <c r="T19" s="279">
        <f t="shared" ca="1" si="11"/>
        <v>0</v>
      </c>
      <c r="V19" t="str">
        <f t="shared" ref="V19:V26" si="14">V18</f>
        <v>Name_2</v>
      </c>
      <c r="W19" t="s">
        <v>73</v>
      </c>
      <c r="Y19" s="44" t="s">
        <v>92</v>
      </c>
      <c r="Z19" s="44" t="s">
        <v>93</v>
      </c>
      <c r="AA19" t="s">
        <v>94</v>
      </c>
      <c r="AB19" t="s">
        <v>95</v>
      </c>
      <c r="AC19" t="s">
        <v>96</v>
      </c>
      <c r="AD19" t="s">
        <v>97</v>
      </c>
      <c r="AE19" t="s">
        <v>98</v>
      </c>
      <c r="AF19" t="s">
        <v>99</v>
      </c>
      <c r="AG19" t="s">
        <v>100</v>
      </c>
      <c r="AH19" t="s">
        <v>101</v>
      </c>
      <c r="AI19" t="s">
        <v>102</v>
      </c>
      <c r="AJ19" t="s">
        <v>103</v>
      </c>
      <c r="AK19" t="s">
        <v>104</v>
      </c>
      <c r="AL19" t="s">
        <v>105</v>
      </c>
      <c r="AM19" t="s">
        <v>106</v>
      </c>
      <c r="AN19" t="s">
        <v>107</v>
      </c>
      <c r="AO19" t="s">
        <v>108</v>
      </c>
    </row>
    <row r="20" spans="1:41" ht="15.75" outlineLevel="1" x14ac:dyDescent="0.25">
      <c r="A20" s="66">
        <f t="shared" ca="1" si="12"/>
        <v>0</v>
      </c>
      <c r="B20" s="71" t="s">
        <v>25</v>
      </c>
      <c r="C20" s="617">
        <f ca="1">INDIRECT($V20&amp;"!"&amp;X20)</f>
        <v>0</v>
      </c>
      <c r="D20" s="68">
        <f t="shared" ca="1" si="9"/>
        <v>0</v>
      </c>
      <c r="E20" s="69">
        <f t="shared" ca="1" si="10"/>
        <v>0</v>
      </c>
      <c r="F20" s="279">
        <f t="shared" ca="1" si="13"/>
        <v>0</v>
      </c>
      <c r="G20" s="279">
        <f t="shared" ca="1" si="11"/>
        <v>0</v>
      </c>
      <c r="H20" s="279">
        <f t="shared" ca="1" si="11"/>
        <v>0</v>
      </c>
      <c r="I20" s="279">
        <f t="shared" ca="1" si="11"/>
        <v>0</v>
      </c>
      <c r="J20" s="279">
        <f t="shared" ca="1" si="11"/>
        <v>0</v>
      </c>
      <c r="K20" s="279">
        <f t="shared" ca="1" si="11"/>
        <v>0</v>
      </c>
      <c r="L20" s="279">
        <f t="shared" ca="1" si="11"/>
        <v>0</v>
      </c>
      <c r="M20" s="279">
        <f t="shared" ca="1" si="11"/>
        <v>0</v>
      </c>
      <c r="N20" s="279">
        <f t="shared" ca="1" si="11"/>
        <v>0</v>
      </c>
      <c r="O20" s="279">
        <f t="shared" ca="1" si="11"/>
        <v>0</v>
      </c>
      <c r="P20" s="279">
        <f t="shared" ca="1" si="11"/>
        <v>0</v>
      </c>
      <c r="Q20" s="279">
        <f t="shared" ca="1" si="11"/>
        <v>0</v>
      </c>
      <c r="R20" s="279">
        <f t="shared" ca="1" si="11"/>
        <v>0</v>
      </c>
      <c r="S20" s="279">
        <f t="shared" ca="1" si="11"/>
        <v>0</v>
      </c>
      <c r="T20" s="279">
        <f t="shared" ca="1" si="11"/>
        <v>0</v>
      </c>
      <c r="V20" t="str">
        <f t="shared" si="14"/>
        <v>Name_2</v>
      </c>
      <c r="W20" t="s">
        <v>73</v>
      </c>
      <c r="X20" t="s">
        <v>109</v>
      </c>
      <c r="Y20" s="44" t="s">
        <v>110</v>
      </c>
      <c r="Z20" s="44" t="s">
        <v>111</v>
      </c>
      <c r="AA20" t="s">
        <v>112</v>
      </c>
      <c r="AB20" t="s">
        <v>113</v>
      </c>
      <c r="AC20" t="s">
        <v>114</v>
      </c>
      <c r="AD20" t="s">
        <v>115</v>
      </c>
      <c r="AE20" t="s">
        <v>116</v>
      </c>
      <c r="AF20" t="s">
        <v>117</v>
      </c>
      <c r="AG20" t="s">
        <v>118</v>
      </c>
      <c r="AH20" t="s">
        <v>119</v>
      </c>
      <c r="AI20" t="s">
        <v>120</v>
      </c>
      <c r="AJ20" t="s">
        <v>121</v>
      </c>
      <c r="AK20" t="s">
        <v>122</v>
      </c>
      <c r="AL20" t="s">
        <v>123</v>
      </c>
      <c r="AM20" t="s">
        <v>124</v>
      </c>
      <c r="AN20" t="s">
        <v>125</v>
      </c>
      <c r="AO20" t="s">
        <v>126</v>
      </c>
    </row>
    <row r="21" spans="1:41" ht="15.75" outlineLevel="1" x14ac:dyDescent="0.25">
      <c r="A21" s="66">
        <f t="shared" ca="1" si="12"/>
        <v>0</v>
      </c>
      <c r="B21" s="72" t="s">
        <v>127</v>
      </c>
      <c r="C21" s="618"/>
      <c r="D21" s="68">
        <f t="shared" ca="1" si="9"/>
        <v>0</v>
      </c>
      <c r="E21" s="69">
        <f t="shared" ca="1" si="10"/>
        <v>0</v>
      </c>
      <c r="F21" s="279">
        <f t="shared" ca="1" si="13"/>
        <v>0</v>
      </c>
      <c r="G21" s="279">
        <f t="shared" ca="1" si="11"/>
        <v>0</v>
      </c>
      <c r="H21" s="279">
        <f t="shared" ca="1" si="11"/>
        <v>0</v>
      </c>
      <c r="I21" s="279">
        <f t="shared" ca="1" si="11"/>
        <v>0</v>
      </c>
      <c r="J21" s="279">
        <f t="shared" ca="1" si="11"/>
        <v>0</v>
      </c>
      <c r="K21" s="279">
        <f t="shared" ca="1" si="11"/>
        <v>0</v>
      </c>
      <c r="L21" s="279">
        <f t="shared" ca="1" si="11"/>
        <v>0</v>
      </c>
      <c r="M21" s="279">
        <f t="shared" ca="1" si="11"/>
        <v>0</v>
      </c>
      <c r="N21" s="279">
        <f t="shared" ca="1" si="11"/>
        <v>0</v>
      </c>
      <c r="O21" s="279">
        <f t="shared" ca="1" si="11"/>
        <v>0</v>
      </c>
      <c r="P21" s="279">
        <f t="shared" ca="1" si="11"/>
        <v>0</v>
      </c>
      <c r="Q21" s="279">
        <f t="shared" ca="1" si="11"/>
        <v>0</v>
      </c>
      <c r="R21" s="279">
        <f t="shared" ca="1" si="11"/>
        <v>0</v>
      </c>
      <c r="S21" s="279">
        <f t="shared" ca="1" si="11"/>
        <v>0</v>
      </c>
      <c r="T21" s="279">
        <f t="shared" ca="1" si="11"/>
        <v>0</v>
      </c>
      <c r="V21" t="str">
        <f t="shared" si="14"/>
        <v>Name_2</v>
      </c>
      <c r="W21" t="s">
        <v>73</v>
      </c>
      <c r="Y21" s="44" t="s">
        <v>128</v>
      </c>
      <c r="Z21" s="44" t="s">
        <v>129</v>
      </c>
      <c r="AA21" t="s">
        <v>130</v>
      </c>
      <c r="AB21" t="s">
        <v>131</v>
      </c>
      <c r="AC21" t="s">
        <v>132</v>
      </c>
      <c r="AD21" t="s">
        <v>133</v>
      </c>
      <c r="AE21" t="s">
        <v>134</v>
      </c>
      <c r="AF21" t="s">
        <v>135</v>
      </c>
      <c r="AG21" t="s">
        <v>136</v>
      </c>
      <c r="AH21" t="s">
        <v>137</v>
      </c>
      <c r="AI21" t="s">
        <v>138</v>
      </c>
      <c r="AJ21" t="s">
        <v>139</v>
      </c>
      <c r="AK21" t="s">
        <v>140</v>
      </c>
      <c r="AL21" t="s">
        <v>141</v>
      </c>
      <c r="AM21" t="s">
        <v>142</v>
      </c>
      <c r="AN21" t="s">
        <v>143</v>
      </c>
      <c r="AO21" t="s">
        <v>144</v>
      </c>
    </row>
    <row r="22" spans="1:41" ht="15.75" outlineLevel="1" x14ac:dyDescent="0.25">
      <c r="A22" s="66">
        <f t="shared" ca="1" si="12"/>
        <v>0</v>
      </c>
      <c r="B22" s="73" t="s">
        <v>26</v>
      </c>
      <c r="C22" s="617">
        <f ca="1">INDIRECT($V22&amp;"!"&amp;X22)</f>
        <v>0</v>
      </c>
      <c r="D22" s="68">
        <f t="shared" ca="1" si="9"/>
        <v>0</v>
      </c>
      <c r="E22" s="69">
        <f t="shared" ca="1" si="10"/>
        <v>0</v>
      </c>
      <c r="F22" s="279">
        <f t="shared" ca="1" si="13"/>
        <v>0</v>
      </c>
      <c r="G22" s="279">
        <f t="shared" ca="1" si="11"/>
        <v>0</v>
      </c>
      <c r="H22" s="279">
        <f t="shared" ca="1" si="11"/>
        <v>0</v>
      </c>
      <c r="I22" s="279">
        <f t="shared" ca="1" si="11"/>
        <v>0</v>
      </c>
      <c r="J22" s="279">
        <f t="shared" ca="1" si="11"/>
        <v>0</v>
      </c>
      <c r="K22" s="279">
        <f t="shared" ca="1" si="11"/>
        <v>0</v>
      </c>
      <c r="L22" s="279">
        <f t="shared" ca="1" si="11"/>
        <v>0</v>
      </c>
      <c r="M22" s="279">
        <f t="shared" ca="1" si="11"/>
        <v>0</v>
      </c>
      <c r="N22" s="279">
        <f t="shared" ca="1" si="11"/>
        <v>0</v>
      </c>
      <c r="O22" s="279">
        <f t="shared" ca="1" si="11"/>
        <v>0</v>
      </c>
      <c r="P22" s="279">
        <f t="shared" ca="1" si="11"/>
        <v>0</v>
      </c>
      <c r="Q22" s="279">
        <f t="shared" ca="1" si="11"/>
        <v>0</v>
      </c>
      <c r="R22" s="279">
        <f t="shared" ca="1" si="11"/>
        <v>0</v>
      </c>
      <c r="S22" s="279">
        <f t="shared" ca="1" si="11"/>
        <v>0</v>
      </c>
      <c r="T22" s="279">
        <f t="shared" ca="1" si="11"/>
        <v>0</v>
      </c>
      <c r="V22" t="str">
        <f t="shared" si="14"/>
        <v>Name_2</v>
      </c>
      <c r="W22" t="s">
        <v>73</v>
      </c>
      <c r="X22" t="s">
        <v>145</v>
      </c>
      <c r="Y22" s="44" t="s">
        <v>146</v>
      </c>
      <c r="Z22" s="44" t="s">
        <v>147</v>
      </c>
      <c r="AA22" t="s">
        <v>148</v>
      </c>
      <c r="AB22" t="s">
        <v>149</v>
      </c>
      <c r="AC22" t="s">
        <v>150</v>
      </c>
      <c r="AD22" t="s">
        <v>151</v>
      </c>
      <c r="AE22" t="s">
        <v>152</v>
      </c>
      <c r="AF22" t="s">
        <v>153</v>
      </c>
      <c r="AG22" t="s">
        <v>154</v>
      </c>
      <c r="AH22" t="s">
        <v>155</v>
      </c>
      <c r="AI22" t="s">
        <v>156</v>
      </c>
      <c r="AJ22" t="s">
        <v>157</v>
      </c>
      <c r="AK22" t="s">
        <v>158</v>
      </c>
      <c r="AL22" t="s">
        <v>159</v>
      </c>
      <c r="AM22" t="s">
        <v>160</v>
      </c>
      <c r="AN22" t="s">
        <v>161</v>
      </c>
      <c r="AO22" t="s">
        <v>162</v>
      </c>
    </row>
    <row r="23" spans="1:41" ht="15.75" outlineLevel="1" x14ac:dyDescent="0.25">
      <c r="A23" s="66">
        <f t="shared" ca="1" si="12"/>
        <v>0</v>
      </c>
      <c r="B23" s="74" t="s">
        <v>163</v>
      </c>
      <c r="C23" s="618"/>
      <c r="D23" s="68">
        <f t="shared" ca="1" si="9"/>
        <v>0</v>
      </c>
      <c r="E23" s="69">
        <f t="shared" ca="1" si="10"/>
        <v>0</v>
      </c>
      <c r="F23" s="279">
        <f t="shared" ca="1" si="13"/>
        <v>0</v>
      </c>
      <c r="G23" s="279">
        <f t="shared" ca="1" si="11"/>
        <v>0</v>
      </c>
      <c r="H23" s="279">
        <f t="shared" ca="1" si="11"/>
        <v>0</v>
      </c>
      <c r="I23" s="279">
        <f t="shared" ca="1" si="11"/>
        <v>0</v>
      </c>
      <c r="J23" s="279">
        <f t="shared" ca="1" si="11"/>
        <v>0</v>
      </c>
      <c r="K23" s="279">
        <f t="shared" ca="1" si="11"/>
        <v>0</v>
      </c>
      <c r="L23" s="279">
        <f t="shared" ca="1" si="11"/>
        <v>0</v>
      </c>
      <c r="M23" s="279">
        <f t="shared" ca="1" si="11"/>
        <v>0</v>
      </c>
      <c r="N23" s="279">
        <f t="shared" ca="1" si="11"/>
        <v>0</v>
      </c>
      <c r="O23" s="279">
        <f t="shared" ca="1" si="11"/>
        <v>0</v>
      </c>
      <c r="P23" s="279">
        <f t="shared" ca="1" si="11"/>
        <v>0</v>
      </c>
      <c r="Q23" s="279">
        <f t="shared" ca="1" si="11"/>
        <v>0</v>
      </c>
      <c r="R23" s="279">
        <f t="shared" ca="1" si="11"/>
        <v>0</v>
      </c>
      <c r="S23" s="279">
        <f t="shared" ca="1" si="11"/>
        <v>0</v>
      </c>
      <c r="T23" s="279">
        <f t="shared" ca="1" si="11"/>
        <v>0</v>
      </c>
      <c r="V23" t="str">
        <f t="shared" si="14"/>
        <v>Name_2</v>
      </c>
      <c r="W23" t="s">
        <v>73</v>
      </c>
      <c r="Y23" s="44" t="s">
        <v>164</v>
      </c>
      <c r="Z23" s="44" t="s">
        <v>165</v>
      </c>
      <c r="AA23" t="s">
        <v>166</v>
      </c>
      <c r="AB23" t="s">
        <v>167</v>
      </c>
      <c r="AC23" t="s">
        <v>168</v>
      </c>
      <c r="AD23" t="s">
        <v>169</v>
      </c>
      <c r="AE23" t="s">
        <v>170</v>
      </c>
      <c r="AF23" t="s">
        <v>171</v>
      </c>
      <c r="AG23" t="s">
        <v>172</v>
      </c>
      <c r="AH23" t="s">
        <v>173</v>
      </c>
      <c r="AI23" t="s">
        <v>174</v>
      </c>
      <c r="AJ23" t="s">
        <v>175</v>
      </c>
      <c r="AK23" t="s">
        <v>176</v>
      </c>
      <c r="AL23" t="s">
        <v>177</v>
      </c>
      <c r="AM23" t="s">
        <v>178</v>
      </c>
      <c r="AN23" t="s">
        <v>179</v>
      </c>
      <c r="AO23" t="s">
        <v>180</v>
      </c>
    </row>
    <row r="24" spans="1:41" ht="15.75" outlineLevel="1" x14ac:dyDescent="0.25">
      <c r="A24" s="66">
        <f t="shared" ca="1" si="12"/>
        <v>0</v>
      </c>
      <c r="B24" s="75" t="s">
        <v>27</v>
      </c>
      <c r="C24" s="617">
        <f ca="1">INDIRECT($V24&amp;"!"&amp;X24)</f>
        <v>0</v>
      </c>
      <c r="D24" s="68">
        <f t="shared" ca="1" si="9"/>
        <v>0</v>
      </c>
      <c r="E24" s="69">
        <f t="shared" ca="1" si="10"/>
        <v>0</v>
      </c>
      <c r="F24" s="279">
        <f t="shared" ca="1" si="13"/>
        <v>0</v>
      </c>
      <c r="G24" s="279">
        <f t="shared" ca="1" si="11"/>
        <v>0</v>
      </c>
      <c r="H24" s="279">
        <f t="shared" ca="1" si="11"/>
        <v>0</v>
      </c>
      <c r="I24" s="279">
        <f t="shared" ca="1" si="11"/>
        <v>0</v>
      </c>
      <c r="J24" s="279">
        <f t="shared" ca="1" si="11"/>
        <v>0</v>
      </c>
      <c r="K24" s="279">
        <f t="shared" ca="1" si="11"/>
        <v>0</v>
      </c>
      <c r="L24" s="279">
        <f t="shared" ca="1" si="11"/>
        <v>0</v>
      </c>
      <c r="M24" s="279">
        <f t="shared" ca="1" si="11"/>
        <v>0</v>
      </c>
      <c r="N24" s="279">
        <f t="shared" ca="1" si="11"/>
        <v>0</v>
      </c>
      <c r="O24" s="279">
        <f t="shared" ca="1" si="11"/>
        <v>0</v>
      </c>
      <c r="P24" s="279">
        <f t="shared" ca="1" si="11"/>
        <v>0</v>
      </c>
      <c r="Q24" s="279">
        <f t="shared" ca="1" si="11"/>
        <v>0</v>
      </c>
      <c r="R24" s="279">
        <f t="shared" ca="1" si="11"/>
        <v>0</v>
      </c>
      <c r="S24" s="279">
        <f t="shared" ca="1" si="11"/>
        <v>0</v>
      </c>
      <c r="T24" s="279">
        <f t="shared" ca="1" si="11"/>
        <v>0</v>
      </c>
      <c r="V24" t="str">
        <f t="shared" si="14"/>
        <v>Name_2</v>
      </c>
      <c r="W24" t="s">
        <v>73</v>
      </c>
      <c r="X24" t="s">
        <v>181</v>
      </c>
      <c r="Y24" s="44" t="s">
        <v>182</v>
      </c>
      <c r="Z24" s="44" t="s">
        <v>183</v>
      </c>
      <c r="AA24" t="s">
        <v>184</v>
      </c>
      <c r="AB24" t="s">
        <v>185</v>
      </c>
      <c r="AC24" t="s">
        <v>186</v>
      </c>
      <c r="AD24" t="s">
        <v>187</v>
      </c>
      <c r="AE24" t="s">
        <v>188</v>
      </c>
      <c r="AF24" t="s">
        <v>189</v>
      </c>
      <c r="AG24" t="s">
        <v>190</v>
      </c>
      <c r="AH24" t="s">
        <v>191</v>
      </c>
      <c r="AI24" t="s">
        <v>192</v>
      </c>
      <c r="AJ24" t="s">
        <v>193</v>
      </c>
      <c r="AK24" t="s">
        <v>194</v>
      </c>
      <c r="AL24" t="s">
        <v>195</v>
      </c>
      <c r="AM24" t="s">
        <v>196</v>
      </c>
      <c r="AN24" t="s">
        <v>197</v>
      </c>
      <c r="AO24" t="s">
        <v>198</v>
      </c>
    </row>
    <row r="25" spans="1:41" ht="15.75" outlineLevel="1" x14ac:dyDescent="0.25">
      <c r="A25" s="66">
        <f t="shared" ca="1" si="12"/>
        <v>0</v>
      </c>
      <c r="B25" s="75" t="s">
        <v>199</v>
      </c>
      <c r="C25" s="618"/>
      <c r="D25" s="68">
        <f t="shared" ca="1" si="9"/>
        <v>0</v>
      </c>
      <c r="E25" s="69">
        <f t="shared" ca="1" si="10"/>
        <v>0</v>
      </c>
      <c r="F25" s="279">
        <f t="shared" ca="1" si="13"/>
        <v>0</v>
      </c>
      <c r="G25" s="279">
        <f t="shared" ca="1" si="11"/>
        <v>0</v>
      </c>
      <c r="H25" s="279">
        <f t="shared" ca="1" si="11"/>
        <v>0</v>
      </c>
      <c r="I25" s="279">
        <f t="shared" ca="1" si="11"/>
        <v>0</v>
      </c>
      <c r="J25" s="279">
        <f t="shared" ca="1" si="11"/>
        <v>0</v>
      </c>
      <c r="K25" s="279">
        <f t="shared" ca="1" si="11"/>
        <v>0</v>
      </c>
      <c r="L25" s="279">
        <f t="shared" ca="1" si="11"/>
        <v>0</v>
      </c>
      <c r="M25" s="279">
        <f t="shared" ca="1" si="11"/>
        <v>0</v>
      </c>
      <c r="N25" s="279">
        <f t="shared" ca="1" si="11"/>
        <v>0</v>
      </c>
      <c r="O25" s="279">
        <f t="shared" ca="1" si="11"/>
        <v>0</v>
      </c>
      <c r="P25" s="279">
        <f t="shared" ca="1" si="11"/>
        <v>0</v>
      </c>
      <c r="Q25" s="279">
        <f t="shared" ca="1" si="11"/>
        <v>0</v>
      </c>
      <c r="R25" s="279">
        <f t="shared" ca="1" si="11"/>
        <v>0</v>
      </c>
      <c r="S25" s="279">
        <f t="shared" ca="1" si="11"/>
        <v>0</v>
      </c>
      <c r="T25" s="279">
        <f t="shared" ca="1" si="11"/>
        <v>0</v>
      </c>
      <c r="V25" t="str">
        <f t="shared" si="14"/>
        <v>Name_2</v>
      </c>
      <c r="W25" t="s">
        <v>73</v>
      </c>
      <c r="Y25" s="44" t="s">
        <v>200</v>
      </c>
      <c r="Z25" s="44" t="s">
        <v>201</v>
      </c>
      <c r="AA25" t="s">
        <v>202</v>
      </c>
      <c r="AB25" t="s">
        <v>203</v>
      </c>
      <c r="AC25" t="s">
        <v>204</v>
      </c>
      <c r="AD25" t="s">
        <v>205</v>
      </c>
      <c r="AE25" t="s">
        <v>206</v>
      </c>
      <c r="AF25" t="s">
        <v>207</v>
      </c>
      <c r="AG25" t="s">
        <v>208</v>
      </c>
      <c r="AH25" t="s">
        <v>209</v>
      </c>
      <c r="AI25" t="s">
        <v>210</v>
      </c>
      <c r="AJ25" t="s">
        <v>211</v>
      </c>
      <c r="AK25" t="s">
        <v>212</v>
      </c>
      <c r="AL25" t="s">
        <v>213</v>
      </c>
      <c r="AM25" t="s">
        <v>214</v>
      </c>
      <c r="AN25" t="s">
        <v>215</v>
      </c>
      <c r="AO25" t="s">
        <v>216</v>
      </c>
    </row>
    <row r="26" spans="1:41" ht="15.75" outlineLevel="1" x14ac:dyDescent="0.25">
      <c r="A26" s="66">
        <f t="shared" ca="1" si="12"/>
        <v>0</v>
      </c>
      <c r="B26" s="76" t="s">
        <v>28</v>
      </c>
      <c r="C26" s="77">
        <f ca="1">INDIRECT($V26&amp;"!"&amp;X26)</f>
        <v>0</v>
      </c>
      <c r="D26" s="68">
        <f t="shared" ca="1" si="9"/>
        <v>0</v>
      </c>
      <c r="E26" s="69">
        <f t="shared" ca="1" si="10"/>
        <v>0</v>
      </c>
      <c r="F26" s="279">
        <f t="shared" ca="1" si="13"/>
        <v>0</v>
      </c>
      <c r="G26" s="279">
        <f t="shared" ca="1" si="11"/>
        <v>0</v>
      </c>
      <c r="H26" s="279">
        <f t="shared" ca="1" si="11"/>
        <v>0</v>
      </c>
      <c r="I26" s="279">
        <f t="shared" ca="1" si="11"/>
        <v>0</v>
      </c>
      <c r="J26" s="279">
        <f t="shared" ca="1" si="11"/>
        <v>0</v>
      </c>
      <c r="K26" s="279">
        <f t="shared" ca="1" si="11"/>
        <v>0</v>
      </c>
      <c r="L26" s="279">
        <f t="shared" ca="1" si="11"/>
        <v>0</v>
      </c>
      <c r="M26" s="279">
        <f t="shared" ca="1" si="11"/>
        <v>0</v>
      </c>
      <c r="N26" s="279">
        <f t="shared" ca="1" si="11"/>
        <v>0</v>
      </c>
      <c r="O26" s="279">
        <f t="shared" ca="1" si="11"/>
        <v>0</v>
      </c>
      <c r="P26" s="279">
        <f t="shared" ca="1" si="11"/>
        <v>0</v>
      </c>
      <c r="Q26" s="279">
        <f t="shared" ca="1" si="11"/>
        <v>0</v>
      </c>
      <c r="R26" s="279">
        <f t="shared" ca="1" si="11"/>
        <v>0</v>
      </c>
      <c r="S26" s="279">
        <f t="shared" ca="1" si="11"/>
        <v>0</v>
      </c>
      <c r="T26" s="279">
        <f t="shared" ca="1" si="11"/>
        <v>0</v>
      </c>
      <c r="V26" t="str">
        <f t="shared" si="14"/>
        <v>Name_2</v>
      </c>
      <c r="W26" t="s">
        <v>73</v>
      </c>
      <c r="X26" t="s">
        <v>217</v>
      </c>
      <c r="Y26" s="44" t="s">
        <v>218</v>
      </c>
      <c r="Z26" s="44" t="s">
        <v>219</v>
      </c>
      <c r="AA26" t="s">
        <v>220</v>
      </c>
      <c r="AB26" t="s">
        <v>221</v>
      </c>
      <c r="AC26" t="s">
        <v>222</v>
      </c>
      <c r="AD26" t="s">
        <v>223</v>
      </c>
      <c r="AE26" t="s">
        <v>224</v>
      </c>
      <c r="AF26" t="s">
        <v>225</v>
      </c>
      <c r="AG26" t="s">
        <v>226</v>
      </c>
      <c r="AH26" t="s">
        <v>227</v>
      </c>
      <c r="AI26" t="s">
        <v>228</v>
      </c>
      <c r="AJ26" t="s">
        <v>229</v>
      </c>
      <c r="AK26" t="s">
        <v>230</v>
      </c>
      <c r="AL26" t="s">
        <v>231</v>
      </c>
      <c r="AM26" t="s">
        <v>232</v>
      </c>
      <c r="AN26" t="s">
        <v>233</v>
      </c>
      <c r="AO26" t="s">
        <v>234</v>
      </c>
    </row>
    <row r="27" spans="1:41" s="78" customFormat="1" ht="15.75" outlineLevel="1" x14ac:dyDescent="0.25">
      <c r="A27" s="66">
        <f t="shared" ca="1" si="12"/>
        <v>0</v>
      </c>
      <c r="B27" s="79" t="s">
        <v>52</v>
      </c>
      <c r="C27" s="80">
        <f ca="1">SUM(C18:C26)</f>
        <v>0</v>
      </c>
      <c r="D27" s="81">
        <f ca="1">SUM(D18:D26)</f>
        <v>0</v>
      </c>
      <c r="E27" s="82">
        <f ca="1">SUM(E18:E26)</f>
        <v>0</v>
      </c>
      <c r="F27" s="82">
        <f t="shared" ref="F27:T27" ca="1" si="15">SUM(F18:F26)</f>
        <v>0</v>
      </c>
      <c r="G27" s="82">
        <f t="shared" ca="1" si="15"/>
        <v>0</v>
      </c>
      <c r="H27" s="82">
        <f t="shared" ca="1" si="15"/>
        <v>0</v>
      </c>
      <c r="I27" s="82">
        <f t="shared" ca="1" si="15"/>
        <v>0</v>
      </c>
      <c r="J27" s="82">
        <f t="shared" ca="1" si="15"/>
        <v>0</v>
      </c>
      <c r="K27" s="82">
        <f t="shared" ca="1" si="15"/>
        <v>0</v>
      </c>
      <c r="L27" s="82">
        <f t="shared" ca="1" si="15"/>
        <v>0</v>
      </c>
      <c r="M27" s="82">
        <f t="shared" ca="1" si="15"/>
        <v>0</v>
      </c>
      <c r="N27" s="82">
        <f t="shared" ca="1" si="15"/>
        <v>0</v>
      </c>
      <c r="O27" s="82">
        <f t="shared" ca="1" si="15"/>
        <v>0</v>
      </c>
      <c r="P27" s="82">
        <f t="shared" ca="1" si="15"/>
        <v>0</v>
      </c>
      <c r="Q27" s="82">
        <f t="shared" ca="1" si="15"/>
        <v>0</v>
      </c>
      <c r="R27" s="82">
        <f t="shared" ca="1" si="15"/>
        <v>0</v>
      </c>
      <c r="S27" s="82">
        <f t="shared" ca="1" si="15"/>
        <v>0</v>
      </c>
      <c r="T27" s="82">
        <f t="shared" ca="1" si="15"/>
        <v>0</v>
      </c>
      <c r="Y27" s="83"/>
      <c r="Z27" s="83"/>
    </row>
    <row r="28" spans="1:41" ht="15.75" x14ac:dyDescent="0.25">
      <c r="A28" s="61" t="s">
        <v>385</v>
      </c>
      <c r="B28" s="64"/>
      <c r="C28" s="84"/>
      <c r="D28" s="64"/>
      <c r="E28" s="64"/>
      <c r="F28" s="64"/>
      <c r="G28" s="64"/>
      <c r="H28" s="64"/>
      <c r="I28" s="64"/>
      <c r="J28" s="64"/>
      <c r="K28" s="64"/>
      <c r="L28" s="64"/>
      <c r="M28" s="64"/>
      <c r="N28" s="64"/>
      <c r="O28" s="64"/>
      <c r="P28" s="64"/>
      <c r="Q28" s="64"/>
      <c r="R28" s="64"/>
      <c r="S28" s="64"/>
      <c r="T28" s="65"/>
    </row>
    <row r="29" spans="1:41" ht="15.75" outlineLevel="1" x14ac:dyDescent="0.25">
      <c r="A29" s="66">
        <f ca="1">INDIRECT($V29&amp;"!"&amp;W29)</f>
        <v>0</v>
      </c>
      <c r="B29" s="67" t="s">
        <v>24</v>
      </c>
      <c r="C29" s="617">
        <f ca="1">INDIRECT($V29&amp;"!"&amp;X29)</f>
        <v>0</v>
      </c>
      <c r="D29" s="68">
        <f t="shared" ref="D29:D37" ca="1" si="16">INDIRECT($V29&amp;"!"&amp;Y29)</f>
        <v>0</v>
      </c>
      <c r="E29" s="69">
        <f t="shared" ref="E29:E37" ca="1" si="17">SUM(F29:T29)</f>
        <v>0</v>
      </c>
      <c r="F29" s="279">
        <f ca="1">ROUND(INDIRECT($V29&amp;"!"&amp;AA29)/215*12,2)</f>
        <v>0</v>
      </c>
      <c r="G29" s="279">
        <f t="shared" ref="G29:T37" ca="1" si="18">ROUND(INDIRECT($V29&amp;"!"&amp;AB29)/215*12,2)</f>
        <v>0</v>
      </c>
      <c r="H29" s="279">
        <f t="shared" ca="1" si="18"/>
        <v>0</v>
      </c>
      <c r="I29" s="279">
        <f t="shared" ca="1" si="18"/>
        <v>0</v>
      </c>
      <c r="J29" s="279">
        <f t="shared" ca="1" si="18"/>
        <v>0</v>
      </c>
      <c r="K29" s="279">
        <f t="shared" ca="1" si="18"/>
        <v>0</v>
      </c>
      <c r="L29" s="279">
        <f t="shared" ca="1" si="18"/>
        <v>0</v>
      </c>
      <c r="M29" s="279">
        <f t="shared" ca="1" si="18"/>
        <v>0</v>
      </c>
      <c r="N29" s="279">
        <f t="shared" ca="1" si="18"/>
        <v>0</v>
      </c>
      <c r="O29" s="279">
        <f t="shared" ca="1" si="18"/>
        <v>0</v>
      </c>
      <c r="P29" s="279">
        <f t="shared" ca="1" si="18"/>
        <v>0</v>
      </c>
      <c r="Q29" s="279">
        <f t="shared" ca="1" si="18"/>
        <v>0</v>
      </c>
      <c r="R29" s="279">
        <f t="shared" ca="1" si="18"/>
        <v>0</v>
      </c>
      <c r="S29" s="279">
        <f t="shared" ca="1" si="18"/>
        <v>0</v>
      </c>
      <c r="T29" s="279">
        <f t="shared" ca="1" si="18"/>
        <v>0</v>
      </c>
      <c r="V29" t="str">
        <f>A28</f>
        <v>Name_3</v>
      </c>
      <c r="W29" t="s">
        <v>73</v>
      </c>
      <c r="X29" t="s">
        <v>74</v>
      </c>
      <c r="Y29" s="44" t="s">
        <v>75</v>
      </c>
      <c r="Z29" s="44" t="s">
        <v>76</v>
      </c>
      <c r="AA29" t="s">
        <v>28</v>
      </c>
      <c r="AB29" t="s">
        <v>77</v>
      </c>
      <c r="AC29" t="s">
        <v>78</v>
      </c>
      <c r="AD29" t="s">
        <v>79</v>
      </c>
      <c r="AE29" t="s">
        <v>80</v>
      </c>
      <c r="AF29" t="s">
        <v>81</v>
      </c>
      <c r="AG29" t="s">
        <v>82</v>
      </c>
      <c r="AH29" t="s">
        <v>83</v>
      </c>
      <c r="AI29" t="s">
        <v>84</v>
      </c>
      <c r="AJ29" t="s">
        <v>85</v>
      </c>
      <c r="AK29" t="s">
        <v>86</v>
      </c>
      <c r="AL29" t="s">
        <v>87</v>
      </c>
      <c r="AM29" t="s">
        <v>88</v>
      </c>
      <c r="AN29" t="s">
        <v>89</v>
      </c>
      <c r="AO29" t="s">
        <v>90</v>
      </c>
    </row>
    <row r="30" spans="1:41" ht="15.75" outlineLevel="1" x14ac:dyDescent="0.25">
      <c r="A30" s="66">
        <f t="shared" ref="A30:A38" ca="1" si="19">INDIRECT($V29&amp;"!"&amp;W29)</f>
        <v>0</v>
      </c>
      <c r="B30" s="70" t="s">
        <v>91</v>
      </c>
      <c r="C30" s="618"/>
      <c r="D30" s="68">
        <f t="shared" ca="1" si="16"/>
        <v>0</v>
      </c>
      <c r="E30" s="69">
        <f t="shared" ca="1" si="17"/>
        <v>0</v>
      </c>
      <c r="F30" s="279">
        <f t="shared" ref="F30:F37" ca="1" si="20">ROUND(INDIRECT($V30&amp;"!"&amp;AA30)/215*12,2)</f>
        <v>0</v>
      </c>
      <c r="G30" s="279">
        <f t="shared" ca="1" si="18"/>
        <v>0</v>
      </c>
      <c r="H30" s="279">
        <f t="shared" ca="1" si="18"/>
        <v>0</v>
      </c>
      <c r="I30" s="279">
        <f t="shared" ca="1" si="18"/>
        <v>0</v>
      </c>
      <c r="J30" s="279">
        <f t="shared" ca="1" si="18"/>
        <v>0</v>
      </c>
      <c r="K30" s="279">
        <f t="shared" ca="1" si="18"/>
        <v>0</v>
      </c>
      <c r="L30" s="279">
        <f t="shared" ca="1" si="18"/>
        <v>0</v>
      </c>
      <c r="M30" s="279">
        <f t="shared" ca="1" si="18"/>
        <v>0</v>
      </c>
      <c r="N30" s="279">
        <f t="shared" ca="1" si="18"/>
        <v>0</v>
      </c>
      <c r="O30" s="279">
        <f t="shared" ca="1" si="18"/>
        <v>0</v>
      </c>
      <c r="P30" s="279">
        <f t="shared" ca="1" si="18"/>
        <v>0</v>
      </c>
      <c r="Q30" s="279">
        <f t="shared" ca="1" si="18"/>
        <v>0</v>
      </c>
      <c r="R30" s="279">
        <f t="shared" ca="1" si="18"/>
        <v>0</v>
      </c>
      <c r="S30" s="279">
        <f t="shared" ca="1" si="18"/>
        <v>0</v>
      </c>
      <c r="T30" s="279">
        <f t="shared" ca="1" si="18"/>
        <v>0</v>
      </c>
      <c r="V30" t="str">
        <f t="shared" ref="V30:V37" si="21">V29</f>
        <v>Name_3</v>
      </c>
      <c r="W30" t="s">
        <v>73</v>
      </c>
      <c r="Y30" s="44" t="s">
        <v>92</v>
      </c>
      <c r="Z30" s="44" t="s">
        <v>93</v>
      </c>
      <c r="AA30" t="s">
        <v>94</v>
      </c>
      <c r="AB30" t="s">
        <v>95</v>
      </c>
      <c r="AC30" t="s">
        <v>96</v>
      </c>
      <c r="AD30" t="s">
        <v>97</v>
      </c>
      <c r="AE30" t="s">
        <v>98</v>
      </c>
      <c r="AF30" t="s">
        <v>99</v>
      </c>
      <c r="AG30" t="s">
        <v>100</v>
      </c>
      <c r="AH30" t="s">
        <v>101</v>
      </c>
      <c r="AI30" t="s">
        <v>102</v>
      </c>
      <c r="AJ30" t="s">
        <v>103</v>
      </c>
      <c r="AK30" t="s">
        <v>104</v>
      </c>
      <c r="AL30" t="s">
        <v>105</v>
      </c>
      <c r="AM30" t="s">
        <v>106</v>
      </c>
      <c r="AN30" t="s">
        <v>107</v>
      </c>
      <c r="AO30" t="s">
        <v>108</v>
      </c>
    </row>
    <row r="31" spans="1:41" ht="15.75" outlineLevel="1" x14ac:dyDescent="0.25">
      <c r="A31" s="66">
        <f t="shared" ca="1" si="19"/>
        <v>0</v>
      </c>
      <c r="B31" s="71" t="s">
        <v>25</v>
      </c>
      <c r="C31" s="617">
        <f ca="1">INDIRECT($V31&amp;"!"&amp;X31)</f>
        <v>0</v>
      </c>
      <c r="D31" s="68">
        <f t="shared" ca="1" si="16"/>
        <v>0</v>
      </c>
      <c r="E31" s="69">
        <f t="shared" ca="1" si="17"/>
        <v>0</v>
      </c>
      <c r="F31" s="279">
        <f t="shared" ca="1" si="20"/>
        <v>0</v>
      </c>
      <c r="G31" s="279">
        <f t="shared" ca="1" si="18"/>
        <v>0</v>
      </c>
      <c r="H31" s="279">
        <f t="shared" ca="1" si="18"/>
        <v>0</v>
      </c>
      <c r="I31" s="279">
        <f t="shared" ca="1" si="18"/>
        <v>0</v>
      </c>
      <c r="J31" s="279">
        <f t="shared" ca="1" si="18"/>
        <v>0</v>
      </c>
      <c r="K31" s="279">
        <f t="shared" ca="1" si="18"/>
        <v>0</v>
      </c>
      <c r="L31" s="279">
        <f t="shared" ca="1" si="18"/>
        <v>0</v>
      </c>
      <c r="M31" s="279">
        <f t="shared" ca="1" si="18"/>
        <v>0</v>
      </c>
      <c r="N31" s="279">
        <f t="shared" ca="1" si="18"/>
        <v>0</v>
      </c>
      <c r="O31" s="279">
        <f t="shared" ca="1" si="18"/>
        <v>0</v>
      </c>
      <c r="P31" s="279">
        <f t="shared" ca="1" si="18"/>
        <v>0</v>
      </c>
      <c r="Q31" s="279">
        <f t="shared" ca="1" si="18"/>
        <v>0</v>
      </c>
      <c r="R31" s="279">
        <f t="shared" ca="1" si="18"/>
        <v>0</v>
      </c>
      <c r="S31" s="279">
        <f t="shared" ca="1" si="18"/>
        <v>0</v>
      </c>
      <c r="T31" s="279">
        <f t="shared" ca="1" si="18"/>
        <v>0</v>
      </c>
      <c r="V31" t="str">
        <f t="shared" si="21"/>
        <v>Name_3</v>
      </c>
      <c r="W31" t="s">
        <v>73</v>
      </c>
      <c r="X31" t="s">
        <v>109</v>
      </c>
      <c r="Y31" s="44" t="s">
        <v>110</v>
      </c>
      <c r="Z31" s="44" t="s">
        <v>111</v>
      </c>
      <c r="AA31" t="s">
        <v>112</v>
      </c>
      <c r="AB31" t="s">
        <v>113</v>
      </c>
      <c r="AC31" t="s">
        <v>114</v>
      </c>
      <c r="AD31" t="s">
        <v>115</v>
      </c>
      <c r="AE31" t="s">
        <v>116</v>
      </c>
      <c r="AF31" t="s">
        <v>117</v>
      </c>
      <c r="AG31" t="s">
        <v>118</v>
      </c>
      <c r="AH31" t="s">
        <v>119</v>
      </c>
      <c r="AI31" t="s">
        <v>120</v>
      </c>
      <c r="AJ31" t="s">
        <v>121</v>
      </c>
      <c r="AK31" t="s">
        <v>122</v>
      </c>
      <c r="AL31" t="s">
        <v>123</v>
      </c>
      <c r="AM31" t="s">
        <v>124</v>
      </c>
      <c r="AN31" t="s">
        <v>125</v>
      </c>
      <c r="AO31" t="s">
        <v>126</v>
      </c>
    </row>
    <row r="32" spans="1:41" ht="15.75" outlineLevel="1" x14ac:dyDescent="0.25">
      <c r="A32" s="66">
        <f t="shared" ca="1" si="19"/>
        <v>0</v>
      </c>
      <c r="B32" s="72" t="s">
        <v>127</v>
      </c>
      <c r="C32" s="618"/>
      <c r="D32" s="68">
        <f t="shared" ca="1" si="16"/>
        <v>0</v>
      </c>
      <c r="E32" s="69">
        <f t="shared" ca="1" si="17"/>
        <v>0</v>
      </c>
      <c r="F32" s="279">
        <f t="shared" ca="1" si="20"/>
        <v>0</v>
      </c>
      <c r="G32" s="279">
        <f t="shared" ca="1" si="18"/>
        <v>0</v>
      </c>
      <c r="H32" s="279">
        <f t="shared" ca="1" si="18"/>
        <v>0</v>
      </c>
      <c r="I32" s="279">
        <f t="shared" ca="1" si="18"/>
        <v>0</v>
      </c>
      <c r="J32" s="279">
        <f t="shared" ca="1" si="18"/>
        <v>0</v>
      </c>
      <c r="K32" s="279">
        <f t="shared" ca="1" si="18"/>
        <v>0</v>
      </c>
      <c r="L32" s="279">
        <f t="shared" ca="1" si="18"/>
        <v>0</v>
      </c>
      <c r="M32" s="279">
        <f t="shared" ca="1" si="18"/>
        <v>0</v>
      </c>
      <c r="N32" s="279">
        <f t="shared" ca="1" si="18"/>
        <v>0</v>
      </c>
      <c r="O32" s="279">
        <f t="shared" ca="1" si="18"/>
        <v>0</v>
      </c>
      <c r="P32" s="279">
        <f t="shared" ca="1" si="18"/>
        <v>0</v>
      </c>
      <c r="Q32" s="279">
        <f t="shared" ca="1" si="18"/>
        <v>0</v>
      </c>
      <c r="R32" s="279">
        <f t="shared" ca="1" si="18"/>
        <v>0</v>
      </c>
      <c r="S32" s="279">
        <f t="shared" ca="1" si="18"/>
        <v>0</v>
      </c>
      <c r="T32" s="279">
        <f t="shared" ca="1" si="18"/>
        <v>0</v>
      </c>
      <c r="V32" t="str">
        <f t="shared" si="21"/>
        <v>Name_3</v>
      </c>
      <c r="W32" t="s">
        <v>73</v>
      </c>
      <c r="Y32" s="44" t="s">
        <v>128</v>
      </c>
      <c r="Z32" s="44" t="s">
        <v>129</v>
      </c>
      <c r="AA32" t="s">
        <v>130</v>
      </c>
      <c r="AB32" t="s">
        <v>131</v>
      </c>
      <c r="AC32" t="s">
        <v>132</v>
      </c>
      <c r="AD32" t="s">
        <v>133</v>
      </c>
      <c r="AE32" t="s">
        <v>134</v>
      </c>
      <c r="AF32" t="s">
        <v>135</v>
      </c>
      <c r="AG32" t="s">
        <v>136</v>
      </c>
      <c r="AH32" t="s">
        <v>137</v>
      </c>
      <c r="AI32" t="s">
        <v>138</v>
      </c>
      <c r="AJ32" t="s">
        <v>139</v>
      </c>
      <c r="AK32" t="s">
        <v>140</v>
      </c>
      <c r="AL32" t="s">
        <v>141</v>
      </c>
      <c r="AM32" t="s">
        <v>142</v>
      </c>
      <c r="AN32" t="s">
        <v>143</v>
      </c>
      <c r="AO32" t="s">
        <v>144</v>
      </c>
    </row>
    <row r="33" spans="1:41" ht="15.75" outlineLevel="1" x14ac:dyDescent="0.25">
      <c r="A33" s="66">
        <f t="shared" ca="1" si="19"/>
        <v>0</v>
      </c>
      <c r="B33" s="73" t="s">
        <v>26</v>
      </c>
      <c r="C33" s="617">
        <f ca="1">INDIRECT($V33&amp;"!"&amp;X33)</f>
        <v>0</v>
      </c>
      <c r="D33" s="68">
        <f t="shared" ca="1" si="16"/>
        <v>0</v>
      </c>
      <c r="E33" s="69">
        <f t="shared" ca="1" si="17"/>
        <v>0</v>
      </c>
      <c r="F33" s="279">
        <f t="shared" ca="1" si="20"/>
        <v>0</v>
      </c>
      <c r="G33" s="279">
        <f t="shared" ca="1" si="18"/>
        <v>0</v>
      </c>
      <c r="H33" s="279">
        <f t="shared" ca="1" si="18"/>
        <v>0</v>
      </c>
      <c r="I33" s="279">
        <f t="shared" ca="1" si="18"/>
        <v>0</v>
      </c>
      <c r="J33" s="279">
        <f t="shared" ca="1" si="18"/>
        <v>0</v>
      </c>
      <c r="K33" s="279">
        <f t="shared" ca="1" si="18"/>
        <v>0</v>
      </c>
      <c r="L33" s="279">
        <f t="shared" ca="1" si="18"/>
        <v>0</v>
      </c>
      <c r="M33" s="279">
        <f t="shared" ca="1" si="18"/>
        <v>0</v>
      </c>
      <c r="N33" s="279">
        <f t="shared" ca="1" si="18"/>
        <v>0</v>
      </c>
      <c r="O33" s="279">
        <f t="shared" ca="1" si="18"/>
        <v>0</v>
      </c>
      <c r="P33" s="279">
        <f t="shared" ca="1" si="18"/>
        <v>0</v>
      </c>
      <c r="Q33" s="279">
        <f t="shared" ca="1" si="18"/>
        <v>0</v>
      </c>
      <c r="R33" s="279">
        <f t="shared" ca="1" si="18"/>
        <v>0</v>
      </c>
      <c r="S33" s="279">
        <f t="shared" ca="1" si="18"/>
        <v>0</v>
      </c>
      <c r="T33" s="279">
        <f t="shared" ca="1" si="18"/>
        <v>0</v>
      </c>
      <c r="V33" t="str">
        <f t="shared" si="21"/>
        <v>Name_3</v>
      </c>
      <c r="W33" t="s">
        <v>73</v>
      </c>
      <c r="X33" t="s">
        <v>145</v>
      </c>
      <c r="Y33" s="44" t="s">
        <v>146</v>
      </c>
      <c r="Z33" s="44" t="s">
        <v>147</v>
      </c>
      <c r="AA33" t="s">
        <v>148</v>
      </c>
      <c r="AB33" t="s">
        <v>149</v>
      </c>
      <c r="AC33" t="s">
        <v>150</v>
      </c>
      <c r="AD33" t="s">
        <v>151</v>
      </c>
      <c r="AE33" t="s">
        <v>152</v>
      </c>
      <c r="AF33" t="s">
        <v>153</v>
      </c>
      <c r="AG33" t="s">
        <v>154</v>
      </c>
      <c r="AH33" t="s">
        <v>155</v>
      </c>
      <c r="AI33" t="s">
        <v>156</v>
      </c>
      <c r="AJ33" t="s">
        <v>157</v>
      </c>
      <c r="AK33" t="s">
        <v>158</v>
      </c>
      <c r="AL33" t="s">
        <v>159</v>
      </c>
      <c r="AM33" t="s">
        <v>160</v>
      </c>
      <c r="AN33" t="s">
        <v>161</v>
      </c>
      <c r="AO33" t="s">
        <v>162</v>
      </c>
    </row>
    <row r="34" spans="1:41" ht="15.75" outlineLevel="1" x14ac:dyDescent="0.25">
      <c r="A34" s="66">
        <f t="shared" ca="1" si="19"/>
        <v>0</v>
      </c>
      <c r="B34" s="74" t="s">
        <v>163</v>
      </c>
      <c r="C34" s="618"/>
      <c r="D34" s="68">
        <f t="shared" ca="1" si="16"/>
        <v>0</v>
      </c>
      <c r="E34" s="69">
        <f t="shared" ca="1" si="17"/>
        <v>0</v>
      </c>
      <c r="F34" s="279">
        <f t="shared" ca="1" si="20"/>
        <v>0</v>
      </c>
      <c r="G34" s="279">
        <f t="shared" ca="1" si="18"/>
        <v>0</v>
      </c>
      <c r="H34" s="279">
        <f t="shared" ca="1" si="18"/>
        <v>0</v>
      </c>
      <c r="I34" s="279">
        <f t="shared" ca="1" si="18"/>
        <v>0</v>
      </c>
      <c r="J34" s="279">
        <f t="shared" ca="1" si="18"/>
        <v>0</v>
      </c>
      <c r="K34" s="279">
        <f t="shared" ca="1" si="18"/>
        <v>0</v>
      </c>
      <c r="L34" s="279">
        <f t="shared" ca="1" si="18"/>
        <v>0</v>
      </c>
      <c r="M34" s="279">
        <f t="shared" ca="1" si="18"/>
        <v>0</v>
      </c>
      <c r="N34" s="279">
        <f t="shared" ca="1" si="18"/>
        <v>0</v>
      </c>
      <c r="O34" s="279">
        <f t="shared" ca="1" si="18"/>
        <v>0</v>
      </c>
      <c r="P34" s="279">
        <f t="shared" ca="1" si="18"/>
        <v>0</v>
      </c>
      <c r="Q34" s="279">
        <f t="shared" ca="1" si="18"/>
        <v>0</v>
      </c>
      <c r="R34" s="279">
        <f t="shared" ca="1" si="18"/>
        <v>0</v>
      </c>
      <c r="S34" s="279">
        <f t="shared" ca="1" si="18"/>
        <v>0</v>
      </c>
      <c r="T34" s="279">
        <f t="shared" ca="1" si="18"/>
        <v>0</v>
      </c>
      <c r="V34" t="str">
        <f t="shared" si="21"/>
        <v>Name_3</v>
      </c>
      <c r="W34" t="s">
        <v>73</v>
      </c>
      <c r="Y34" s="44" t="s">
        <v>164</v>
      </c>
      <c r="Z34" s="44" t="s">
        <v>165</v>
      </c>
      <c r="AA34" t="s">
        <v>166</v>
      </c>
      <c r="AB34" t="s">
        <v>167</v>
      </c>
      <c r="AC34" t="s">
        <v>168</v>
      </c>
      <c r="AD34" t="s">
        <v>169</v>
      </c>
      <c r="AE34" t="s">
        <v>170</v>
      </c>
      <c r="AF34" t="s">
        <v>171</v>
      </c>
      <c r="AG34" t="s">
        <v>172</v>
      </c>
      <c r="AH34" t="s">
        <v>173</v>
      </c>
      <c r="AI34" t="s">
        <v>174</v>
      </c>
      <c r="AJ34" t="s">
        <v>175</v>
      </c>
      <c r="AK34" t="s">
        <v>176</v>
      </c>
      <c r="AL34" t="s">
        <v>177</v>
      </c>
      <c r="AM34" t="s">
        <v>178</v>
      </c>
      <c r="AN34" t="s">
        <v>179</v>
      </c>
      <c r="AO34" t="s">
        <v>180</v>
      </c>
    </row>
    <row r="35" spans="1:41" ht="15.75" outlineLevel="1" x14ac:dyDescent="0.25">
      <c r="A35" s="66">
        <f t="shared" ca="1" si="19"/>
        <v>0</v>
      </c>
      <c r="B35" s="75" t="s">
        <v>27</v>
      </c>
      <c r="C35" s="617">
        <f ca="1">INDIRECT($V35&amp;"!"&amp;X35)</f>
        <v>0</v>
      </c>
      <c r="D35" s="68">
        <f t="shared" ca="1" si="16"/>
        <v>0</v>
      </c>
      <c r="E35" s="69">
        <f t="shared" ca="1" si="17"/>
        <v>0</v>
      </c>
      <c r="F35" s="279">
        <f t="shared" ca="1" si="20"/>
        <v>0</v>
      </c>
      <c r="G35" s="279">
        <f t="shared" ca="1" si="18"/>
        <v>0</v>
      </c>
      <c r="H35" s="279">
        <f t="shared" ca="1" si="18"/>
        <v>0</v>
      </c>
      <c r="I35" s="279">
        <f t="shared" ca="1" si="18"/>
        <v>0</v>
      </c>
      <c r="J35" s="279">
        <f t="shared" ca="1" si="18"/>
        <v>0</v>
      </c>
      <c r="K35" s="279">
        <f t="shared" ca="1" si="18"/>
        <v>0</v>
      </c>
      <c r="L35" s="279">
        <f t="shared" ca="1" si="18"/>
        <v>0</v>
      </c>
      <c r="M35" s="279">
        <f t="shared" ca="1" si="18"/>
        <v>0</v>
      </c>
      <c r="N35" s="279">
        <f t="shared" ca="1" si="18"/>
        <v>0</v>
      </c>
      <c r="O35" s="279">
        <f t="shared" ca="1" si="18"/>
        <v>0</v>
      </c>
      <c r="P35" s="279">
        <f t="shared" ca="1" si="18"/>
        <v>0</v>
      </c>
      <c r="Q35" s="279">
        <f t="shared" ca="1" si="18"/>
        <v>0</v>
      </c>
      <c r="R35" s="279">
        <f t="shared" ca="1" si="18"/>
        <v>0</v>
      </c>
      <c r="S35" s="279">
        <f t="shared" ca="1" si="18"/>
        <v>0</v>
      </c>
      <c r="T35" s="279">
        <f t="shared" ca="1" si="18"/>
        <v>0</v>
      </c>
      <c r="V35" t="str">
        <f t="shared" si="21"/>
        <v>Name_3</v>
      </c>
      <c r="W35" t="s">
        <v>73</v>
      </c>
      <c r="X35" t="s">
        <v>181</v>
      </c>
      <c r="Y35" s="44" t="s">
        <v>182</v>
      </c>
      <c r="Z35" s="44" t="s">
        <v>183</v>
      </c>
      <c r="AA35" t="s">
        <v>184</v>
      </c>
      <c r="AB35" t="s">
        <v>185</v>
      </c>
      <c r="AC35" t="s">
        <v>186</v>
      </c>
      <c r="AD35" t="s">
        <v>187</v>
      </c>
      <c r="AE35" t="s">
        <v>188</v>
      </c>
      <c r="AF35" t="s">
        <v>189</v>
      </c>
      <c r="AG35" t="s">
        <v>190</v>
      </c>
      <c r="AH35" t="s">
        <v>191</v>
      </c>
      <c r="AI35" t="s">
        <v>192</v>
      </c>
      <c r="AJ35" t="s">
        <v>193</v>
      </c>
      <c r="AK35" t="s">
        <v>194</v>
      </c>
      <c r="AL35" t="s">
        <v>195</v>
      </c>
      <c r="AM35" t="s">
        <v>196</v>
      </c>
      <c r="AN35" t="s">
        <v>197</v>
      </c>
      <c r="AO35" t="s">
        <v>198</v>
      </c>
    </row>
    <row r="36" spans="1:41" ht="15.75" outlineLevel="1" x14ac:dyDescent="0.25">
      <c r="A36" s="66">
        <f t="shared" ca="1" si="19"/>
        <v>0</v>
      </c>
      <c r="B36" s="75" t="s">
        <v>199</v>
      </c>
      <c r="C36" s="618"/>
      <c r="D36" s="68">
        <f t="shared" ca="1" si="16"/>
        <v>0</v>
      </c>
      <c r="E36" s="69">
        <f t="shared" ca="1" si="17"/>
        <v>0</v>
      </c>
      <c r="F36" s="279">
        <f t="shared" ca="1" si="20"/>
        <v>0</v>
      </c>
      <c r="G36" s="279">
        <f t="shared" ca="1" si="18"/>
        <v>0</v>
      </c>
      <c r="H36" s="279">
        <f t="shared" ca="1" si="18"/>
        <v>0</v>
      </c>
      <c r="I36" s="279">
        <f t="shared" ca="1" si="18"/>
        <v>0</v>
      </c>
      <c r="J36" s="279">
        <f t="shared" ca="1" si="18"/>
        <v>0</v>
      </c>
      <c r="K36" s="279">
        <f t="shared" ca="1" si="18"/>
        <v>0</v>
      </c>
      <c r="L36" s="279">
        <f t="shared" ca="1" si="18"/>
        <v>0</v>
      </c>
      <c r="M36" s="279">
        <f t="shared" ca="1" si="18"/>
        <v>0</v>
      </c>
      <c r="N36" s="279">
        <f t="shared" ca="1" si="18"/>
        <v>0</v>
      </c>
      <c r="O36" s="279">
        <f t="shared" ca="1" si="18"/>
        <v>0</v>
      </c>
      <c r="P36" s="279">
        <f t="shared" ca="1" si="18"/>
        <v>0</v>
      </c>
      <c r="Q36" s="279">
        <f t="shared" ca="1" si="18"/>
        <v>0</v>
      </c>
      <c r="R36" s="279">
        <f t="shared" ca="1" si="18"/>
        <v>0</v>
      </c>
      <c r="S36" s="279">
        <f t="shared" ca="1" si="18"/>
        <v>0</v>
      </c>
      <c r="T36" s="279">
        <f t="shared" ca="1" si="18"/>
        <v>0</v>
      </c>
      <c r="V36" t="str">
        <f t="shared" si="21"/>
        <v>Name_3</v>
      </c>
      <c r="W36" t="s">
        <v>73</v>
      </c>
      <c r="Y36" s="44" t="s">
        <v>200</v>
      </c>
      <c r="Z36" s="44" t="s">
        <v>201</v>
      </c>
      <c r="AA36" t="s">
        <v>202</v>
      </c>
      <c r="AB36" t="s">
        <v>203</v>
      </c>
      <c r="AC36" t="s">
        <v>204</v>
      </c>
      <c r="AD36" t="s">
        <v>205</v>
      </c>
      <c r="AE36" t="s">
        <v>206</v>
      </c>
      <c r="AF36" t="s">
        <v>207</v>
      </c>
      <c r="AG36" t="s">
        <v>208</v>
      </c>
      <c r="AH36" t="s">
        <v>209</v>
      </c>
      <c r="AI36" t="s">
        <v>210</v>
      </c>
      <c r="AJ36" t="s">
        <v>211</v>
      </c>
      <c r="AK36" t="s">
        <v>212</v>
      </c>
      <c r="AL36" t="s">
        <v>213</v>
      </c>
      <c r="AM36" t="s">
        <v>214</v>
      </c>
      <c r="AN36" t="s">
        <v>215</v>
      </c>
      <c r="AO36" t="s">
        <v>216</v>
      </c>
    </row>
    <row r="37" spans="1:41" ht="15.75" outlineLevel="1" x14ac:dyDescent="0.25">
      <c r="A37" s="66">
        <f t="shared" ca="1" si="19"/>
        <v>0</v>
      </c>
      <c r="B37" s="76" t="s">
        <v>28</v>
      </c>
      <c r="C37" s="77">
        <f ca="1">INDIRECT($V37&amp;"!"&amp;X37)</f>
        <v>0</v>
      </c>
      <c r="D37" s="68">
        <f t="shared" ca="1" si="16"/>
        <v>0</v>
      </c>
      <c r="E37" s="69">
        <f t="shared" ca="1" si="17"/>
        <v>0</v>
      </c>
      <c r="F37" s="279">
        <f t="shared" ca="1" si="20"/>
        <v>0</v>
      </c>
      <c r="G37" s="279">
        <f t="shared" ca="1" si="18"/>
        <v>0</v>
      </c>
      <c r="H37" s="279">
        <f t="shared" ca="1" si="18"/>
        <v>0</v>
      </c>
      <c r="I37" s="279">
        <f t="shared" ca="1" si="18"/>
        <v>0</v>
      </c>
      <c r="J37" s="279">
        <f t="shared" ca="1" si="18"/>
        <v>0</v>
      </c>
      <c r="K37" s="279">
        <f t="shared" ca="1" si="18"/>
        <v>0</v>
      </c>
      <c r="L37" s="279">
        <f t="shared" ca="1" si="18"/>
        <v>0</v>
      </c>
      <c r="M37" s="279">
        <f t="shared" ca="1" si="18"/>
        <v>0</v>
      </c>
      <c r="N37" s="279">
        <f t="shared" ca="1" si="18"/>
        <v>0</v>
      </c>
      <c r="O37" s="279">
        <f t="shared" ca="1" si="18"/>
        <v>0</v>
      </c>
      <c r="P37" s="279">
        <f t="shared" ca="1" si="18"/>
        <v>0</v>
      </c>
      <c r="Q37" s="279">
        <f t="shared" ca="1" si="18"/>
        <v>0</v>
      </c>
      <c r="R37" s="279">
        <f t="shared" ca="1" si="18"/>
        <v>0</v>
      </c>
      <c r="S37" s="279">
        <f t="shared" ca="1" si="18"/>
        <v>0</v>
      </c>
      <c r="T37" s="279">
        <f t="shared" ca="1" si="18"/>
        <v>0</v>
      </c>
      <c r="V37" t="str">
        <f t="shared" si="21"/>
        <v>Name_3</v>
      </c>
      <c r="W37" t="s">
        <v>73</v>
      </c>
      <c r="X37" t="s">
        <v>217</v>
      </c>
      <c r="Y37" s="44" t="s">
        <v>218</v>
      </c>
      <c r="Z37" s="44" t="s">
        <v>219</v>
      </c>
      <c r="AA37" t="s">
        <v>220</v>
      </c>
      <c r="AB37" t="s">
        <v>221</v>
      </c>
      <c r="AC37" t="s">
        <v>222</v>
      </c>
      <c r="AD37" t="s">
        <v>223</v>
      </c>
      <c r="AE37" t="s">
        <v>224</v>
      </c>
      <c r="AF37" t="s">
        <v>225</v>
      </c>
      <c r="AG37" t="s">
        <v>226</v>
      </c>
      <c r="AH37" t="s">
        <v>227</v>
      </c>
      <c r="AI37" t="s">
        <v>228</v>
      </c>
      <c r="AJ37" t="s">
        <v>229</v>
      </c>
      <c r="AK37" t="s">
        <v>230</v>
      </c>
      <c r="AL37" t="s">
        <v>231</v>
      </c>
      <c r="AM37" t="s">
        <v>232</v>
      </c>
      <c r="AN37" t="s">
        <v>233</v>
      </c>
      <c r="AO37" t="s">
        <v>234</v>
      </c>
    </row>
    <row r="38" spans="1:41" s="78" customFormat="1" ht="15.75" outlineLevel="1" x14ac:dyDescent="0.25">
      <c r="A38" s="66">
        <f t="shared" ca="1" si="19"/>
        <v>0</v>
      </c>
      <c r="B38" s="79" t="s">
        <v>52</v>
      </c>
      <c r="C38" s="80">
        <f ca="1">SUM(C29:C37)</f>
        <v>0</v>
      </c>
      <c r="D38" s="81">
        <f ca="1">SUM(D29:D37)</f>
        <v>0</v>
      </c>
      <c r="E38" s="82">
        <f ca="1">SUM(E29:E37)</f>
        <v>0</v>
      </c>
      <c r="F38" s="82">
        <f t="shared" ref="F38:T38" ca="1" si="22">SUM(F29:F37)</f>
        <v>0</v>
      </c>
      <c r="G38" s="82">
        <f t="shared" ca="1" si="22"/>
        <v>0</v>
      </c>
      <c r="H38" s="82">
        <f t="shared" ca="1" si="22"/>
        <v>0</v>
      </c>
      <c r="I38" s="82">
        <f t="shared" ca="1" si="22"/>
        <v>0</v>
      </c>
      <c r="J38" s="82">
        <f t="shared" ca="1" si="22"/>
        <v>0</v>
      </c>
      <c r="K38" s="82">
        <f t="shared" ca="1" si="22"/>
        <v>0</v>
      </c>
      <c r="L38" s="82">
        <f t="shared" ca="1" si="22"/>
        <v>0</v>
      </c>
      <c r="M38" s="82">
        <f t="shared" ca="1" si="22"/>
        <v>0</v>
      </c>
      <c r="N38" s="82">
        <f t="shared" ca="1" si="22"/>
        <v>0</v>
      </c>
      <c r="O38" s="82">
        <f t="shared" ca="1" si="22"/>
        <v>0</v>
      </c>
      <c r="P38" s="82">
        <f t="shared" ca="1" si="22"/>
        <v>0</v>
      </c>
      <c r="Q38" s="82">
        <f t="shared" ca="1" si="22"/>
        <v>0</v>
      </c>
      <c r="R38" s="82">
        <f t="shared" ca="1" si="22"/>
        <v>0</v>
      </c>
      <c r="S38" s="82">
        <f t="shared" ca="1" si="22"/>
        <v>0</v>
      </c>
      <c r="T38" s="82">
        <f t="shared" ca="1" si="22"/>
        <v>0</v>
      </c>
      <c r="Y38" s="83"/>
      <c r="Z38" s="83"/>
    </row>
    <row r="39" spans="1:41" ht="15.75" x14ac:dyDescent="0.25">
      <c r="A39" s="61" t="s">
        <v>386</v>
      </c>
      <c r="B39" s="64"/>
      <c r="C39" s="84"/>
      <c r="D39" s="64"/>
      <c r="E39" s="64"/>
      <c r="F39" s="64"/>
      <c r="G39" s="64"/>
      <c r="H39" s="64"/>
      <c r="I39" s="64"/>
      <c r="J39" s="64"/>
      <c r="K39" s="64"/>
      <c r="L39" s="64"/>
      <c r="M39" s="64"/>
      <c r="N39" s="64"/>
      <c r="O39" s="64"/>
      <c r="P39" s="64"/>
      <c r="Q39" s="64"/>
      <c r="R39" s="64"/>
      <c r="S39" s="64"/>
      <c r="T39" s="65"/>
    </row>
    <row r="40" spans="1:41" ht="15.75" outlineLevel="1" x14ac:dyDescent="0.25">
      <c r="A40" s="66">
        <f ca="1">INDIRECT($V40&amp;"!"&amp;W40)</f>
        <v>0</v>
      </c>
      <c r="B40" s="67" t="s">
        <v>24</v>
      </c>
      <c r="C40" s="617">
        <f ca="1">INDIRECT($V40&amp;"!"&amp;X40)</f>
        <v>0</v>
      </c>
      <c r="D40" s="68">
        <f t="shared" ref="D40:D48" ca="1" si="23">INDIRECT($V40&amp;"!"&amp;Y40)</f>
        <v>0</v>
      </c>
      <c r="E40" s="69">
        <f t="shared" ref="E40:E48" ca="1" si="24">SUM(F40:T40)</f>
        <v>0</v>
      </c>
      <c r="F40" s="279">
        <f ca="1">ROUND(INDIRECT($V40&amp;"!"&amp;AA40)/215*12,2)</f>
        <v>0</v>
      </c>
      <c r="G40" s="279">
        <f t="shared" ref="G40:T48" ca="1" si="25">ROUND(INDIRECT($V40&amp;"!"&amp;AB40)/215*12,2)</f>
        <v>0</v>
      </c>
      <c r="H40" s="279">
        <f t="shared" ca="1" si="25"/>
        <v>0</v>
      </c>
      <c r="I40" s="279">
        <f t="shared" ca="1" si="25"/>
        <v>0</v>
      </c>
      <c r="J40" s="279">
        <f t="shared" ca="1" si="25"/>
        <v>0</v>
      </c>
      <c r="K40" s="279">
        <f t="shared" ca="1" si="25"/>
        <v>0</v>
      </c>
      <c r="L40" s="279">
        <f t="shared" ca="1" si="25"/>
        <v>0</v>
      </c>
      <c r="M40" s="279">
        <f t="shared" ca="1" si="25"/>
        <v>0</v>
      </c>
      <c r="N40" s="279">
        <f t="shared" ca="1" si="25"/>
        <v>0</v>
      </c>
      <c r="O40" s="279">
        <f t="shared" ca="1" si="25"/>
        <v>0</v>
      </c>
      <c r="P40" s="279">
        <f t="shared" ca="1" si="25"/>
        <v>0</v>
      </c>
      <c r="Q40" s="279">
        <f t="shared" ca="1" si="25"/>
        <v>0</v>
      </c>
      <c r="R40" s="279">
        <f t="shared" ca="1" si="25"/>
        <v>0</v>
      </c>
      <c r="S40" s="279">
        <f t="shared" ca="1" si="25"/>
        <v>0</v>
      </c>
      <c r="T40" s="279">
        <f t="shared" ca="1" si="25"/>
        <v>0</v>
      </c>
      <c r="V40" t="str">
        <f>A39</f>
        <v>Name_4</v>
      </c>
      <c r="W40" t="s">
        <v>73</v>
      </c>
      <c r="X40" t="s">
        <v>74</v>
      </c>
      <c r="Y40" s="44" t="s">
        <v>75</v>
      </c>
      <c r="Z40" s="44" t="s">
        <v>76</v>
      </c>
      <c r="AA40" t="s">
        <v>28</v>
      </c>
      <c r="AB40" t="s">
        <v>77</v>
      </c>
      <c r="AC40" t="s">
        <v>78</v>
      </c>
      <c r="AD40" t="s">
        <v>79</v>
      </c>
      <c r="AE40" t="s">
        <v>80</v>
      </c>
      <c r="AF40" t="s">
        <v>81</v>
      </c>
      <c r="AG40" t="s">
        <v>82</v>
      </c>
      <c r="AH40" t="s">
        <v>83</v>
      </c>
      <c r="AI40" t="s">
        <v>84</v>
      </c>
      <c r="AJ40" t="s">
        <v>85</v>
      </c>
      <c r="AK40" t="s">
        <v>86</v>
      </c>
      <c r="AL40" t="s">
        <v>87</v>
      </c>
      <c r="AM40" t="s">
        <v>88</v>
      </c>
      <c r="AN40" t="s">
        <v>89</v>
      </c>
      <c r="AO40" t="s">
        <v>90</v>
      </c>
    </row>
    <row r="41" spans="1:41" ht="15.75" outlineLevel="1" x14ac:dyDescent="0.25">
      <c r="A41" s="66">
        <f t="shared" ref="A41:A49" ca="1" si="26">INDIRECT($V40&amp;"!"&amp;W40)</f>
        <v>0</v>
      </c>
      <c r="B41" s="70" t="s">
        <v>91</v>
      </c>
      <c r="C41" s="618"/>
      <c r="D41" s="68">
        <f t="shared" ca="1" si="23"/>
        <v>0</v>
      </c>
      <c r="E41" s="69">
        <f t="shared" ca="1" si="24"/>
        <v>0</v>
      </c>
      <c r="F41" s="279">
        <f t="shared" ref="F41:F48" ca="1" si="27">ROUND(INDIRECT($V41&amp;"!"&amp;AA41)/215*12,2)</f>
        <v>0</v>
      </c>
      <c r="G41" s="279">
        <f t="shared" ca="1" si="25"/>
        <v>0</v>
      </c>
      <c r="H41" s="279">
        <f t="shared" ca="1" si="25"/>
        <v>0</v>
      </c>
      <c r="I41" s="279">
        <f t="shared" ca="1" si="25"/>
        <v>0</v>
      </c>
      <c r="J41" s="279">
        <f t="shared" ca="1" si="25"/>
        <v>0</v>
      </c>
      <c r="K41" s="279">
        <f t="shared" ca="1" si="25"/>
        <v>0</v>
      </c>
      <c r="L41" s="279">
        <f t="shared" ca="1" si="25"/>
        <v>0</v>
      </c>
      <c r="M41" s="279">
        <f t="shared" ca="1" si="25"/>
        <v>0</v>
      </c>
      <c r="N41" s="279">
        <f t="shared" ca="1" si="25"/>
        <v>0</v>
      </c>
      <c r="O41" s="279">
        <f t="shared" ca="1" si="25"/>
        <v>0</v>
      </c>
      <c r="P41" s="279">
        <f t="shared" ca="1" si="25"/>
        <v>0</v>
      </c>
      <c r="Q41" s="279">
        <f t="shared" ca="1" si="25"/>
        <v>0</v>
      </c>
      <c r="R41" s="279">
        <f t="shared" ca="1" si="25"/>
        <v>0</v>
      </c>
      <c r="S41" s="279">
        <f t="shared" ca="1" si="25"/>
        <v>0</v>
      </c>
      <c r="T41" s="279">
        <f t="shared" ca="1" si="25"/>
        <v>0</v>
      </c>
      <c r="V41" t="str">
        <f t="shared" ref="V41:V48" si="28">V40</f>
        <v>Name_4</v>
      </c>
      <c r="W41" t="s">
        <v>73</v>
      </c>
      <c r="Y41" s="44" t="s">
        <v>92</v>
      </c>
      <c r="Z41" s="44" t="s">
        <v>93</v>
      </c>
      <c r="AA41" t="s">
        <v>94</v>
      </c>
      <c r="AB41" t="s">
        <v>95</v>
      </c>
      <c r="AC41" t="s">
        <v>96</v>
      </c>
      <c r="AD41" t="s">
        <v>97</v>
      </c>
      <c r="AE41" t="s">
        <v>98</v>
      </c>
      <c r="AF41" t="s">
        <v>99</v>
      </c>
      <c r="AG41" t="s">
        <v>100</v>
      </c>
      <c r="AH41" t="s">
        <v>101</v>
      </c>
      <c r="AI41" t="s">
        <v>102</v>
      </c>
      <c r="AJ41" t="s">
        <v>103</v>
      </c>
      <c r="AK41" t="s">
        <v>104</v>
      </c>
      <c r="AL41" t="s">
        <v>105</v>
      </c>
      <c r="AM41" t="s">
        <v>106</v>
      </c>
      <c r="AN41" t="s">
        <v>107</v>
      </c>
      <c r="AO41" t="s">
        <v>108</v>
      </c>
    </row>
    <row r="42" spans="1:41" ht="15.75" outlineLevel="1" x14ac:dyDescent="0.25">
      <c r="A42" s="66">
        <f t="shared" ca="1" si="26"/>
        <v>0</v>
      </c>
      <c r="B42" s="71" t="s">
        <v>25</v>
      </c>
      <c r="C42" s="617">
        <f ca="1">INDIRECT($V42&amp;"!"&amp;X42)</f>
        <v>0</v>
      </c>
      <c r="D42" s="68">
        <f t="shared" ca="1" si="23"/>
        <v>0</v>
      </c>
      <c r="E42" s="69">
        <f t="shared" ca="1" si="24"/>
        <v>0</v>
      </c>
      <c r="F42" s="279">
        <f t="shared" ca="1" si="27"/>
        <v>0</v>
      </c>
      <c r="G42" s="279">
        <f t="shared" ca="1" si="25"/>
        <v>0</v>
      </c>
      <c r="H42" s="279">
        <f t="shared" ca="1" si="25"/>
        <v>0</v>
      </c>
      <c r="I42" s="279">
        <f t="shared" ca="1" si="25"/>
        <v>0</v>
      </c>
      <c r="J42" s="279">
        <f t="shared" ca="1" si="25"/>
        <v>0</v>
      </c>
      <c r="K42" s="279">
        <f t="shared" ca="1" si="25"/>
        <v>0</v>
      </c>
      <c r="L42" s="279">
        <f t="shared" ca="1" si="25"/>
        <v>0</v>
      </c>
      <c r="M42" s="279">
        <f t="shared" ca="1" si="25"/>
        <v>0</v>
      </c>
      <c r="N42" s="279">
        <f t="shared" ca="1" si="25"/>
        <v>0</v>
      </c>
      <c r="O42" s="279">
        <f t="shared" ca="1" si="25"/>
        <v>0</v>
      </c>
      <c r="P42" s="279">
        <f t="shared" ca="1" si="25"/>
        <v>0</v>
      </c>
      <c r="Q42" s="279">
        <f t="shared" ca="1" si="25"/>
        <v>0</v>
      </c>
      <c r="R42" s="279">
        <f t="shared" ca="1" si="25"/>
        <v>0</v>
      </c>
      <c r="S42" s="279">
        <f t="shared" ca="1" si="25"/>
        <v>0</v>
      </c>
      <c r="T42" s="279">
        <f t="shared" ca="1" si="25"/>
        <v>0</v>
      </c>
      <c r="V42" t="str">
        <f t="shared" si="28"/>
        <v>Name_4</v>
      </c>
      <c r="W42" t="s">
        <v>73</v>
      </c>
      <c r="X42" t="s">
        <v>109</v>
      </c>
      <c r="Y42" s="44" t="s">
        <v>110</v>
      </c>
      <c r="Z42" s="44" t="s">
        <v>111</v>
      </c>
      <c r="AA42" t="s">
        <v>112</v>
      </c>
      <c r="AB42" t="s">
        <v>113</v>
      </c>
      <c r="AC42" t="s">
        <v>114</v>
      </c>
      <c r="AD42" t="s">
        <v>115</v>
      </c>
      <c r="AE42" t="s">
        <v>116</v>
      </c>
      <c r="AF42" t="s">
        <v>117</v>
      </c>
      <c r="AG42" t="s">
        <v>118</v>
      </c>
      <c r="AH42" t="s">
        <v>119</v>
      </c>
      <c r="AI42" t="s">
        <v>120</v>
      </c>
      <c r="AJ42" t="s">
        <v>121</v>
      </c>
      <c r="AK42" t="s">
        <v>122</v>
      </c>
      <c r="AL42" t="s">
        <v>123</v>
      </c>
      <c r="AM42" t="s">
        <v>124</v>
      </c>
      <c r="AN42" t="s">
        <v>125</v>
      </c>
      <c r="AO42" t="s">
        <v>126</v>
      </c>
    </row>
    <row r="43" spans="1:41" ht="15.75" outlineLevel="1" x14ac:dyDescent="0.25">
      <c r="A43" s="66">
        <f t="shared" ca="1" si="26"/>
        <v>0</v>
      </c>
      <c r="B43" s="72" t="s">
        <v>127</v>
      </c>
      <c r="C43" s="618"/>
      <c r="D43" s="68">
        <f t="shared" ca="1" si="23"/>
        <v>0</v>
      </c>
      <c r="E43" s="69">
        <f t="shared" ca="1" si="24"/>
        <v>0</v>
      </c>
      <c r="F43" s="279">
        <f t="shared" ca="1" si="27"/>
        <v>0</v>
      </c>
      <c r="G43" s="279">
        <f t="shared" ca="1" si="25"/>
        <v>0</v>
      </c>
      <c r="H43" s="279">
        <f t="shared" ca="1" si="25"/>
        <v>0</v>
      </c>
      <c r="I43" s="279">
        <f t="shared" ca="1" si="25"/>
        <v>0</v>
      </c>
      <c r="J43" s="279">
        <f t="shared" ca="1" si="25"/>
        <v>0</v>
      </c>
      <c r="K43" s="279">
        <f t="shared" ca="1" si="25"/>
        <v>0</v>
      </c>
      <c r="L43" s="279">
        <f t="shared" ca="1" si="25"/>
        <v>0</v>
      </c>
      <c r="M43" s="279">
        <f t="shared" ca="1" si="25"/>
        <v>0</v>
      </c>
      <c r="N43" s="279">
        <f t="shared" ca="1" si="25"/>
        <v>0</v>
      </c>
      <c r="O43" s="279">
        <f t="shared" ca="1" si="25"/>
        <v>0</v>
      </c>
      <c r="P43" s="279">
        <f t="shared" ca="1" si="25"/>
        <v>0</v>
      </c>
      <c r="Q43" s="279">
        <f t="shared" ca="1" si="25"/>
        <v>0</v>
      </c>
      <c r="R43" s="279">
        <f t="shared" ca="1" si="25"/>
        <v>0</v>
      </c>
      <c r="S43" s="279">
        <f t="shared" ca="1" si="25"/>
        <v>0</v>
      </c>
      <c r="T43" s="279">
        <f t="shared" ca="1" si="25"/>
        <v>0</v>
      </c>
      <c r="V43" t="str">
        <f t="shared" si="28"/>
        <v>Name_4</v>
      </c>
      <c r="W43" t="s">
        <v>73</v>
      </c>
      <c r="Y43" s="44" t="s">
        <v>128</v>
      </c>
      <c r="Z43" s="44" t="s">
        <v>129</v>
      </c>
      <c r="AA43" t="s">
        <v>130</v>
      </c>
      <c r="AB43" t="s">
        <v>131</v>
      </c>
      <c r="AC43" t="s">
        <v>132</v>
      </c>
      <c r="AD43" t="s">
        <v>133</v>
      </c>
      <c r="AE43" t="s">
        <v>134</v>
      </c>
      <c r="AF43" t="s">
        <v>135</v>
      </c>
      <c r="AG43" t="s">
        <v>136</v>
      </c>
      <c r="AH43" t="s">
        <v>137</v>
      </c>
      <c r="AI43" t="s">
        <v>138</v>
      </c>
      <c r="AJ43" t="s">
        <v>139</v>
      </c>
      <c r="AK43" t="s">
        <v>140</v>
      </c>
      <c r="AL43" t="s">
        <v>141</v>
      </c>
      <c r="AM43" t="s">
        <v>142</v>
      </c>
      <c r="AN43" t="s">
        <v>143</v>
      </c>
      <c r="AO43" t="s">
        <v>144</v>
      </c>
    </row>
    <row r="44" spans="1:41" ht="15.75" outlineLevel="1" x14ac:dyDescent="0.25">
      <c r="A44" s="66">
        <f t="shared" ca="1" si="26"/>
        <v>0</v>
      </c>
      <c r="B44" s="73" t="s">
        <v>26</v>
      </c>
      <c r="C44" s="617">
        <f ca="1">INDIRECT($V44&amp;"!"&amp;X44)</f>
        <v>0</v>
      </c>
      <c r="D44" s="68">
        <f t="shared" ca="1" si="23"/>
        <v>0</v>
      </c>
      <c r="E44" s="69">
        <f t="shared" ca="1" si="24"/>
        <v>0</v>
      </c>
      <c r="F44" s="279">
        <f t="shared" ca="1" si="27"/>
        <v>0</v>
      </c>
      <c r="G44" s="279">
        <f t="shared" ca="1" si="25"/>
        <v>0</v>
      </c>
      <c r="H44" s="279">
        <f t="shared" ca="1" si="25"/>
        <v>0</v>
      </c>
      <c r="I44" s="279">
        <f t="shared" ca="1" si="25"/>
        <v>0</v>
      </c>
      <c r="J44" s="279">
        <f t="shared" ca="1" si="25"/>
        <v>0</v>
      </c>
      <c r="K44" s="279">
        <f t="shared" ca="1" si="25"/>
        <v>0</v>
      </c>
      <c r="L44" s="279">
        <f t="shared" ca="1" si="25"/>
        <v>0</v>
      </c>
      <c r="M44" s="279">
        <f t="shared" ca="1" si="25"/>
        <v>0</v>
      </c>
      <c r="N44" s="279">
        <f t="shared" ca="1" si="25"/>
        <v>0</v>
      </c>
      <c r="O44" s="279">
        <f t="shared" ca="1" si="25"/>
        <v>0</v>
      </c>
      <c r="P44" s="279">
        <f t="shared" ca="1" si="25"/>
        <v>0</v>
      </c>
      <c r="Q44" s="279">
        <f t="shared" ca="1" si="25"/>
        <v>0</v>
      </c>
      <c r="R44" s="279">
        <f t="shared" ca="1" si="25"/>
        <v>0</v>
      </c>
      <c r="S44" s="279">
        <f t="shared" ca="1" si="25"/>
        <v>0</v>
      </c>
      <c r="T44" s="279">
        <f t="shared" ca="1" si="25"/>
        <v>0</v>
      </c>
      <c r="V44" t="str">
        <f t="shared" si="28"/>
        <v>Name_4</v>
      </c>
      <c r="W44" t="s">
        <v>73</v>
      </c>
      <c r="X44" t="s">
        <v>145</v>
      </c>
      <c r="Y44" s="44" t="s">
        <v>146</v>
      </c>
      <c r="Z44" s="44" t="s">
        <v>147</v>
      </c>
      <c r="AA44" t="s">
        <v>148</v>
      </c>
      <c r="AB44" t="s">
        <v>149</v>
      </c>
      <c r="AC44" t="s">
        <v>150</v>
      </c>
      <c r="AD44" t="s">
        <v>151</v>
      </c>
      <c r="AE44" t="s">
        <v>152</v>
      </c>
      <c r="AF44" t="s">
        <v>153</v>
      </c>
      <c r="AG44" t="s">
        <v>154</v>
      </c>
      <c r="AH44" t="s">
        <v>155</v>
      </c>
      <c r="AI44" t="s">
        <v>156</v>
      </c>
      <c r="AJ44" t="s">
        <v>157</v>
      </c>
      <c r="AK44" t="s">
        <v>158</v>
      </c>
      <c r="AL44" t="s">
        <v>159</v>
      </c>
      <c r="AM44" t="s">
        <v>160</v>
      </c>
      <c r="AN44" t="s">
        <v>161</v>
      </c>
      <c r="AO44" t="s">
        <v>162</v>
      </c>
    </row>
    <row r="45" spans="1:41" ht="15.75" outlineLevel="1" x14ac:dyDescent="0.25">
      <c r="A45" s="66">
        <f t="shared" ca="1" si="26"/>
        <v>0</v>
      </c>
      <c r="B45" s="74" t="s">
        <v>163</v>
      </c>
      <c r="C45" s="618"/>
      <c r="D45" s="68">
        <f t="shared" ca="1" si="23"/>
        <v>0</v>
      </c>
      <c r="E45" s="69">
        <f t="shared" ca="1" si="24"/>
        <v>0</v>
      </c>
      <c r="F45" s="279">
        <f t="shared" ca="1" si="27"/>
        <v>0</v>
      </c>
      <c r="G45" s="279">
        <f t="shared" ca="1" si="25"/>
        <v>0</v>
      </c>
      <c r="H45" s="279">
        <f t="shared" ca="1" si="25"/>
        <v>0</v>
      </c>
      <c r="I45" s="279">
        <f t="shared" ca="1" si="25"/>
        <v>0</v>
      </c>
      <c r="J45" s="279">
        <f t="shared" ca="1" si="25"/>
        <v>0</v>
      </c>
      <c r="K45" s="279">
        <f t="shared" ca="1" si="25"/>
        <v>0</v>
      </c>
      <c r="L45" s="279">
        <f t="shared" ca="1" si="25"/>
        <v>0</v>
      </c>
      <c r="M45" s="279">
        <f t="shared" ca="1" si="25"/>
        <v>0</v>
      </c>
      <c r="N45" s="279">
        <f t="shared" ca="1" si="25"/>
        <v>0</v>
      </c>
      <c r="O45" s="279">
        <f t="shared" ca="1" si="25"/>
        <v>0</v>
      </c>
      <c r="P45" s="279">
        <f t="shared" ca="1" si="25"/>
        <v>0</v>
      </c>
      <c r="Q45" s="279">
        <f t="shared" ca="1" si="25"/>
        <v>0</v>
      </c>
      <c r="R45" s="279">
        <f t="shared" ca="1" si="25"/>
        <v>0</v>
      </c>
      <c r="S45" s="279">
        <f t="shared" ca="1" si="25"/>
        <v>0</v>
      </c>
      <c r="T45" s="279">
        <f t="shared" ca="1" si="25"/>
        <v>0</v>
      </c>
      <c r="V45" t="str">
        <f t="shared" si="28"/>
        <v>Name_4</v>
      </c>
      <c r="W45" t="s">
        <v>73</v>
      </c>
      <c r="Y45" s="44" t="s">
        <v>164</v>
      </c>
      <c r="Z45" s="44" t="s">
        <v>165</v>
      </c>
      <c r="AA45" t="s">
        <v>166</v>
      </c>
      <c r="AB45" t="s">
        <v>167</v>
      </c>
      <c r="AC45" t="s">
        <v>168</v>
      </c>
      <c r="AD45" t="s">
        <v>169</v>
      </c>
      <c r="AE45" t="s">
        <v>170</v>
      </c>
      <c r="AF45" t="s">
        <v>171</v>
      </c>
      <c r="AG45" t="s">
        <v>172</v>
      </c>
      <c r="AH45" t="s">
        <v>173</v>
      </c>
      <c r="AI45" t="s">
        <v>174</v>
      </c>
      <c r="AJ45" t="s">
        <v>175</v>
      </c>
      <c r="AK45" t="s">
        <v>176</v>
      </c>
      <c r="AL45" t="s">
        <v>177</v>
      </c>
      <c r="AM45" t="s">
        <v>178</v>
      </c>
      <c r="AN45" t="s">
        <v>179</v>
      </c>
      <c r="AO45" t="s">
        <v>180</v>
      </c>
    </row>
    <row r="46" spans="1:41" ht="15.75" outlineLevel="1" x14ac:dyDescent="0.25">
      <c r="A46" s="66">
        <f t="shared" ca="1" si="26"/>
        <v>0</v>
      </c>
      <c r="B46" s="75" t="s">
        <v>27</v>
      </c>
      <c r="C46" s="617">
        <f ca="1">INDIRECT($V46&amp;"!"&amp;X46)</f>
        <v>0</v>
      </c>
      <c r="D46" s="68">
        <f t="shared" ca="1" si="23"/>
        <v>0</v>
      </c>
      <c r="E46" s="69">
        <f t="shared" ca="1" si="24"/>
        <v>0</v>
      </c>
      <c r="F46" s="279">
        <f t="shared" ca="1" si="27"/>
        <v>0</v>
      </c>
      <c r="G46" s="279">
        <f t="shared" ca="1" si="25"/>
        <v>0</v>
      </c>
      <c r="H46" s="279">
        <f t="shared" ca="1" si="25"/>
        <v>0</v>
      </c>
      <c r="I46" s="279">
        <f t="shared" ca="1" si="25"/>
        <v>0</v>
      </c>
      <c r="J46" s="279">
        <f t="shared" ca="1" si="25"/>
        <v>0</v>
      </c>
      <c r="K46" s="279">
        <f t="shared" ca="1" si="25"/>
        <v>0</v>
      </c>
      <c r="L46" s="279">
        <f t="shared" ca="1" si="25"/>
        <v>0</v>
      </c>
      <c r="M46" s="279">
        <f t="shared" ca="1" si="25"/>
        <v>0</v>
      </c>
      <c r="N46" s="279">
        <f t="shared" ca="1" si="25"/>
        <v>0</v>
      </c>
      <c r="O46" s="279">
        <f t="shared" ca="1" si="25"/>
        <v>0</v>
      </c>
      <c r="P46" s="279">
        <f t="shared" ca="1" si="25"/>
        <v>0</v>
      </c>
      <c r="Q46" s="279">
        <f t="shared" ca="1" si="25"/>
        <v>0</v>
      </c>
      <c r="R46" s="279">
        <f t="shared" ca="1" si="25"/>
        <v>0</v>
      </c>
      <c r="S46" s="279">
        <f t="shared" ca="1" si="25"/>
        <v>0</v>
      </c>
      <c r="T46" s="279">
        <f t="shared" ca="1" si="25"/>
        <v>0</v>
      </c>
      <c r="V46" t="str">
        <f t="shared" si="28"/>
        <v>Name_4</v>
      </c>
      <c r="W46" t="s">
        <v>73</v>
      </c>
      <c r="X46" t="s">
        <v>181</v>
      </c>
      <c r="Y46" s="44" t="s">
        <v>182</v>
      </c>
      <c r="Z46" s="44" t="s">
        <v>183</v>
      </c>
      <c r="AA46" t="s">
        <v>184</v>
      </c>
      <c r="AB46" t="s">
        <v>185</v>
      </c>
      <c r="AC46" t="s">
        <v>186</v>
      </c>
      <c r="AD46" t="s">
        <v>187</v>
      </c>
      <c r="AE46" t="s">
        <v>188</v>
      </c>
      <c r="AF46" t="s">
        <v>189</v>
      </c>
      <c r="AG46" t="s">
        <v>190</v>
      </c>
      <c r="AH46" t="s">
        <v>191</v>
      </c>
      <c r="AI46" t="s">
        <v>192</v>
      </c>
      <c r="AJ46" t="s">
        <v>193</v>
      </c>
      <c r="AK46" t="s">
        <v>194</v>
      </c>
      <c r="AL46" t="s">
        <v>195</v>
      </c>
      <c r="AM46" t="s">
        <v>196</v>
      </c>
      <c r="AN46" t="s">
        <v>197</v>
      </c>
      <c r="AO46" t="s">
        <v>198</v>
      </c>
    </row>
    <row r="47" spans="1:41" ht="15.75" outlineLevel="1" x14ac:dyDescent="0.25">
      <c r="A47" s="66">
        <f t="shared" ca="1" si="26"/>
        <v>0</v>
      </c>
      <c r="B47" s="75" t="s">
        <v>199</v>
      </c>
      <c r="C47" s="618"/>
      <c r="D47" s="68">
        <f t="shared" ca="1" si="23"/>
        <v>0</v>
      </c>
      <c r="E47" s="69">
        <f t="shared" ca="1" si="24"/>
        <v>0</v>
      </c>
      <c r="F47" s="279">
        <f t="shared" ca="1" si="27"/>
        <v>0</v>
      </c>
      <c r="G47" s="279">
        <f t="shared" ca="1" si="25"/>
        <v>0</v>
      </c>
      <c r="H47" s="279">
        <f t="shared" ca="1" si="25"/>
        <v>0</v>
      </c>
      <c r="I47" s="279">
        <f t="shared" ca="1" si="25"/>
        <v>0</v>
      </c>
      <c r="J47" s="279">
        <f t="shared" ca="1" si="25"/>
        <v>0</v>
      </c>
      <c r="K47" s="279">
        <f t="shared" ca="1" si="25"/>
        <v>0</v>
      </c>
      <c r="L47" s="279">
        <f t="shared" ca="1" si="25"/>
        <v>0</v>
      </c>
      <c r="M47" s="279">
        <f t="shared" ca="1" si="25"/>
        <v>0</v>
      </c>
      <c r="N47" s="279">
        <f t="shared" ca="1" si="25"/>
        <v>0</v>
      </c>
      <c r="O47" s="279">
        <f t="shared" ca="1" si="25"/>
        <v>0</v>
      </c>
      <c r="P47" s="279">
        <f t="shared" ca="1" si="25"/>
        <v>0</v>
      </c>
      <c r="Q47" s="279">
        <f t="shared" ca="1" si="25"/>
        <v>0</v>
      </c>
      <c r="R47" s="279">
        <f t="shared" ca="1" si="25"/>
        <v>0</v>
      </c>
      <c r="S47" s="279">
        <f t="shared" ca="1" si="25"/>
        <v>0</v>
      </c>
      <c r="T47" s="279">
        <f t="shared" ca="1" si="25"/>
        <v>0</v>
      </c>
      <c r="V47" t="str">
        <f t="shared" si="28"/>
        <v>Name_4</v>
      </c>
      <c r="W47" t="s">
        <v>73</v>
      </c>
      <c r="Y47" s="44" t="s">
        <v>200</v>
      </c>
      <c r="Z47" s="44" t="s">
        <v>201</v>
      </c>
      <c r="AA47" t="s">
        <v>202</v>
      </c>
      <c r="AB47" t="s">
        <v>203</v>
      </c>
      <c r="AC47" t="s">
        <v>204</v>
      </c>
      <c r="AD47" t="s">
        <v>205</v>
      </c>
      <c r="AE47" t="s">
        <v>206</v>
      </c>
      <c r="AF47" t="s">
        <v>207</v>
      </c>
      <c r="AG47" t="s">
        <v>208</v>
      </c>
      <c r="AH47" t="s">
        <v>209</v>
      </c>
      <c r="AI47" t="s">
        <v>210</v>
      </c>
      <c r="AJ47" t="s">
        <v>211</v>
      </c>
      <c r="AK47" t="s">
        <v>212</v>
      </c>
      <c r="AL47" t="s">
        <v>213</v>
      </c>
      <c r="AM47" t="s">
        <v>214</v>
      </c>
      <c r="AN47" t="s">
        <v>215</v>
      </c>
      <c r="AO47" t="s">
        <v>216</v>
      </c>
    </row>
    <row r="48" spans="1:41" ht="15.75" outlineLevel="1" x14ac:dyDescent="0.25">
      <c r="A48" s="66">
        <f t="shared" ca="1" si="26"/>
        <v>0</v>
      </c>
      <c r="B48" s="76" t="s">
        <v>28</v>
      </c>
      <c r="C48" s="77">
        <f ca="1">INDIRECT($V48&amp;"!"&amp;X48)</f>
        <v>0</v>
      </c>
      <c r="D48" s="68">
        <f t="shared" ca="1" si="23"/>
        <v>0</v>
      </c>
      <c r="E48" s="69">
        <f t="shared" ca="1" si="24"/>
        <v>0</v>
      </c>
      <c r="F48" s="279">
        <f t="shared" ca="1" si="27"/>
        <v>0</v>
      </c>
      <c r="G48" s="279">
        <f t="shared" ca="1" si="25"/>
        <v>0</v>
      </c>
      <c r="H48" s="279">
        <f t="shared" ca="1" si="25"/>
        <v>0</v>
      </c>
      <c r="I48" s="279">
        <f t="shared" ca="1" si="25"/>
        <v>0</v>
      </c>
      <c r="J48" s="279">
        <f t="shared" ca="1" si="25"/>
        <v>0</v>
      </c>
      <c r="K48" s="279">
        <f t="shared" ca="1" si="25"/>
        <v>0</v>
      </c>
      <c r="L48" s="279">
        <f t="shared" ca="1" si="25"/>
        <v>0</v>
      </c>
      <c r="M48" s="279">
        <f t="shared" ca="1" si="25"/>
        <v>0</v>
      </c>
      <c r="N48" s="279">
        <f t="shared" ca="1" si="25"/>
        <v>0</v>
      </c>
      <c r="O48" s="279">
        <f t="shared" ca="1" si="25"/>
        <v>0</v>
      </c>
      <c r="P48" s="279">
        <f t="shared" ca="1" si="25"/>
        <v>0</v>
      </c>
      <c r="Q48" s="279">
        <f t="shared" ca="1" si="25"/>
        <v>0</v>
      </c>
      <c r="R48" s="279">
        <f t="shared" ca="1" si="25"/>
        <v>0</v>
      </c>
      <c r="S48" s="279">
        <f t="shared" ca="1" si="25"/>
        <v>0</v>
      </c>
      <c r="T48" s="279">
        <f t="shared" ca="1" si="25"/>
        <v>0</v>
      </c>
      <c r="V48" t="str">
        <f t="shared" si="28"/>
        <v>Name_4</v>
      </c>
      <c r="W48" t="s">
        <v>73</v>
      </c>
      <c r="X48" t="s">
        <v>217</v>
      </c>
      <c r="Y48" s="44" t="s">
        <v>218</v>
      </c>
      <c r="Z48" s="44" t="s">
        <v>219</v>
      </c>
      <c r="AA48" t="s">
        <v>220</v>
      </c>
      <c r="AB48" t="s">
        <v>221</v>
      </c>
      <c r="AC48" t="s">
        <v>222</v>
      </c>
      <c r="AD48" t="s">
        <v>223</v>
      </c>
      <c r="AE48" t="s">
        <v>224</v>
      </c>
      <c r="AF48" t="s">
        <v>225</v>
      </c>
      <c r="AG48" t="s">
        <v>226</v>
      </c>
      <c r="AH48" t="s">
        <v>227</v>
      </c>
      <c r="AI48" t="s">
        <v>228</v>
      </c>
      <c r="AJ48" t="s">
        <v>229</v>
      </c>
      <c r="AK48" t="s">
        <v>230</v>
      </c>
      <c r="AL48" t="s">
        <v>231</v>
      </c>
      <c r="AM48" t="s">
        <v>232</v>
      </c>
      <c r="AN48" t="s">
        <v>233</v>
      </c>
      <c r="AO48" t="s">
        <v>234</v>
      </c>
    </row>
    <row r="49" spans="1:41" s="78" customFormat="1" ht="15.75" outlineLevel="1" x14ac:dyDescent="0.25">
      <c r="A49" s="66">
        <f t="shared" ca="1" si="26"/>
        <v>0</v>
      </c>
      <c r="B49" s="79" t="s">
        <v>52</v>
      </c>
      <c r="C49" s="80">
        <f ca="1">SUM(C40:C48)</f>
        <v>0</v>
      </c>
      <c r="D49" s="81">
        <f ca="1">SUM(D40:D48)</f>
        <v>0</v>
      </c>
      <c r="E49" s="82">
        <f ca="1">SUM(E40:E48)</f>
        <v>0</v>
      </c>
      <c r="F49" s="82">
        <f t="shared" ref="F49:T49" ca="1" si="29">SUM(F40:F48)</f>
        <v>0</v>
      </c>
      <c r="G49" s="82">
        <f t="shared" ca="1" si="29"/>
        <v>0</v>
      </c>
      <c r="H49" s="82">
        <f t="shared" ca="1" si="29"/>
        <v>0</v>
      </c>
      <c r="I49" s="82">
        <f t="shared" ca="1" si="29"/>
        <v>0</v>
      </c>
      <c r="J49" s="82">
        <f t="shared" ca="1" si="29"/>
        <v>0</v>
      </c>
      <c r="K49" s="82">
        <f t="shared" ca="1" si="29"/>
        <v>0</v>
      </c>
      <c r="L49" s="82">
        <f t="shared" ca="1" si="29"/>
        <v>0</v>
      </c>
      <c r="M49" s="82">
        <f t="shared" ca="1" si="29"/>
        <v>0</v>
      </c>
      <c r="N49" s="82">
        <f t="shared" ca="1" si="29"/>
        <v>0</v>
      </c>
      <c r="O49" s="82">
        <f t="shared" ca="1" si="29"/>
        <v>0</v>
      </c>
      <c r="P49" s="82">
        <f t="shared" ca="1" si="29"/>
        <v>0</v>
      </c>
      <c r="Q49" s="82">
        <f t="shared" ca="1" si="29"/>
        <v>0</v>
      </c>
      <c r="R49" s="82">
        <f t="shared" ca="1" si="29"/>
        <v>0</v>
      </c>
      <c r="S49" s="82">
        <f t="shared" ca="1" si="29"/>
        <v>0</v>
      </c>
      <c r="T49" s="82">
        <f t="shared" ca="1" si="29"/>
        <v>0</v>
      </c>
      <c r="Y49" s="83"/>
      <c r="Z49" s="83"/>
    </row>
    <row r="50" spans="1:41" ht="15.75" x14ac:dyDescent="0.25">
      <c r="A50" s="61" t="s">
        <v>387</v>
      </c>
      <c r="B50" s="64"/>
      <c r="C50" s="84"/>
      <c r="D50" s="64"/>
      <c r="E50" s="64"/>
      <c r="F50" s="64"/>
      <c r="G50" s="64"/>
      <c r="H50" s="64"/>
      <c r="I50" s="64"/>
      <c r="J50" s="64"/>
      <c r="K50" s="64"/>
      <c r="L50" s="64"/>
      <c r="M50" s="64"/>
      <c r="N50" s="64"/>
      <c r="O50" s="64"/>
      <c r="P50" s="64"/>
      <c r="Q50" s="64"/>
      <c r="R50" s="64"/>
      <c r="S50" s="64"/>
      <c r="T50" s="65"/>
    </row>
    <row r="51" spans="1:41" ht="15.75" outlineLevel="1" x14ac:dyDescent="0.25">
      <c r="A51" s="66">
        <f ca="1">INDIRECT($V51&amp;"!"&amp;W51)</f>
        <v>0</v>
      </c>
      <c r="B51" s="67" t="s">
        <v>24</v>
      </c>
      <c r="C51" s="617">
        <f ca="1">INDIRECT($V51&amp;"!"&amp;X51)</f>
        <v>0</v>
      </c>
      <c r="D51" s="68">
        <f t="shared" ref="D51:D59" ca="1" si="30">INDIRECT($V51&amp;"!"&amp;Y51)</f>
        <v>0</v>
      </c>
      <c r="E51" s="69">
        <f t="shared" ref="E51:E59" ca="1" si="31">SUM(F51:T51)</f>
        <v>0</v>
      </c>
      <c r="F51" s="279">
        <f ca="1">ROUND(INDIRECT($V51&amp;"!"&amp;AA51)/215*12,2)</f>
        <v>0</v>
      </c>
      <c r="G51" s="279">
        <f t="shared" ref="G51:T59" ca="1" si="32">ROUND(INDIRECT($V51&amp;"!"&amp;AB51)/215*12,2)</f>
        <v>0</v>
      </c>
      <c r="H51" s="279">
        <f t="shared" ca="1" si="32"/>
        <v>0</v>
      </c>
      <c r="I51" s="279">
        <f t="shared" ca="1" si="32"/>
        <v>0</v>
      </c>
      <c r="J51" s="279">
        <f t="shared" ca="1" si="32"/>
        <v>0</v>
      </c>
      <c r="K51" s="279">
        <f t="shared" ca="1" si="32"/>
        <v>0</v>
      </c>
      <c r="L51" s="279">
        <f t="shared" ca="1" si="32"/>
        <v>0</v>
      </c>
      <c r="M51" s="279">
        <f t="shared" ca="1" si="32"/>
        <v>0</v>
      </c>
      <c r="N51" s="279">
        <f t="shared" ca="1" si="32"/>
        <v>0</v>
      </c>
      <c r="O51" s="279">
        <f t="shared" ca="1" si="32"/>
        <v>0</v>
      </c>
      <c r="P51" s="279">
        <f t="shared" ca="1" si="32"/>
        <v>0</v>
      </c>
      <c r="Q51" s="279">
        <f t="shared" ca="1" si="32"/>
        <v>0</v>
      </c>
      <c r="R51" s="279">
        <f t="shared" ca="1" si="32"/>
        <v>0</v>
      </c>
      <c r="S51" s="279">
        <f t="shared" ca="1" si="32"/>
        <v>0</v>
      </c>
      <c r="T51" s="279">
        <f t="shared" ca="1" si="32"/>
        <v>0</v>
      </c>
      <c r="V51" t="str">
        <f>A50</f>
        <v>Name_5</v>
      </c>
      <c r="W51" t="s">
        <v>73</v>
      </c>
      <c r="X51" t="s">
        <v>74</v>
      </c>
      <c r="Y51" s="44" t="s">
        <v>75</v>
      </c>
      <c r="Z51" s="44" t="s">
        <v>76</v>
      </c>
      <c r="AA51" t="s">
        <v>28</v>
      </c>
      <c r="AB51" t="s">
        <v>77</v>
      </c>
      <c r="AC51" t="s">
        <v>78</v>
      </c>
      <c r="AD51" t="s">
        <v>79</v>
      </c>
      <c r="AE51" t="s">
        <v>80</v>
      </c>
      <c r="AF51" t="s">
        <v>81</v>
      </c>
      <c r="AG51" t="s">
        <v>82</v>
      </c>
      <c r="AH51" t="s">
        <v>83</v>
      </c>
      <c r="AI51" t="s">
        <v>84</v>
      </c>
      <c r="AJ51" t="s">
        <v>85</v>
      </c>
      <c r="AK51" t="s">
        <v>86</v>
      </c>
      <c r="AL51" t="s">
        <v>87</v>
      </c>
      <c r="AM51" t="s">
        <v>88</v>
      </c>
      <c r="AN51" t="s">
        <v>89</v>
      </c>
      <c r="AO51" t="s">
        <v>90</v>
      </c>
    </row>
    <row r="52" spans="1:41" ht="15.75" outlineLevel="1" x14ac:dyDescent="0.25">
      <c r="A52" s="66">
        <f t="shared" ref="A52:A60" ca="1" si="33">INDIRECT($V51&amp;"!"&amp;W51)</f>
        <v>0</v>
      </c>
      <c r="B52" s="70" t="s">
        <v>91</v>
      </c>
      <c r="C52" s="618"/>
      <c r="D52" s="68">
        <f t="shared" ca="1" si="30"/>
        <v>0</v>
      </c>
      <c r="E52" s="69">
        <f t="shared" ca="1" si="31"/>
        <v>0</v>
      </c>
      <c r="F52" s="279">
        <f t="shared" ref="F52:F59" ca="1" si="34">ROUND(INDIRECT($V52&amp;"!"&amp;AA52)/215*12,2)</f>
        <v>0</v>
      </c>
      <c r="G52" s="279">
        <f t="shared" ca="1" si="32"/>
        <v>0</v>
      </c>
      <c r="H52" s="279">
        <f t="shared" ca="1" si="32"/>
        <v>0</v>
      </c>
      <c r="I52" s="279">
        <f t="shared" ca="1" si="32"/>
        <v>0</v>
      </c>
      <c r="J52" s="279">
        <f t="shared" ca="1" si="32"/>
        <v>0</v>
      </c>
      <c r="K52" s="279">
        <f t="shared" ca="1" si="32"/>
        <v>0</v>
      </c>
      <c r="L52" s="279">
        <f t="shared" ca="1" si="32"/>
        <v>0</v>
      </c>
      <c r="M52" s="279">
        <f t="shared" ca="1" si="32"/>
        <v>0</v>
      </c>
      <c r="N52" s="279">
        <f t="shared" ca="1" si="32"/>
        <v>0</v>
      </c>
      <c r="O52" s="279">
        <f t="shared" ca="1" si="32"/>
        <v>0</v>
      </c>
      <c r="P52" s="279">
        <f t="shared" ca="1" si="32"/>
        <v>0</v>
      </c>
      <c r="Q52" s="279">
        <f t="shared" ca="1" si="32"/>
        <v>0</v>
      </c>
      <c r="R52" s="279">
        <f t="shared" ca="1" si="32"/>
        <v>0</v>
      </c>
      <c r="S52" s="279">
        <f t="shared" ca="1" si="32"/>
        <v>0</v>
      </c>
      <c r="T52" s="279">
        <f t="shared" ca="1" si="32"/>
        <v>0</v>
      </c>
      <c r="V52" t="str">
        <f t="shared" ref="V52:V59" si="35">V51</f>
        <v>Name_5</v>
      </c>
      <c r="W52" t="s">
        <v>73</v>
      </c>
      <c r="Y52" s="44" t="s">
        <v>92</v>
      </c>
      <c r="Z52" s="44" t="s">
        <v>93</v>
      </c>
      <c r="AA52" t="s">
        <v>94</v>
      </c>
      <c r="AB52" t="s">
        <v>95</v>
      </c>
      <c r="AC52" t="s">
        <v>96</v>
      </c>
      <c r="AD52" t="s">
        <v>97</v>
      </c>
      <c r="AE52" t="s">
        <v>98</v>
      </c>
      <c r="AF52" t="s">
        <v>99</v>
      </c>
      <c r="AG52" t="s">
        <v>100</v>
      </c>
      <c r="AH52" t="s">
        <v>101</v>
      </c>
      <c r="AI52" t="s">
        <v>102</v>
      </c>
      <c r="AJ52" t="s">
        <v>103</v>
      </c>
      <c r="AK52" t="s">
        <v>104</v>
      </c>
      <c r="AL52" t="s">
        <v>105</v>
      </c>
      <c r="AM52" t="s">
        <v>106</v>
      </c>
      <c r="AN52" t="s">
        <v>107</v>
      </c>
      <c r="AO52" t="s">
        <v>108</v>
      </c>
    </row>
    <row r="53" spans="1:41" ht="15.75" outlineLevel="1" x14ac:dyDescent="0.25">
      <c r="A53" s="66">
        <f t="shared" ca="1" si="33"/>
        <v>0</v>
      </c>
      <c r="B53" s="71" t="s">
        <v>25</v>
      </c>
      <c r="C53" s="617">
        <f ca="1">INDIRECT($V53&amp;"!"&amp;X53)</f>
        <v>0</v>
      </c>
      <c r="D53" s="68">
        <f t="shared" ca="1" si="30"/>
        <v>0</v>
      </c>
      <c r="E53" s="69">
        <f t="shared" ca="1" si="31"/>
        <v>0</v>
      </c>
      <c r="F53" s="279">
        <f t="shared" ca="1" si="34"/>
        <v>0</v>
      </c>
      <c r="G53" s="279">
        <f t="shared" ca="1" si="32"/>
        <v>0</v>
      </c>
      <c r="H53" s="279">
        <f t="shared" ca="1" si="32"/>
        <v>0</v>
      </c>
      <c r="I53" s="279">
        <f t="shared" ca="1" si="32"/>
        <v>0</v>
      </c>
      <c r="J53" s="279">
        <f t="shared" ca="1" si="32"/>
        <v>0</v>
      </c>
      <c r="K53" s="279">
        <f t="shared" ca="1" si="32"/>
        <v>0</v>
      </c>
      <c r="L53" s="279">
        <f t="shared" ca="1" si="32"/>
        <v>0</v>
      </c>
      <c r="M53" s="279">
        <f t="shared" ca="1" si="32"/>
        <v>0</v>
      </c>
      <c r="N53" s="279">
        <f t="shared" ca="1" si="32"/>
        <v>0</v>
      </c>
      <c r="O53" s="279">
        <f t="shared" ca="1" si="32"/>
        <v>0</v>
      </c>
      <c r="P53" s="279">
        <f t="shared" ca="1" si="32"/>
        <v>0</v>
      </c>
      <c r="Q53" s="279">
        <f t="shared" ca="1" si="32"/>
        <v>0</v>
      </c>
      <c r="R53" s="279">
        <f t="shared" ca="1" si="32"/>
        <v>0</v>
      </c>
      <c r="S53" s="279">
        <f t="shared" ca="1" si="32"/>
        <v>0</v>
      </c>
      <c r="T53" s="279">
        <f t="shared" ca="1" si="32"/>
        <v>0</v>
      </c>
      <c r="V53" t="str">
        <f t="shared" si="35"/>
        <v>Name_5</v>
      </c>
      <c r="W53" t="s">
        <v>73</v>
      </c>
      <c r="X53" t="s">
        <v>109</v>
      </c>
      <c r="Y53" s="44" t="s">
        <v>110</v>
      </c>
      <c r="Z53" s="44" t="s">
        <v>111</v>
      </c>
      <c r="AA53" t="s">
        <v>112</v>
      </c>
      <c r="AB53" t="s">
        <v>113</v>
      </c>
      <c r="AC53" t="s">
        <v>114</v>
      </c>
      <c r="AD53" t="s">
        <v>115</v>
      </c>
      <c r="AE53" t="s">
        <v>116</v>
      </c>
      <c r="AF53" t="s">
        <v>117</v>
      </c>
      <c r="AG53" t="s">
        <v>118</v>
      </c>
      <c r="AH53" t="s">
        <v>119</v>
      </c>
      <c r="AI53" t="s">
        <v>120</v>
      </c>
      <c r="AJ53" t="s">
        <v>121</v>
      </c>
      <c r="AK53" t="s">
        <v>122</v>
      </c>
      <c r="AL53" t="s">
        <v>123</v>
      </c>
      <c r="AM53" t="s">
        <v>124</v>
      </c>
      <c r="AN53" t="s">
        <v>125</v>
      </c>
      <c r="AO53" t="s">
        <v>126</v>
      </c>
    </row>
    <row r="54" spans="1:41" ht="15.75" outlineLevel="1" x14ac:dyDescent="0.25">
      <c r="A54" s="66">
        <f t="shared" ca="1" si="33"/>
        <v>0</v>
      </c>
      <c r="B54" s="72" t="s">
        <v>127</v>
      </c>
      <c r="C54" s="618"/>
      <c r="D54" s="68">
        <f t="shared" ca="1" si="30"/>
        <v>0</v>
      </c>
      <c r="E54" s="69">
        <f t="shared" ca="1" si="31"/>
        <v>0</v>
      </c>
      <c r="F54" s="279">
        <f t="shared" ca="1" si="34"/>
        <v>0</v>
      </c>
      <c r="G54" s="279">
        <f t="shared" ca="1" si="32"/>
        <v>0</v>
      </c>
      <c r="H54" s="279">
        <f t="shared" ca="1" si="32"/>
        <v>0</v>
      </c>
      <c r="I54" s="279">
        <f t="shared" ca="1" si="32"/>
        <v>0</v>
      </c>
      <c r="J54" s="279">
        <f t="shared" ca="1" si="32"/>
        <v>0</v>
      </c>
      <c r="K54" s="279">
        <f t="shared" ca="1" si="32"/>
        <v>0</v>
      </c>
      <c r="L54" s="279">
        <f t="shared" ca="1" si="32"/>
        <v>0</v>
      </c>
      <c r="M54" s="279">
        <f t="shared" ca="1" si="32"/>
        <v>0</v>
      </c>
      <c r="N54" s="279">
        <f t="shared" ca="1" si="32"/>
        <v>0</v>
      </c>
      <c r="O54" s="279">
        <f t="shared" ca="1" si="32"/>
        <v>0</v>
      </c>
      <c r="P54" s="279">
        <f t="shared" ca="1" si="32"/>
        <v>0</v>
      </c>
      <c r="Q54" s="279">
        <f t="shared" ca="1" si="32"/>
        <v>0</v>
      </c>
      <c r="R54" s="279">
        <f t="shared" ca="1" si="32"/>
        <v>0</v>
      </c>
      <c r="S54" s="279">
        <f t="shared" ca="1" si="32"/>
        <v>0</v>
      </c>
      <c r="T54" s="279">
        <f t="shared" ca="1" si="32"/>
        <v>0</v>
      </c>
      <c r="V54" t="str">
        <f t="shared" si="35"/>
        <v>Name_5</v>
      </c>
      <c r="W54" t="s">
        <v>73</v>
      </c>
      <c r="Y54" s="44" t="s">
        <v>128</v>
      </c>
      <c r="Z54" s="44" t="s">
        <v>129</v>
      </c>
      <c r="AA54" t="s">
        <v>130</v>
      </c>
      <c r="AB54" t="s">
        <v>131</v>
      </c>
      <c r="AC54" t="s">
        <v>132</v>
      </c>
      <c r="AD54" t="s">
        <v>133</v>
      </c>
      <c r="AE54" t="s">
        <v>134</v>
      </c>
      <c r="AF54" t="s">
        <v>135</v>
      </c>
      <c r="AG54" t="s">
        <v>136</v>
      </c>
      <c r="AH54" t="s">
        <v>137</v>
      </c>
      <c r="AI54" t="s">
        <v>138</v>
      </c>
      <c r="AJ54" t="s">
        <v>139</v>
      </c>
      <c r="AK54" t="s">
        <v>140</v>
      </c>
      <c r="AL54" t="s">
        <v>141</v>
      </c>
      <c r="AM54" t="s">
        <v>142</v>
      </c>
      <c r="AN54" t="s">
        <v>143</v>
      </c>
      <c r="AO54" t="s">
        <v>144</v>
      </c>
    </row>
    <row r="55" spans="1:41" ht="15.75" outlineLevel="1" x14ac:dyDescent="0.25">
      <c r="A55" s="66">
        <f t="shared" ca="1" si="33"/>
        <v>0</v>
      </c>
      <c r="B55" s="73" t="s">
        <v>26</v>
      </c>
      <c r="C55" s="617">
        <f ca="1">INDIRECT($V55&amp;"!"&amp;X55)</f>
        <v>0</v>
      </c>
      <c r="D55" s="68">
        <f t="shared" ca="1" si="30"/>
        <v>0</v>
      </c>
      <c r="E55" s="69">
        <f t="shared" ca="1" si="31"/>
        <v>0</v>
      </c>
      <c r="F55" s="279">
        <f t="shared" ca="1" si="34"/>
        <v>0</v>
      </c>
      <c r="G55" s="279">
        <f t="shared" ca="1" si="32"/>
        <v>0</v>
      </c>
      <c r="H55" s="279">
        <f t="shared" ca="1" si="32"/>
        <v>0</v>
      </c>
      <c r="I55" s="279">
        <f t="shared" ca="1" si="32"/>
        <v>0</v>
      </c>
      <c r="J55" s="279">
        <f t="shared" ca="1" si="32"/>
        <v>0</v>
      </c>
      <c r="K55" s="279">
        <f t="shared" ca="1" si="32"/>
        <v>0</v>
      </c>
      <c r="L55" s="279">
        <f t="shared" ca="1" si="32"/>
        <v>0</v>
      </c>
      <c r="M55" s="279">
        <f t="shared" ca="1" si="32"/>
        <v>0</v>
      </c>
      <c r="N55" s="279">
        <f t="shared" ca="1" si="32"/>
        <v>0</v>
      </c>
      <c r="O55" s="279">
        <f t="shared" ca="1" si="32"/>
        <v>0</v>
      </c>
      <c r="P55" s="279">
        <f t="shared" ca="1" si="32"/>
        <v>0</v>
      </c>
      <c r="Q55" s="279">
        <f t="shared" ca="1" si="32"/>
        <v>0</v>
      </c>
      <c r="R55" s="279">
        <f t="shared" ca="1" si="32"/>
        <v>0</v>
      </c>
      <c r="S55" s="279">
        <f t="shared" ca="1" si="32"/>
        <v>0</v>
      </c>
      <c r="T55" s="279">
        <f t="shared" ca="1" si="32"/>
        <v>0</v>
      </c>
      <c r="V55" t="str">
        <f t="shared" si="35"/>
        <v>Name_5</v>
      </c>
      <c r="W55" t="s">
        <v>73</v>
      </c>
      <c r="X55" t="s">
        <v>145</v>
      </c>
      <c r="Y55" s="44" t="s">
        <v>146</v>
      </c>
      <c r="Z55" s="44" t="s">
        <v>147</v>
      </c>
      <c r="AA55" t="s">
        <v>148</v>
      </c>
      <c r="AB55" t="s">
        <v>149</v>
      </c>
      <c r="AC55" t="s">
        <v>150</v>
      </c>
      <c r="AD55" t="s">
        <v>151</v>
      </c>
      <c r="AE55" t="s">
        <v>152</v>
      </c>
      <c r="AF55" t="s">
        <v>153</v>
      </c>
      <c r="AG55" t="s">
        <v>154</v>
      </c>
      <c r="AH55" t="s">
        <v>155</v>
      </c>
      <c r="AI55" t="s">
        <v>156</v>
      </c>
      <c r="AJ55" t="s">
        <v>157</v>
      </c>
      <c r="AK55" t="s">
        <v>158</v>
      </c>
      <c r="AL55" t="s">
        <v>159</v>
      </c>
      <c r="AM55" t="s">
        <v>160</v>
      </c>
      <c r="AN55" t="s">
        <v>161</v>
      </c>
      <c r="AO55" t="s">
        <v>162</v>
      </c>
    </row>
    <row r="56" spans="1:41" ht="15.75" outlineLevel="1" x14ac:dyDescent="0.25">
      <c r="A56" s="66">
        <f t="shared" ca="1" si="33"/>
        <v>0</v>
      </c>
      <c r="B56" s="74" t="s">
        <v>163</v>
      </c>
      <c r="C56" s="618"/>
      <c r="D56" s="68">
        <f t="shared" ca="1" si="30"/>
        <v>0</v>
      </c>
      <c r="E56" s="69">
        <f t="shared" ca="1" si="31"/>
        <v>0</v>
      </c>
      <c r="F56" s="279">
        <f t="shared" ca="1" si="34"/>
        <v>0</v>
      </c>
      <c r="G56" s="279">
        <f t="shared" ca="1" si="32"/>
        <v>0</v>
      </c>
      <c r="H56" s="279">
        <f t="shared" ca="1" si="32"/>
        <v>0</v>
      </c>
      <c r="I56" s="279">
        <f t="shared" ca="1" si="32"/>
        <v>0</v>
      </c>
      <c r="J56" s="279">
        <f t="shared" ca="1" si="32"/>
        <v>0</v>
      </c>
      <c r="K56" s="279">
        <f t="shared" ca="1" si="32"/>
        <v>0</v>
      </c>
      <c r="L56" s="279">
        <f t="shared" ca="1" si="32"/>
        <v>0</v>
      </c>
      <c r="M56" s="279">
        <f t="shared" ca="1" si="32"/>
        <v>0</v>
      </c>
      <c r="N56" s="279">
        <f t="shared" ca="1" si="32"/>
        <v>0</v>
      </c>
      <c r="O56" s="279">
        <f t="shared" ca="1" si="32"/>
        <v>0</v>
      </c>
      <c r="P56" s="279">
        <f t="shared" ca="1" si="32"/>
        <v>0</v>
      </c>
      <c r="Q56" s="279">
        <f t="shared" ca="1" si="32"/>
        <v>0</v>
      </c>
      <c r="R56" s="279">
        <f t="shared" ca="1" si="32"/>
        <v>0</v>
      </c>
      <c r="S56" s="279">
        <f t="shared" ca="1" si="32"/>
        <v>0</v>
      </c>
      <c r="T56" s="279">
        <f t="shared" ca="1" si="32"/>
        <v>0</v>
      </c>
      <c r="V56" t="str">
        <f t="shared" si="35"/>
        <v>Name_5</v>
      </c>
      <c r="W56" t="s">
        <v>73</v>
      </c>
      <c r="Y56" s="44" t="s">
        <v>164</v>
      </c>
      <c r="Z56" s="44" t="s">
        <v>165</v>
      </c>
      <c r="AA56" t="s">
        <v>166</v>
      </c>
      <c r="AB56" t="s">
        <v>167</v>
      </c>
      <c r="AC56" t="s">
        <v>168</v>
      </c>
      <c r="AD56" t="s">
        <v>169</v>
      </c>
      <c r="AE56" t="s">
        <v>170</v>
      </c>
      <c r="AF56" t="s">
        <v>171</v>
      </c>
      <c r="AG56" t="s">
        <v>172</v>
      </c>
      <c r="AH56" t="s">
        <v>173</v>
      </c>
      <c r="AI56" t="s">
        <v>174</v>
      </c>
      <c r="AJ56" t="s">
        <v>175</v>
      </c>
      <c r="AK56" t="s">
        <v>176</v>
      </c>
      <c r="AL56" t="s">
        <v>177</v>
      </c>
      <c r="AM56" t="s">
        <v>178</v>
      </c>
      <c r="AN56" t="s">
        <v>179</v>
      </c>
      <c r="AO56" t="s">
        <v>180</v>
      </c>
    </row>
    <row r="57" spans="1:41" ht="15.75" outlineLevel="1" x14ac:dyDescent="0.25">
      <c r="A57" s="66">
        <f t="shared" ca="1" si="33"/>
        <v>0</v>
      </c>
      <c r="B57" s="75" t="s">
        <v>27</v>
      </c>
      <c r="C57" s="617">
        <f ca="1">INDIRECT($V57&amp;"!"&amp;X57)</f>
        <v>0</v>
      </c>
      <c r="D57" s="68">
        <f t="shared" ca="1" si="30"/>
        <v>0</v>
      </c>
      <c r="E57" s="69">
        <f t="shared" ca="1" si="31"/>
        <v>0</v>
      </c>
      <c r="F57" s="279">
        <f t="shared" ca="1" si="34"/>
        <v>0</v>
      </c>
      <c r="G57" s="279">
        <f t="shared" ca="1" si="32"/>
        <v>0</v>
      </c>
      <c r="H57" s="279">
        <f t="shared" ca="1" si="32"/>
        <v>0</v>
      </c>
      <c r="I57" s="279">
        <f t="shared" ca="1" si="32"/>
        <v>0</v>
      </c>
      <c r="J57" s="279">
        <f t="shared" ca="1" si="32"/>
        <v>0</v>
      </c>
      <c r="K57" s="279">
        <f t="shared" ca="1" si="32"/>
        <v>0</v>
      </c>
      <c r="L57" s="279">
        <f t="shared" ca="1" si="32"/>
        <v>0</v>
      </c>
      <c r="M57" s="279">
        <f t="shared" ca="1" si="32"/>
        <v>0</v>
      </c>
      <c r="N57" s="279">
        <f t="shared" ca="1" si="32"/>
        <v>0</v>
      </c>
      <c r="O57" s="279">
        <f t="shared" ca="1" si="32"/>
        <v>0</v>
      </c>
      <c r="P57" s="279">
        <f t="shared" ca="1" si="32"/>
        <v>0</v>
      </c>
      <c r="Q57" s="279">
        <f t="shared" ca="1" si="32"/>
        <v>0</v>
      </c>
      <c r="R57" s="279">
        <f t="shared" ca="1" si="32"/>
        <v>0</v>
      </c>
      <c r="S57" s="279">
        <f t="shared" ca="1" si="32"/>
        <v>0</v>
      </c>
      <c r="T57" s="279">
        <f t="shared" ca="1" si="32"/>
        <v>0</v>
      </c>
      <c r="V57" t="str">
        <f t="shared" si="35"/>
        <v>Name_5</v>
      </c>
      <c r="W57" t="s">
        <v>73</v>
      </c>
      <c r="X57" t="s">
        <v>181</v>
      </c>
      <c r="Y57" s="44" t="s">
        <v>182</v>
      </c>
      <c r="Z57" s="44" t="s">
        <v>183</v>
      </c>
      <c r="AA57" t="s">
        <v>184</v>
      </c>
      <c r="AB57" t="s">
        <v>185</v>
      </c>
      <c r="AC57" t="s">
        <v>186</v>
      </c>
      <c r="AD57" t="s">
        <v>187</v>
      </c>
      <c r="AE57" t="s">
        <v>188</v>
      </c>
      <c r="AF57" t="s">
        <v>189</v>
      </c>
      <c r="AG57" t="s">
        <v>190</v>
      </c>
      <c r="AH57" t="s">
        <v>191</v>
      </c>
      <c r="AI57" t="s">
        <v>192</v>
      </c>
      <c r="AJ57" t="s">
        <v>193</v>
      </c>
      <c r="AK57" t="s">
        <v>194</v>
      </c>
      <c r="AL57" t="s">
        <v>195</v>
      </c>
      <c r="AM57" t="s">
        <v>196</v>
      </c>
      <c r="AN57" t="s">
        <v>197</v>
      </c>
      <c r="AO57" t="s">
        <v>198</v>
      </c>
    </row>
    <row r="58" spans="1:41" ht="15.75" outlineLevel="1" x14ac:dyDescent="0.25">
      <c r="A58" s="66">
        <f t="shared" ca="1" si="33"/>
        <v>0</v>
      </c>
      <c r="B58" s="75" t="s">
        <v>199</v>
      </c>
      <c r="C58" s="618"/>
      <c r="D58" s="68">
        <f t="shared" ca="1" si="30"/>
        <v>0</v>
      </c>
      <c r="E58" s="69">
        <f t="shared" ca="1" si="31"/>
        <v>0</v>
      </c>
      <c r="F58" s="279">
        <f t="shared" ca="1" si="34"/>
        <v>0</v>
      </c>
      <c r="G58" s="279">
        <f t="shared" ca="1" si="32"/>
        <v>0</v>
      </c>
      <c r="H58" s="279">
        <f t="shared" ca="1" si="32"/>
        <v>0</v>
      </c>
      <c r="I58" s="279">
        <f t="shared" ca="1" si="32"/>
        <v>0</v>
      </c>
      <c r="J58" s="279">
        <f t="shared" ca="1" si="32"/>
        <v>0</v>
      </c>
      <c r="K58" s="279">
        <f t="shared" ca="1" si="32"/>
        <v>0</v>
      </c>
      <c r="L58" s="279">
        <f t="shared" ca="1" si="32"/>
        <v>0</v>
      </c>
      <c r="M58" s="279">
        <f t="shared" ca="1" si="32"/>
        <v>0</v>
      </c>
      <c r="N58" s="279">
        <f t="shared" ca="1" si="32"/>
        <v>0</v>
      </c>
      <c r="O58" s="279">
        <f t="shared" ca="1" si="32"/>
        <v>0</v>
      </c>
      <c r="P58" s="279">
        <f t="shared" ca="1" si="32"/>
        <v>0</v>
      </c>
      <c r="Q58" s="279">
        <f t="shared" ca="1" si="32"/>
        <v>0</v>
      </c>
      <c r="R58" s="279">
        <f t="shared" ca="1" si="32"/>
        <v>0</v>
      </c>
      <c r="S58" s="279">
        <f t="shared" ca="1" si="32"/>
        <v>0</v>
      </c>
      <c r="T58" s="279">
        <f t="shared" ca="1" si="32"/>
        <v>0</v>
      </c>
      <c r="V58" t="str">
        <f t="shared" si="35"/>
        <v>Name_5</v>
      </c>
      <c r="W58" t="s">
        <v>73</v>
      </c>
      <c r="Y58" s="44" t="s">
        <v>200</v>
      </c>
      <c r="Z58" s="44" t="s">
        <v>201</v>
      </c>
      <c r="AA58" t="s">
        <v>202</v>
      </c>
      <c r="AB58" t="s">
        <v>203</v>
      </c>
      <c r="AC58" t="s">
        <v>204</v>
      </c>
      <c r="AD58" t="s">
        <v>205</v>
      </c>
      <c r="AE58" t="s">
        <v>206</v>
      </c>
      <c r="AF58" t="s">
        <v>207</v>
      </c>
      <c r="AG58" t="s">
        <v>208</v>
      </c>
      <c r="AH58" t="s">
        <v>209</v>
      </c>
      <c r="AI58" t="s">
        <v>210</v>
      </c>
      <c r="AJ58" t="s">
        <v>211</v>
      </c>
      <c r="AK58" t="s">
        <v>212</v>
      </c>
      <c r="AL58" t="s">
        <v>213</v>
      </c>
      <c r="AM58" t="s">
        <v>214</v>
      </c>
      <c r="AN58" t="s">
        <v>215</v>
      </c>
      <c r="AO58" t="s">
        <v>216</v>
      </c>
    </row>
    <row r="59" spans="1:41" ht="15.75" outlineLevel="1" x14ac:dyDescent="0.25">
      <c r="A59" s="66">
        <f t="shared" ca="1" si="33"/>
        <v>0</v>
      </c>
      <c r="B59" s="76" t="s">
        <v>28</v>
      </c>
      <c r="C59" s="77">
        <f ca="1">INDIRECT($V59&amp;"!"&amp;X59)</f>
        <v>0</v>
      </c>
      <c r="D59" s="68">
        <f t="shared" ca="1" si="30"/>
        <v>0</v>
      </c>
      <c r="E59" s="69">
        <f t="shared" ca="1" si="31"/>
        <v>0</v>
      </c>
      <c r="F59" s="279">
        <f t="shared" ca="1" si="34"/>
        <v>0</v>
      </c>
      <c r="G59" s="279">
        <f t="shared" ca="1" si="32"/>
        <v>0</v>
      </c>
      <c r="H59" s="279">
        <f t="shared" ca="1" si="32"/>
        <v>0</v>
      </c>
      <c r="I59" s="279">
        <f t="shared" ca="1" si="32"/>
        <v>0</v>
      </c>
      <c r="J59" s="279">
        <f t="shared" ca="1" si="32"/>
        <v>0</v>
      </c>
      <c r="K59" s="279">
        <f t="shared" ca="1" si="32"/>
        <v>0</v>
      </c>
      <c r="L59" s="279">
        <f t="shared" ca="1" si="32"/>
        <v>0</v>
      </c>
      <c r="M59" s="279">
        <f t="shared" ca="1" si="32"/>
        <v>0</v>
      </c>
      <c r="N59" s="279">
        <f t="shared" ca="1" si="32"/>
        <v>0</v>
      </c>
      <c r="O59" s="279">
        <f t="shared" ca="1" si="32"/>
        <v>0</v>
      </c>
      <c r="P59" s="279">
        <f t="shared" ca="1" si="32"/>
        <v>0</v>
      </c>
      <c r="Q59" s="279">
        <f t="shared" ca="1" si="32"/>
        <v>0</v>
      </c>
      <c r="R59" s="279">
        <f t="shared" ca="1" si="32"/>
        <v>0</v>
      </c>
      <c r="S59" s="279">
        <f t="shared" ca="1" si="32"/>
        <v>0</v>
      </c>
      <c r="T59" s="279">
        <f t="shared" ca="1" si="32"/>
        <v>0</v>
      </c>
      <c r="V59" t="str">
        <f t="shared" si="35"/>
        <v>Name_5</v>
      </c>
      <c r="W59" t="s">
        <v>73</v>
      </c>
      <c r="X59" t="s">
        <v>217</v>
      </c>
      <c r="Y59" s="44" t="s">
        <v>218</v>
      </c>
      <c r="Z59" s="44" t="s">
        <v>219</v>
      </c>
      <c r="AA59" t="s">
        <v>220</v>
      </c>
      <c r="AB59" t="s">
        <v>221</v>
      </c>
      <c r="AC59" t="s">
        <v>222</v>
      </c>
      <c r="AD59" t="s">
        <v>223</v>
      </c>
      <c r="AE59" t="s">
        <v>224</v>
      </c>
      <c r="AF59" t="s">
        <v>225</v>
      </c>
      <c r="AG59" t="s">
        <v>226</v>
      </c>
      <c r="AH59" t="s">
        <v>227</v>
      </c>
      <c r="AI59" t="s">
        <v>228</v>
      </c>
      <c r="AJ59" t="s">
        <v>229</v>
      </c>
      <c r="AK59" t="s">
        <v>230</v>
      </c>
      <c r="AL59" t="s">
        <v>231</v>
      </c>
      <c r="AM59" t="s">
        <v>232</v>
      </c>
      <c r="AN59" t="s">
        <v>233</v>
      </c>
      <c r="AO59" t="s">
        <v>234</v>
      </c>
    </row>
    <row r="60" spans="1:41" s="78" customFormat="1" ht="15.75" outlineLevel="1" x14ac:dyDescent="0.25">
      <c r="A60" s="66">
        <f t="shared" ca="1" si="33"/>
        <v>0</v>
      </c>
      <c r="B60" s="79" t="s">
        <v>52</v>
      </c>
      <c r="C60" s="80">
        <f ca="1">SUM(C51:C59)</f>
        <v>0</v>
      </c>
      <c r="D60" s="81">
        <f ca="1">SUM(D51:D59)</f>
        <v>0</v>
      </c>
      <c r="E60" s="82">
        <f ca="1">SUM(E51:E59)</f>
        <v>0</v>
      </c>
      <c r="F60" s="82">
        <f t="shared" ref="F60:T60" ca="1" si="36">SUM(F51:F59)</f>
        <v>0</v>
      </c>
      <c r="G60" s="82">
        <f t="shared" ca="1" si="36"/>
        <v>0</v>
      </c>
      <c r="H60" s="82">
        <f t="shared" ca="1" si="36"/>
        <v>0</v>
      </c>
      <c r="I60" s="82">
        <f t="shared" ca="1" si="36"/>
        <v>0</v>
      </c>
      <c r="J60" s="82">
        <f t="shared" ca="1" si="36"/>
        <v>0</v>
      </c>
      <c r="K60" s="82">
        <f t="shared" ca="1" si="36"/>
        <v>0</v>
      </c>
      <c r="L60" s="82">
        <f t="shared" ca="1" si="36"/>
        <v>0</v>
      </c>
      <c r="M60" s="82">
        <f t="shared" ca="1" si="36"/>
        <v>0</v>
      </c>
      <c r="N60" s="82">
        <f t="shared" ca="1" si="36"/>
        <v>0</v>
      </c>
      <c r="O60" s="82">
        <f t="shared" ca="1" si="36"/>
        <v>0</v>
      </c>
      <c r="P60" s="82">
        <f t="shared" ca="1" si="36"/>
        <v>0</v>
      </c>
      <c r="Q60" s="82">
        <f t="shared" ca="1" si="36"/>
        <v>0</v>
      </c>
      <c r="R60" s="82">
        <f t="shared" ca="1" si="36"/>
        <v>0</v>
      </c>
      <c r="S60" s="82">
        <f t="shared" ca="1" si="36"/>
        <v>0</v>
      </c>
      <c r="T60" s="82">
        <f t="shared" ca="1" si="36"/>
        <v>0</v>
      </c>
      <c r="Y60" s="83"/>
      <c r="Z60" s="83"/>
    </row>
    <row r="61" spans="1:41" ht="15.75" x14ac:dyDescent="0.25">
      <c r="A61" s="61" t="s">
        <v>388</v>
      </c>
      <c r="B61" s="64"/>
      <c r="C61" s="84"/>
      <c r="D61" s="64"/>
      <c r="E61" s="64"/>
      <c r="F61" s="64"/>
      <c r="G61" s="64"/>
      <c r="H61" s="64"/>
      <c r="I61" s="64"/>
      <c r="J61" s="64"/>
      <c r="K61" s="64"/>
      <c r="L61" s="64"/>
      <c r="M61" s="64"/>
      <c r="N61" s="64"/>
      <c r="O61" s="64"/>
      <c r="P61" s="64"/>
      <c r="Q61" s="64"/>
      <c r="R61" s="64"/>
      <c r="S61" s="64"/>
      <c r="T61" s="65"/>
    </row>
    <row r="62" spans="1:41" ht="15.75" outlineLevel="1" x14ac:dyDescent="0.25">
      <c r="A62" s="66">
        <f ca="1">INDIRECT($V62&amp;"!"&amp;W62)</f>
        <v>0</v>
      </c>
      <c r="B62" s="67" t="s">
        <v>24</v>
      </c>
      <c r="C62" s="617">
        <f ca="1">INDIRECT($V62&amp;"!"&amp;X62)</f>
        <v>0</v>
      </c>
      <c r="D62" s="68">
        <f t="shared" ref="D62:D70" ca="1" si="37">INDIRECT($V62&amp;"!"&amp;Y62)</f>
        <v>0</v>
      </c>
      <c r="E62" s="69">
        <f t="shared" ref="E62:E70" ca="1" si="38">SUM(F62:T62)</f>
        <v>0</v>
      </c>
      <c r="F62" s="279">
        <f ca="1">ROUND(INDIRECT($V62&amp;"!"&amp;AA62)/215*12,2)</f>
        <v>0</v>
      </c>
      <c r="G62" s="279">
        <f t="shared" ref="G62:T70" ca="1" si="39">ROUND(INDIRECT($V62&amp;"!"&amp;AB62)/215*12,2)</f>
        <v>0</v>
      </c>
      <c r="H62" s="279">
        <f t="shared" ca="1" si="39"/>
        <v>0</v>
      </c>
      <c r="I62" s="279">
        <f t="shared" ca="1" si="39"/>
        <v>0</v>
      </c>
      <c r="J62" s="279">
        <f t="shared" ca="1" si="39"/>
        <v>0</v>
      </c>
      <c r="K62" s="279">
        <f t="shared" ca="1" si="39"/>
        <v>0</v>
      </c>
      <c r="L62" s="279">
        <f t="shared" ca="1" si="39"/>
        <v>0</v>
      </c>
      <c r="M62" s="279">
        <f t="shared" ca="1" si="39"/>
        <v>0</v>
      </c>
      <c r="N62" s="279">
        <f t="shared" ca="1" si="39"/>
        <v>0</v>
      </c>
      <c r="O62" s="279">
        <f t="shared" ca="1" si="39"/>
        <v>0</v>
      </c>
      <c r="P62" s="279">
        <f t="shared" ca="1" si="39"/>
        <v>0</v>
      </c>
      <c r="Q62" s="279">
        <f t="shared" ca="1" si="39"/>
        <v>0</v>
      </c>
      <c r="R62" s="279">
        <f t="shared" ca="1" si="39"/>
        <v>0</v>
      </c>
      <c r="S62" s="279">
        <f t="shared" ca="1" si="39"/>
        <v>0</v>
      </c>
      <c r="T62" s="279">
        <f t="shared" ca="1" si="39"/>
        <v>0</v>
      </c>
      <c r="V62" t="str">
        <f>A61</f>
        <v>Name_6</v>
      </c>
      <c r="W62" t="s">
        <v>73</v>
      </c>
      <c r="X62" t="s">
        <v>74</v>
      </c>
      <c r="Y62" s="44" t="s">
        <v>75</v>
      </c>
      <c r="Z62" s="44" t="s">
        <v>76</v>
      </c>
      <c r="AA62" t="s">
        <v>28</v>
      </c>
      <c r="AB62" t="s">
        <v>77</v>
      </c>
      <c r="AC62" t="s">
        <v>78</v>
      </c>
      <c r="AD62" t="s">
        <v>79</v>
      </c>
      <c r="AE62" t="s">
        <v>80</v>
      </c>
      <c r="AF62" t="s">
        <v>81</v>
      </c>
      <c r="AG62" t="s">
        <v>82</v>
      </c>
      <c r="AH62" t="s">
        <v>83</v>
      </c>
      <c r="AI62" t="s">
        <v>84</v>
      </c>
      <c r="AJ62" t="s">
        <v>85</v>
      </c>
      <c r="AK62" t="s">
        <v>86</v>
      </c>
      <c r="AL62" t="s">
        <v>87</v>
      </c>
      <c r="AM62" t="s">
        <v>88</v>
      </c>
      <c r="AN62" t="s">
        <v>89</v>
      </c>
      <c r="AO62" t="s">
        <v>90</v>
      </c>
    </row>
    <row r="63" spans="1:41" ht="15.75" outlineLevel="1" x14ac:dyDescent="0.25">
      <c r="A63" s="66">
        <f t="shared" ref="A63:A71" ca="1" si="40">INDIRECT($V62&amp;"!"&amp;W62)</f>
        <v>0</v>
      </c>
      <c r="B63" s="70" t="s">
        <v>91</v>
      </c>
      <c r="C63" s="618"/>
      <c r="D63" s="68">
        <f t="shared" ca="1" si="37"/>
        <v>0</v>
      </c>
      <c r="E63" s="69">
        <f t="shared" ca="1" si="38"/>
        <v>0</v>
      </c>
      <c r="F63" s="279">
        <f t="shared" ref="F63:F70" ca="1" si="41">ROUND(INDIRECT($V63&amp;"!"&amp;AA63)/215*12,2)</f>
        <v>0</v>
      </c>
      <c r="G63" s="279">
        <f t="shared" ca="1" si="39"/>
        <v>0</v>
      </c>
      <c r="H63" s="279">
        <f t="shared" ca="1" si="39"/>
        <v>0</v>
      </c>
      <c r="I63" s="279">
        <f t="shared" ca="1" si="39"/>
        <v>0</v>
      </c>
      <c r="J63" s="279">
        <f t="shared" ca="1" si="39"/>
        <v>0</v>
      </c>
      <c r="K63" s="279">
        <f t="shared" ca="1" si="39"/>
        <v>0</v>
      </c>
      <c r="L63" s="279">
        <f t="shared" ca="1" si="39"/>
        <v>0</v>
      </c>
      <c r="M63" s="279">
        <f t="shared" ca="1" si="39"/>
        <v>0</v>
      </c>
      <c r="N63" s="279">
        <f t="shared" ca="1" si="39"/>
        <v>0</v>
      </c>
      <c r="O63" s="279">
        <f t="shared" ca="1" si="39"/>
        <v>0</v>
      </c>
      <c r="P63" s="279">
        <f t="shared" ca="1" si="39"/>
        <v>0</v>
      </c>
      <c r="Q63" s="279">
        <f t="shared" ca="1" si="39"/>
        <v>0</v>
      </c>
      <c r="R63" s="279">
        <f t="shared" ca="1" si="39"/>
        <v>0</v>
      </c>
      <c r="S63" s="279">
        <f t="shared" ca="1" si="39"/>
        <v>0</v>
      </c>
      <c r="T63" s="279">
        <f t="shared" ca="1" si="39"/>
        <v>0</v>
      </c>
      <c r="V63" t="str">
        <f t="shared" ref="V63:V70" si="42">V62</f>
        <v>Name_6</v>
      </c>
      <c r="W63" t="s">
        <v>73</v>
      </c>
      <c r="Y63" s="44" t="s">
        <v>92</v>
      </c>
      <c r="Z63" s="44" t="s">
        <v>93</v>
      </c>
      <c r="AA63" t="s">
        <v>94</v>
      </c>
      <c r="AB63" t="s">
        <v>95</v>
      </c>
      <c r="AC63" t="s">
        <v>96</v>
      </c>
      <c r="AD63" t="s">
        <v>97</v>
      </c>
      <c r="AE63" t="s">
        <v>98</v>
      </c>
      <c r="AF63" t="s">
        <v>99</v>
      </c>
      <c r="AG63" t="s">
        <v>100</v>
      </c>
      <c r="AH63" t="s">
        <v>101</v>
      </c>
      <c r="AI63" t="s">
        <v>102</v>
      </c>
      <c r="AJ63" t="s">
        <v>103</v>
      </c>
      <c r="AK63" t="s">
        <v>104</v>
      </c>
      <c r="AL63" t="s">
        <v>105</v>
      </c>
      <c r="AM63" t="s">
        <v>106</v>
      </c>
      <c r="AN63" t="s">
        <v>107</v>
      </c>
      <c r="AO63" t="s">
        <v>108</v>
      </c>
    </row>
    <row r="64" spans="1:41" ht="15.75" outlineLevel="1" x14ac:dyDescent="0.25">
      <c r="A64" s="66">
        <f t="shared" ca="1" si="40"/>
        <v>0</v>
      </c>
      <c r="B64" s="71" t="s">
        <v>25</v>
      </c>
      <c r="C64" s="617">
        <f ca="1">INDIRECT($V64&amp;"!"&amp;X64)</f>
        <v>0</v>
      </c>
      <c r="D64" s="68">
        <f t="shared" ca="1" si="37"/>
        <v>0</v>
      </c>
      <c r="E64" s="69">
        <f t="shared" ca="1" si="38"/>
        <v>0</v>
      </c>
      <c r="F64" s="279">
        <f t="shared" ca="1" si="41"/>
        <v>0</v>
      </c>
      <c r="G64" s="279">
        <f t="shared" ca="1" si="39"/>
        <v>0</v>
      </c>
      <c r="H64" s="279">
        <f t="shared" ca="1" si="39"/>
        <v>0</v>
      </c>
      <c r="I64" s="279">
        <f t="shared" ca="1" si="39"/>
        <v>0</v>
      </c>
      <c r="J64" s="279">
        <f t="shared" ca="1" si="39"/>
        <v>0</v>
      </c>
      <c r="K64" s="279">
        <f t="shared" ca="1" si="39"/>
        <v>0</v>
      </c>
      <c r="L64" s="279">
        <f t="shared" ca="1" si="39"/>
        <v>0</v>
      </c>
      <c r="M64" s="279">
        <f t="shared" ca="1" si="39"/>
        <v>0</v>
      </c>
      <c r="N64" s="279">
        <f t="shared" ca="1" si="39"/>
        <v>0</v>
      </c>
      <c r="O64" s="279">
        <f t="shared" ca="1" si="39"/>
        <v>0</v>
      </c>
      <c r="P64" s="279">
        <f t="shared" ca="1" si="39"/>
        <v>0</v>
      </c>
      <c r="Q64" s="279">
        <f t="shared" ca="1" si="39"/>
        <v>0</v>
      </c>
      <c r="R64" s="279">
        <f t="shared" ca="1" si="39"/>
        <v>0</v>
      </c>
      <c r="S64" s="279">
        <f t="shared" ca="1" si="39"/>
        <v>0</v>
      </c>
      <c r="T64" s="279">
        <f t="shared" ca="1" si="39"/>
        <v>0</v>
      </c>
      <c r="V64" t="str">
        <f t="shared" si="42"/>
        <v>Name_6</v>
      </c>
      <c r="W64" t="s">
        <v>73</v>
      </c>
      <c r="X64" t="s">
        <v>109</v>
      </c>
      <c r="Y64" s="44" t="s">
        <v>110</v>
      </c>
      <c r="Z64" s="44" t="s">
        <v>111</v>
      </c>
      <c r="AA64" t="s">
        <v>112</v>
      </c>
      <c r="AB64" t="s">
        <v>113</v>
      </c>
      <c r="AC64" t="s">
        <v>114</v>
      </c>
      <c r="AD64" t="s">
        <v>115</v>
      </c>
      <c r="AE64" t="s">
        <v>116</v>
      </c>
      <c r="AF64" t="s">
        <v>117</v>
      </c>
      <c r="AG64" t="s">
        <v>118</v>
      </c>
      <c r="AH64" t="s">
        <v>119</v>
      </c>
      <c r="AI64" t="s">
        <v>120</v>
      </c>
      <c r="AJ64" t="s">
        <v>121</v>
      </c>
      <c r="AK64" t="s">
        <v>122</v>
      </c>
      <c r="AL64" t="s">
        <v>123</v>
      </c>
      <c r="AM64" t="s">
        <v>124</v>
      </c>
      <c r="AN64" t="s">
        <v>125</v>
      </c>
      <c r="AO64" t="s">
        <v>126</v>
      </c>
    </row>
    <row r="65" spans="1:41" ht="15.75" outlineLevel="1" x14ac:dyDescent="0.25">
      <c r="A65" s="66">
        <f t="shared" ca="1" si="40"/>
        <v>0</v>
      </c>
      <c r="B65" s="72" t="s">
        <v>127</v>
      </c>
      <c r="C65" s="618"/>
      <c r="D65" s="68">
        <f t="shared" ca="1" si="37"/>
        <v>0</v>
      </c>
      <c r="E65" s="69">
        <f t="shared" ca="1" si="38"/>
        <v>0</v>
      </c>
      <c r="F65" s="279">
        <f t="shared" ca="1" si="41"/>
        <v>0</v>
      </c>
      <c r="G65" s="279">
        <f t="shared" ca="1" si="39"/>
        <v>0</v>
      </c>
      <c r="H65" s="279">
        <f t="shared" ca="1" si="39"/>
        <v>0</v>
      </c>
      <c r="I65" s="279">
        <f t="shared" ca="1" si="39"/>
        <v>0</v>
      </c>
      <c r="J65" s="279">
        <f t="shared" ca="1" si="39"/>
        <v>0</v>
      </c>
      <c r="K65" s="279">
        <f t="shared" ca="1" si="39"/>
        <v>0</v>
      </c>
      <c r="L65" s="279">
        <f t="shared" ca="1" si="39"/>
        <v>0</v>
      </c>
      <c r="M65" s="279">
        <f t="shared" ca="1" si="39"/>
        <v>0</v>
      </c>
      <c r="N65" s="279">
        <f t="shared" ca="1" si="39"/>
        <v>0</v>
      </c>
      <c r="O65" s="279">
        <f t="shared" ca="1" si="39"/>
        <v>0</v>
      </c>
      <c r="P65" s="279">
        <f t="shared" ca="1" si="39"/>
        <v>0</v>
      </c>
      <c r="Q65" s="279">
        <f t="shared" ca="1" si="39"/>
        <v>0</v>
      </c>
      <c r="R65" s="279">
        <f t="shared" ca="1" si="39"/>
        <v>0</v>
      </c>
      <c r="S65" s="279">
        <f t="shared" ca="1" si="39"/>
        <v>0</v>
      </c>
      <c r="T65" s="279">
        <f t="shared" ca="1" si="39"/>
        <v>0</v>
      </c>
      <c r="V65" t="str">
        <f t="shared" si="42"/>
        <v>Name_6</v>
      </c>
      <c r="W65" t="s">
        <v>73</v>
      </c>
      <c r="Y65" s="44" t="s">
        <v>128</v>
      </c>
      <c r="Z65" s="44" t="s">
        <v>129</v>
      </c>
      <c r="AA65" t="s">
        <v>130</v>
      </c>
      <c r="AB65" t="s">
        <v>131</v>
      </c>
      <c r="AC65" t="s">
        <v>132</v>
      </c>
      <c r="AD65" t="s">
        <v>133</v>
      </c>
      <c r="AE65" t="s">
        <v>134</v>
      </c>
      <c r="AF65" t="s">
        <v>135</v>
      </c>
      <c r="AG65" t="s">
        <v>136</v>
      </c>
      <c r="AH65" t="s">
        <v>137</v>
      </c>
      <c r="AI65" t="s">
        <v>138</v>
      </c>
      <c r="AJ65" t="s">
        <v>139</v>
      </c>
      <c r="AK65" t="s">
        <v>140</v>
      </c>
      <c r="AL65" t="s">
        <v>141</v>
      </c>
      <c r="AM65" t="s">
        <v>142</v>
      </c>
      <c r="AN65" t="s">
        <v>143</v>
      </c>
      <c r="AO65" t="s">
        <v>144</v>
      </c>
    </row>
    <row r="66" spans="1:41" ht="15.75" outlineLevel="1" x14ac:dyDescent="0.25">
      <c r="A66" s="66">
        <f t="shared" ca="1" si="40"/>
        <v>0</v>
      </c>
      <c r="B66" s="73" t="s">
        <v>26</v>
      </c>
      <c r="C66" s="617">
        <f ca="1">INDIRECT($V66&amp;"!"&amp;X66)</f>
        <v>0</v>
      </c>
      <c r="D66" s="68">
        <f t="shared" ca="1" si="37"/>
        <v>0</v>
      </c>
      <c r="E66" s="69">
        <f t="shared" ca="1" si="38"/>
        <v>0</v>
      </c>
      <c r="F66" s="279">
        <f t="shared" ca="1" si="41"/>
        <v>0</v>
      </c>
      <c r="G66" s="279">
        <f t="shared" ca="1" si="39"/>
        <v>0</v>
      </c>
      <c r="H66" s="279">
        <f t="shared" ca="1" si="39"/>
        <v>0</v>
      </c>
      <c r="I66" s="279">
        <f t="shared" ca="1" si="39"/>
        <v>0</v>
      </c>
      <c r="J66" s="279">
        <f t="shared" ca="1" si="39"/>
        <v>0</v>
      </c>
      <c r="K66" s="279">
        <f t="shared" ca="1" si="39"/>
        <v>0</v>
      </c>
      <c r="L66" s="279">
        <f t="shared" ca="1" si="39"/>
        <v>0</v>
      </c>
      <c r="M66" s="279">
        <f t="shared" ca="1" si="39"/>
        <v>0</v>
      </c>
      <c r="N66" s="279">
        <f t="shared" ca="1" si="39"/>
        <v>0</v>
      </c>
      <c r="O66" s="279">
        <f t="shared" ca="1" si="39"/>
        <v>0</v>
      </c>
      <c r="P66" s="279">
        <f t="shared" ca="1" si="39"/>
        <v>0</v>
      </c>
      <c r="Q66" s="279">
        <f t="shared" ca="1" si="39"/>
        <v>0</v>
      </c>
      <c r="R66" s="279">
        <f t="shared" ca="1" si="39"/>
        <v>0</v>
      </c>
      <c r="S66" s="279">
        <f t="shared" ca="1" si="39"/>
        <v>0</v>
      </c>
      <c r="T66" s="279">
        <f t="shared" ca="1" si="39"/>
        <v>0</v>
      </c>
      <c r="V66" t="str">
        <f t="shared" si="42"/>
        <v>Name_6</v>
      </c>
      <c r="W66" t="s">
        <v>73</v>
      </c>
      <c r="X66" t="s">
        <v>145</v>
      </c>
      <c r="Y66" s="44" t="s">
        <v>146</v>
      </c>
      <c r="Z66" s="44" t="s">
        <v>147</v>
      </c>
      <c r="AA66" t="s">
        <v>148</v>
      </c>
      <c r="AB66" t="s">
        <v>149</v>
      </c>
      <c r="AC66" t="s">
        <v>150</v>
      </c>
      <c r="AD66" t="s">
        <v>151</v>
      </c>
      <c r="AE66" t="s">
        <v>152</v>
      </c>
      <c r="AF66" t="s">
        <v>153</v>
      </c>
      <c r="AG66" t="s">
        <v>154</v>
      </c>
      <c r="AH66" t="s">
        <v>155</v>
      </c>
      <c r="AI66" t="s">
        <v>156</v>
      </c>
      <c r="AJ66" t="s">
        <v>157</v>
      </c>
      <c r="AK66" t="s">
        <v>158</v>
      </c>
      <c r="AL66" t="s">
        <v>159</v>
      </c>
      <c r="AM66" t="s">
        <v>160</v>
      </c>
      <c r="AN66" t="s">
        <v>161</v>
      </c>
      <c r="AO66" t="s">
        <v>162</v>
      </c>
    </row>
    <row r="67" spans="1:41" ht="15.75" outlineLevel="1" x14ac:dyDescent="0.25">
      <c r="A67" s="66">
        <f t="shared" ca="1" si="40"/>
        <v>0</v>
      </c>
      <c r="B67" s="74" t="s">
        <v>163</v>
      </c>
      <c r="C67" s="618"/>
      <c r="D67" s="68">
        <f t="shared" ca="1" si="37"/>
        <v>0</v>
      </c>
      <c r="E67" s="69">
        <f t="shared" ca="1" si="38"/>
        <v>0</v>
      </c>
      <c r="F67" s="279">
        <f t="shared" ca="1" si="41"/>
        <v>0</v>
      </c>
      <c r="G67" s="279">
        <f t="shared" ca="1" si="39"/>
        <v>0</v>
      </c>
      <c r="H67" s="279">
        <f t="shared" ca="1" si="39"/>
        <v>0</v>
      </c>
      <c r="I67" s="279">
        <f t="shared" ca="1" si="39"/>
        <v>0</v>
      </c>
      <c r="J67" s="279">
        <f t="shared" ca="1" si="39"/>
        <v>0</v>
      </c>
      <c r="K67" s="279">
        <f t="shared" ca="1" si="39"/>
        <v>0</v>
      </c>
      <c r="L67" s="279">
        <f t="shared" ca="1" si="39"/>
        <v>0</v>
      </c>
      <c r="M67" s="279">
        <f t="shared" ca="1" si="39"/>
        <v>0</v>
      </c>
      <c r="N67" s="279">
        <f t="shared" ca="1" si="39"/>
        <v>0</v>
      </c>
      <c r="O67" s="279">
        <f t="shared" ca="1" si="39"/>
        <v>0</v>
      </c>
      <c r="P67" s="279">
        <f t="shared" ca="1" si="39"/>
        <v>0</v>
      </c>
      <c r="Q67" s="279">
        <f t="shared" ca="1" si="39"/>
        <v>0</v>
      </c>
      <c r="R67" s="279">
        <f t="shared" ca="1" si="39"/>
        <v>0</v>
      </c>
      <c r="S67" s="279">
        <f t="shared" ca="1" si="39"/>
        <v>0</v>
      </c>
      <c r="T67" s="279">
        <f t="shared" ca="1" si="39"/>
        <v>0</v>
      </c>
      <c r="V67" t="str">
        <f t="shared" si="42"/>
        <v>Name_6</v>
      </c>
      <c r="W67" t="s">
        <v>73</v>
      </c>
      <c r="Y67" s="44" t="s">
        <v>164</v>
      </c>
      <c r="Z67" s="44" t="s">
        <v>165</v>
      </c>
      <c r="AA67" t="s">
        <v>166</v>
      </c>
      <c r="AB67" t="s">
        <v>167</v>
      </c>
      <c r="AC67" t="s">
        <v>168</v>
      </c>
      <c r="AD67" t="s">
        <v>169</v>
      </c>
      <c r="AE67" t="s">
        <v>170</v>
      </c>
      <c r="AF67" t="s">
        <v>171</v>
      </c>
      <c r="AG67" t="s">
        <v>172</v>
      </c>
      <c r="AH67" t="s">
        <v>173</v>
      </c>
      <c r="AI67" t="s">
        <v>174</v>
      </c>
      <c r="AJ67" t="s">
        <v>175</v>
      </c>
      <c r="AK67" t="s">
        <v>176</v>
      </c>
      <c r="AL67" t="s">
        <v>177</v>
      </c>
      <c r="AM67" t="s">
        <v>178</v>
      </c>
      <c r="AN67" t="s">
        <v>179</v>
      </c>
      <c r="AO67" t="s">
        <v>180</v>
      </c>
    </row>
    <row r="68" spans="1:41" ht="15.75" outlineLevel="1" x14ac:dyDescent="0.25">
      <c r="A68" s="66">
        <f t="shared" ca="1" si="40"/>
        <v>0</v>
      </c>
      <c r="B68" s="75" t="s">
        <v>27</v>
      </c>
      <c r="C68" s="617">
        <f ca="1">INDIRECT($V68&amp;"!"&amp;X68)</f>
        <v>0</v>
      </c>
      <c r="D68" s="68">
        <f t="shared" ca="1" si="37"/>
        <v>0</v>
      </c>
      <c r="E68" s="69">
        <f t="shared" ca="1" si="38"/>
        <v>0</v>
      </c>
      <c r="F68" s="279">
        <f t="shared" ca="1" si="41"/>
        <v>0</v>
      </c>
      <c r="G68" s="279">
        <f t="shared" ca="1" si="39"/>
        <v>0</v>
      </c>
      <c r="H68" s="279">
        <f t="shared" ca="1" si="39"/>
        <v>0</v>
      </c>
      <c r="I68" s="279">
        <f t="shared" ca="1" si="39"/>
        <v>0</v>
      </c>
      <c r="J68" s="279">
        <f t="shared" ca="1" si="39"/>
        <v>0</v>
      </c>
      <c r="K68" s="279">
        <f t="shared" ca="1" si="39"/>
        <v>0</v>
      </c>
      <c r="L68" s="279">
        <f t="shared" ca="1" si="39"/>
        <v>0</v>
      </c>
      <c r="M68" s="279">
        <f t="shared" ca="1" si="39"/>
        <v>0</v>
      </c>
      <c r="N68" s="279">
        <f t="shared" ca="1" si="39"/>
        <v>0</v>
      </c>
      <c r="O68" s="279">
        <f t="shared" ca="1" si="39"/>
        <v>0</v>
      </c>
      <c r="P68" s="279">
        <f t="shared" ca="1" si="39"/>
        <v>0</v>
      </c>
      <c r="Q68" s="279">
        <f t="shared" ca="1" si="39"/>
        <v>0</v>
      </c>
      <c r="R68" s="279">
        <f t="shared" ca="1" si="39"/>
        <v>0</v>
      </c>
      <c r="S68" s="279">
        <f t="shared" ca="1" si="39"/>
        <v>0</v>
      </c>
      <c r="T68" s="279">
        <f t="shared" ca="1" si="39"/>
        <v>0</v>
      </c>
      <c r="V68" t="str">
        <f t="shared" si="42"/>
        <v>Name_6</v>
      </c>
      <c r="W68" t="s">
        <v>73</v>
      </c>
      <c r="X68" t="s">
        <v>181</v>
      </c>
      <c r="Y68" s="44" t="s">
        <v>182</v>
      </c>
      <c r="Z68" s="44" t="s">
        <v>183</v>
      </c>
      <c r="AA68" t="s">
        <v>184</v>
      </c>
      <c r="AB68" t="s">
        <v>185</v>
      </c>
      <c r="AC68" t="s">
        <v>186</v>
      </c>
      <c r="AD68" t="s">
        <v>187</v>
      </c>
      <c r="AE68" t="s">
        <v>188</v>
      </c>
      <c r="AF68" t="s">
        <v>189</v>
      </c>
      <c r="AG68" t="s">
        <v>190</v>
      </c>
      <c r="AH68" t="s">
        <v>191</v>
      </c>
      <c r="AI68" t="s">
        <v>192</v>
      </c>
      <c r="AJ68" t="s">
        <v>193</v>
      </c>
      <c r="AK68" t="s">
        <v>194</v>
      </c>
      <c r="AL68" t="s">
        <v>195</v>
      </c>
      <c r="AM68" t="s">
        <v>196</v>
      </c>
      <c r="AN68" t="s">
        <v>197</v>
      </c>
      <c r="AO68" t="s">
        <v>198</v>
      </c>
    </row>
    <row r="69" spans="1:41" ht="15.75" outlineLevel="1" x14ac:dyDescent="0.25">
      <c r="A69" s="66">
        <f t="shared" ca="1" si="40"/>
        <v>0</v>
      </c>
      <c r="B69" s="75" t="s">
        <v>199</v>
      </c>
      <c r="C69" s="618"/>
      <c r="D69" s="68">
        <f t="shared" ca="1" si="37"/>
        <v>0</v>
      </c>
      <c r="E69" s="69">
        <f t="shared" ca="1" si="38"/>
        <v>0</v>
      </c>
      <c r="F69" s="279">
        <f t="shared" ca="1" si="41"/>
        <v>0</v>
      </c>
      <c r="G69" s="279">
        <f t="shared" ca="1" si="39"/>
        <v>0</v>
      </c>
      <c r="H69" s="279">
        <f t="shared" ca="1" si="39"/>
        <v>0</v>
      </c>
      <c r="I69" s="279">
        <f t="shared" ca="1" si="39"/>
        <v>0</v>
      </c>
      <c r="J69" s="279">
        <f t="shared" ca="1" si="39"/>
        <v>0</v>
      </c>
      <c r="K69" s="279">
        <f t="shared" ca="1" si="39"/>
        <v>0</v>
      </c>
      <c r="L69" s="279">
        <f t="shared" ca="1" si="39"/>
        <v>0</v>
      </c>
      <c r="M69" s="279">
        <f t="shared" ca="1" si="39"/>
        <v>0</v>
      </c>
      <c r="N69" s="279">
        <f t="shared" ca="1" si="39"/>
        <v>0</v>
      </c>
      <c r="O69" s="279">
        <f t="shared" ca="1" si="39"/>
        <v>0</v>
      </c>
      <c r="P69" s="279">
        <f t="shared" ca="1" si="39"/>
        <v>0</v>
      </c>
      <c r="Q69" s="279">
        <f t="shared" ca="1" si="39"/>
        <v>0</v>
      </c>
      <c r="R69" s="279">
        <f t="shared" ca="1" si="39"/>
        <v>0</v>
      </c>
      <c r="S69" s="279">
        <f t="shared" ca="1" si="39"/>
        <v>0</v>
      </c>
      <c r="T69" s="279">
        <f t="shared" ca="1" si="39"/>
        <v>0</v>
      </c>
      <c r="V69" t="str">
        <f t="shared" si="42"/>
        <v>Name_6</v>
      </c>
      <c r="W69" t="s">
        <v>73</v>
      </c>
      <c r="Y69" s="44" t="s">
        <v>200</v>
      </c>
      <c r="Z69" s="44" t="s">
        <v>201</v>
      </c>
      <c r="AA69" t="s">
        <v>202</v>
      </c>
      <c r="AB69" t="s">
        <v>203</v>
      </c>
      <c r="AC69" t="s">
        <v>204</v>
      </c>
      <c r="AD69" t="s">
        <v>205</v>
      </c>
      <c r="AE69" t="s">
        <v>206</v>
      </c>
      <c r="AF69" t="s">
        <v>207</v>
      </c>
      <c r="AG69" t="s">
        <v>208</v>
      </c>
      <c r="AH69" t="s">
        <v>209</v>
      </c>
      <c r="AI69" t="s">
        <v>210</v>
      </c>
      <c r="AJ69" t="s">
        <v>211</v>
      </c>
      <c r="AK69" t="s">
        <v>212</v>
      </c>
      <c r="AL69" t="s">
        <v>213</v>
      </c>
      <c r="AM69" t="s">
        <v>214</v>
      </c>
      <c r="AN69" t="s">
        <v>215</v>
      </c>
      <c r="AO69" t="s">
        <v>216</v>
      </c>
    </row>
    <row r="70" spans="1:41" ht="15.75" outlineLevel="1" x14ac:dyDescent="0.25">
      <c r="A70" s="66">
        <f t="shared" ca="1" si="40"/>
        <v>0</v>
      </c>
      <c r="B70" s="76" t="s">
        <v>28</v>
      </c>
      <c r="C70" s="77">
        <f ca="1">INDIRECT($V70&amp;"!"&amp;X70)</f>
        <v>0</v>
      </c>
      <c r="D70" s="68">
        <f t="shared" ca="1" si="37"/>
        <v>0</v>
      </c>
      <c r="E70" s="69">
        <f t="shared" ca="1" si="38"/>
        <v>0</v>
      </c>
      <c r="F70" s="279">
        <f t="shared" ca="1" si="41"/>
        <v>0</v>
      </c>
      <c r="G70" s="279">
        <f t="shared" ca="1" si="39"/>
        <v>0</v>
      </c>
      <c r="H70" s="279">
        <f t="shared" ca="1" si="39"/>
        <v>0</v>
      </c>
      <c r="I70" s="279">
        <f t="shared" ca="1" si="39"/>
        <v>0</v>
      </c>
      <c r="J70" s="279">
        <f t="shared" ca="1" si="39"/>
        <v>0</v>
      </c>
      <c r="K70" s="279">
        <f t="shared" ca="1" si="39"/>
        <v>0</v>
      </c>
      <c r="L70" s="279">
        <f t="shared" ca="1" si="39"/>
        <v>0</v>
      </c>
      <c r="M70" s="279">
        <f t="shared" ca="1" si="39"/>
        <v>0</v>
      </c>
      <c r="N70" s="279">
        <f t="shared" ca="1" si="39"/>
        <v>0</v>
      </c>
      <c r="O70" s="279">
        <f t="shared" ca="1" si="39"/>
        <v>0</v>
      </c>
      <c r="P70" s="279">
        <f t="shared" ca="1" si="39"/>
        <v>0</v>
      </c>
      <c r="Q70" s="279">
        <f t="shared" ca="1" si="39"/>
        <v>0</v>
      </c>
      <c r="R70" s="279">
        <f t="shared" ca="1" si="39"/>
        <v>0</v>
      </c>
      <c r="S70" s="279">
        <f t="shared" ca="1" si="39"/>
        <v>0</v>
      </c>
      <c r="T70" s="279">
        <f t="shared" ca="1" si="39"/>
        <v>0</v>
      </c>
      <c r="V70" t="str">
        <f t="shared" si="42"/>
        <v>Name_6</v>
      </c>
      <c r="W70" t="s">
        <v>73</v>
      </c>
      <c r="X70" t="s">
        <v>217</v>
      </c>
      <c r="Y70" s="44" t="s">
        <v>218</v>
      </c>
      <c r="Z70" s="44" t="s">
        <v>219</v>
      </c>
      <c r="AA70" t="s">
        <v>220</v>
      </c>
      <c r="AB70" t="s">
        <v>221</v>
      </c>
      <c r="AC70" t="s">
        <v>222</v>
      </c>
      <c r="AD70" t="s">
        <v>223</v>
      </c>
      <c r="AE70" t="s">
        <v>224</v>
      </c>
      <c r="AF70" t="s">
        <v>225</v>
      </c>
      <c r="AG70" t="s">
        <v>226</v>
      </c>
      <c r="AH70" t="s">
        <v>227</v>
      </c>
      <c r="AI70" t="s">
        <v>228</v>
      </c>
      <c r="AJ70" t="s">
        <v>229</v>
      </c>
      <c r="AK70" t="s">
        <v>230</v>
      </c>
      <c r="AL70" t="s">
        <v>231</v>
      </c>
      <c r="AM70" t="s">
        <v>232</v>
      </c>
      <c r="AN70" t="s">
        <v>233</v>
      </c>
      <c r="AO70" t="s">
        <v>234</v>
      </c>
    </row>
    <row r="71" spans="1:41" s="78" customFormat="1" ht="15.75" outlineLevel="1" x14ac:dyDescent="0.25">
      <c r="A71" s="66">
        <f t="shared" ca="1" si="40"/>
        <v>0</v>
      </c>
      <c r="B71" s="79" t="s">
        <v>52</v>
      </c>
      <c r="C71" s="80">
        <f ca="1">SUM(C62:C70)</f>
        <v>0</v>
      </c>
      <c r="D71" s="81">
        <f ca="1">SUM(D62:D70)</f>
        <v>0</v>
      </c>
      <c r="E71" s="82">
        <f ca="1">SUM(E62:E70)</f>
        <v>0</v>
      </c>
      <c r="F71" s="82">
        <f t="shared" ref="F71:T71" ca="1" si="43">SUM(F62:F70)</f>
        <v>0</v>
      </c>
      <c r="G71" s="82">
        <f t="shared" ca="1" si="43"/>
        <v>0</v>
      </c>
      <c r="H71" s="82">
        <f t="shared" ca="1" si="43"/>
        <v>0</v>
      </c>
      <c r="I71" s="82">
        <f t="shared" ca="1" si="43"/>
        <v>0</v>
      </c>
      <c r="J71" s="82">
        <f t="shared" ca="1" si="43"/>
        <v>0</v>
      </c>
      <c r="K71" s="82">
        <f t="shared" ca="1" si="43"/>
        <v>0</v>
      </c>
      <c r="L71" s="82">
        <f t="shared" ca="1" si="43"/>
        <v>0</v>
      </c>
      <c r="M71" s="82">
        <f t="shared" ca="1" si="43"/>
        <v>0</v>
      </c>
      <c r="N71" s="82">
        <f t="shared" ca="1" si="43"/>
        <v>0</v>
      </c>
      <c r="O71" s="82">
        <f t="shared" ca="1" si="43"/>
        <v>0</v>
      </c>
      <c r="P71" s="82">
        <f t="shared" ca="1" si="43"/>
        <v>0</v>
      </c>
      <c r="Q71" s="82">
        <f t="shared" ca="1" si="43"/>
        <v>0</v>
      </c>
      <c r="R71" s="82">
        <f t="shared" ca="1" si="43"/>
        <v>0</v>
      </c>
      <c r="S71" s="82">
        <f t="shared" ca="1" si="43"/>
        <v>0</v>
      </c>
      <c r="T71" s="82">
        <f t="shared" ca="1" si="43"/>
        <v>0</v>
      </c>
      <c r="Y71" s="83"/>
      <c r="Z71" s="83"/>
    </row>
    <row r="72" spans="1:41" ht="15.75" x14ac:dyDescent="0.25">
      <c r="A72" s="61" t="s">
        <v>389</v>
      </c>
      <c r="B72" s="64"/>
      <c r="C72" s="84"/>
      <c r="D72" s="64"/>
      <c r="E72" s="64"/>
      <c r="F72" s="64"/>
      <c r="G72" s="64"/>
      <c r="H72" s="64"/>
      <c r="I72" s="64"/>
      <c r="J72" s="64"/>
      <c r="K72" s="64"/>
      <c r="L72" s="64"/>
      <c r="M72" s="64"/>
      <c r="N72" s="64"/>
      <c r="O72" s="64"/>
      <c r="P72" s="64"/>
      <c r="Q72" s="64"/>
      <c r="R72" s="64"/>
      <c r="S72" s="64"/>
      <c r="T72" s="65"/>
    </row>
    <row r="73" spans="1:41" ht="15.75" outlineLevel="1" x14ac:dyDescent="0.25">
      <c r="A73" s="66">
        <f ca="1">INDIRECT($V73&amp;"!"&amp;W73)</f>
        <v>0</v>
      </c>
      <c r="B73" s="67" t="s">
        <v>24</v>
      </c>
      <c r="C73" s="617">
        <f ca="1">INDIRECT($V73&amp;"!"&amp;X73)</f>
        <v>0</v>
      </c>
      <c r="D73" s="68">
        <f t="shared" ref="D73:D81" ca="1" si="44">INDIRECT($V73&amp;"!"&amp;Y73)</f>
        <v>0</v>
      </c>
      <c r="E73" s="69">
        <f t="shared" ref="E73:E81" ca="1" si="45">SUM(F73:T73)</f>
        <v>0</v>
      </c>
      <c r="F73" s="279">
        <f ca="1">ROUND(INDIRECT($V73&amp;"!"&amp;AA73)/215*12,2)</f>
        <v>0</v>
      </c>
      <c r="G73" s="279">
        <f t="shared" ref="G73:T81" ca="1" si="46">ROUND(INDIRECT($V73&amp;"!"&amp;AB73)/215*12,2)</f>
        <v>0</v>
      </c>
      <c r="H73" s="279">
        <f t="shared" ca="1" si="46"/>
        <v>0</v>
      </c>
      <c r="I73" s="279">
        <f t="shared" ca="1" si="46"/>
        <v>0</v>
      </c>
      <c r="J73" s="279">
        <f t="shared" ca="1" si="46"/>
        <v>0</v>
      </c>
      <c r="K73" s="279">
        <f t="shared" ca="1" si="46"/>
        <v>0</v>
      </c>
      <c r="L73" s="279">
        <f t="shared" ca="1" si="46"/>
        <v>0</v>
      </c>
      <c r="M73" s="279">
        <f t="shared" ca="1" si="46"/>
        <v>0</v>
      </c>
      <c r="N73" s="279">
        <f t="shared" ca="1" si="46"/>
        <v>0</v>
      </c>
      <c r="O73" s="279">
        <f t="shared" ca="1" si="46"/>
        <v>0</v>
      </c>
      <c r="P73" s="279">
        <f t="shared" ca="1" si="46"/>
        <v>0</v>
      </c>
      <c r="Q73" s="279">
        <f t="shared" ca="1" si="46"/>
        <v>0</v>
      </c>
      <c r="R73" s="279">
        <f t="shared" ca="1" si="46"/>
        <v>0</v>
      </c>
      <c r="S73" s="279">
        <f t="shared" ca="1" si="46"/>
        <v>0</v>
      </c>
      <c r="T73" s="279">
        <f t="shared" ca="1" si="46"/>
        <v>0</v>
      </c>
      <c r="V73" t="str">
        <f>A72</f>
        <v>Name_7</v>
      </c>
      <c r="W73" t="s">
        <v>73</v>
      </c>
      <c r="X73" t="s">
        <v>74</v>
      </c>
      <c r="Y73" s="44" t="s">
        <v>75</v>
      </c>
      <c r="Z73" s="44" t="s">
        <v>76</v>
      </c>
      <c r="AA73" t="s">
        <v>28</v>
      </c>
      <c r="AB73" t="s">
        <v>77</v>
      </c>
      <c r="AC73" t="s">
        <v>78</v>
      </c>
      <c r="AD73" t="s">
        <v>79</v>
      </c>
      <c r="AE73" t="s">
        <v>80</v>
      </c>
      <c r="AF73" t="s">
        <v>81</v>
      </c>
      <c r="AG73" t="s">
        <v>82</v>
      </c>
      <c r="AH73" t="s">
        <v>83</v>
      </c>
      <c r="AI73" t="s">
        <v>84</v>
      </c>
      <c r="AJ73" t="s">
        <v>85</v>
      </c>
      <c r="AK73" t="s">
        <v>86</v>
      </c>
      <c r="AL73" t="s">
        <v>87</v>
      </c>
      <c r="AM73" t="s">
        <v>88</v>
      </c>
      <c r="AN73" t="s">
        <v>89</v>
      </c>
      <c r="AO73" t="s">
        <v>90</v>
      </c>
    </row>
    <row r="74" spans="1:41" ht="15.75" outlineLevel="1" x14ac:dyDescent="0.25">
      <c r="A74" s="66">
        <f t="shared" ref="A74:A82" ca="1" si="47">INDIRECT($V73&amp;"!"&amp;W73)</f>
        <v>0</v>
      </c>
      <c r="B74" s="70" t="s">
        <v>91</v>
      </c>
      <c r="C74" s="618"/>
      <c r="D74" s="68">
        <f t="shared" ca="1" si="44"/>
        <v>0</v>
      </c>
      <c r="E74" s="69">
        <f t="shared" ca="1" si="45"/>
        <v>0</v>
      </c>
      <c r="F74" s="279">
        <f t="shared" ref="F74:F81" ca="1" si="48">ROUND(INDIRECT($V74&amp;"!"&amp;AA74)/215*12,2)</f>
        <v>0</v>
      </c>
      <c r="G74" s="279">
        <f t="shared" ca="1" si="46"/>
        <v>0</v>
      </c>
      <c r="H74" s="279">
        <f t="shared" ca="1" si="46"/>
        <v>0</v>
      </c>
      <c r="I74" s="279">
        <f t="shared" ca="1" si="46"/>
        <v>0</v>
      </c>
      <c r="J74" s="279">
        <f t="shared" ca="1" si="46"/>
        <v>0</v>
      </c>
      <c r="K74" s="279">
        <f t="shared" ca="1" si="46"/>
        <v>0</v>
      </c>
      <c r="L74" s="279">
        <f t="shared" ca="1" si="46"/>
        <v>0</v>
      </c>
      <c r="M74" s="279">
        <f t="shared" ca="1" si="46"/>
        <v>0</v>
      </c>
      <c r="N74" s="279">
        <f t="shared" ca="1" si="46"/>
        <v>0</v>
      </c>
      <c r="O74" s="279">
        <f t="shared" ca="1" si="46"/>
        <v>0</v>
      </c>
      <c r="P74" s="279">
        <f t="shared" ca="1" si="46"/>
        <v>0</v>
      </c>
      <c r="Q74" s="279">
        <f t="shared" ca="1" si="46"/>
        <v>0</v>
      </c>
      <c r="R74" s="279">
        <f t="shared" ca="1" si="46"/>
        <v>0</v>
      </c>
      <c r="S74" s="279">
        <f t="shared" ca="1" si="46"/>
        <v>0</v>
      </c>
      <c r="T74" s="279">
        <f t="shared" ca="1" si="46"/>
        <v>0</v>
      </c>
      <c r="V74" t="str">
        <f t="shared" ref="V74:V81" si="49">V73</f>
        <v>Name_7</v>
      </c>
      <c r="W74" t="s">
        <v>73</v>
      </c>
      <c r="Y74" s="44" t="s">
        <v>92</v>
      </c>
      <c r="Z74" s="44" t="s">
        <v>93</v>
      </c>
      <c r="AA74" t="s">
        <v>94</v>
      </c>
      <c r="AB74" t="s">
        <v>95</v>
      </c>
      <c r="AC74" t="s">
        <v>96</v>
      </c>
      <c r="AD74" t="s">
        <v>97</v>
      </c>
      <c r="AE74" t="s">
        <v>98</v>
      </c>
      <c r="AF74" t="s">
        <v>99</v>
      </c>
      <c r="AG74" t="s">
        <v>100</v>
      </c>
      <c r="AH74" t="s">
        <v>101</v>
      </c>
      <c r="AI74" t="s">
        <v>102</v>
      </c>
      <c r="AJ74" t="s">
        <v>103</v>
      </c>
      <c r="AK74" t="s">
        <v>104</v>
      </c>
      <c r="AL74" t="s">
        <v>105</v>
      </c>
      <c r="AM74" t="s">
        <v>106</v>
      </c>
      <c r="AN74" t="s">
        <v>107</v>
      </c>
      <c r="AO74" t="s">
        <v>108</v>
      </c>
    </row>
    <row r="75" spans="1:41" ht="15.75" outlineLevel="1" x14ac:dyDescent="0.25">
      <c r="A75" s="66">
        <f t="shared" ca="1" si="47"/>
        <v>0</v>
      </c>
      <c r="B75" s="71" t="s">
        <v>25</v>
      </c>
      <c r="C75" s="617">
        <f ca="1">INDIRECT($V75&amp;"!"&amp;X75)</f>
        <v>0</v>
      </c>
      <c r="D75" s="68">
        <f t="shared" ca="1" si="44"/>
        <v>0</v>
      </c>
      <c r="E75" s="69">
        <f t="shared" ca="1" si="45"/>
        <v>0</v>
      </c>
      <c r="F75" s="279">
        <f t="shared" ca="1" si="48"/>
        <v>0</v>
      </c>
      <c r="G75" s="279">
        <f t="shared" ca="1" si="46"/>
        <v>0</v>
      </c>
      <c r="H75" s="279">
        <f t="shared" ca="1" si="46"/>
        <v>0</v>
      </c>
      <c r="I75" s="279">
        <f t="shared" ca="1" si="46"/>
        <v>0</v>
      </c>
      <c r="J75" s="279">
        <f t="shared" ca="1" si="46"/>
        <v>0</v>
      </c>
      <c r="K75" s="279">
        <f t="shared" ca="1" si="46"/>
        <v>0</v>
      </c>
      <c r="L75" s="279">
        <f t="shared" ca="1" si="46"/>
        <v>0</v>
      </c>
      <c r="M75" s="279">
        <f t="shared" ca="1" si="46"/>
        <v>0</v>
      </c>
      <c r="N75" s="279">
        <f t="shared" ca="1" si="46"/>
        <v>0</v>
      </c>
      <c r="O75" s="279">
        <f t="shared" ca="1" si="46"/>
        <v>0</v>
      </c>
      <c r="P75" s="279">
        <f t="shared" ca="1" si="46"/>
        <v>0</v>
      </c>
      <c r="Q75" s="279">
        <f t="shared" ca="1" si="46"/>
        <v>0</v>
      </c>
      <c r="R75" s="279">
        <f t="shared" ca="1" si="46"/>
        <v>0</v>
      </c>
      <c r="S75" s="279">
        <f t="shared" ca="1" si="46"/>
        <v>0</v>
      </c>
      <c r="T75" s="279">
        <f t="shared" ca="1" si="46"/>
        <v>0</v>
      </c>
      <c r="V75" t="str">
        <f t="shared" si="49"/>
        <v>Name_7</v>
      </c>
      <c r="W75" t="s">
        <v>73</v>
      </c>
      <c r="X75" t="s">
        <v>109</v>
      </c>
      <c r="Y75" s="44" t="s">
        <v>110</v>
      </c>
      <c r="Z75" s="44" t="s">
        <v>111</v>
      </c>
      <c r="AA75" t="s">
        <v>112</v>
      </c>
      <c r="AB75" t="s">
        <v>113</v>
      </c>
      <c r="AC75" t="s">
        <v>114</v>
      </c>
      <c r="AD75" t="s">
        <v>115</v>
      </c>
      <c r="AE75" t="s">
        <v>116</v>
      </c>
      <c r="AF75" t="s">
        <v>117</v>
      </c>
      <c r="AG75" t="s">
        <v>118</v>
      </c>
      <c r="AH75" t="s">
        <v>119</v>
      </c>
      <c r="AI75" t="s">
        <v>120</v>
      </c>
      <c r="AJ75" t="s">
        <v>121</v>
      </c>
      <c r="AK75" t="s">
        <v>122</v>
      </c>
      <c r="AL75" t="s">
        <v>123</v>
      </c>
      <c r="AM75" t="s">
        <v>124</v>
      </c>
      <c r="AN75" t="s">
        <v>125</v>
      </c>
      <c r="AO75" t="s">
        <v>126</v>
      </c>
    </row>
    <row r="76" spans="1:41" ht="15.75" outlineLevel="1" x14ac:dyDescent="0.25">
      <c r="A76" s="66">
        <f t="shared" ca="1" si="47"/>
        <v>0</v>
      </c>
      <c r="B76" s="72" t="s">
        <v>127</v>
      </c>
      <c r="C76" s="618"/>
      <c r="D76" s="68">
        <f t="shared" ca="1" si="44"/>
        <v>0</v>
      </c>
      <c r="E76" s="69">
        <f t="shared" ca="1" si="45"/>
        <v>0</v>
      </c>
      <c r="F76" s="279">
        <f t="shared" ca="1" si="48"/>
        <v>0</v>
      </c>
      <c r="G76" s="279">
        <f t="shared" ca="1" si="46"/>
        <v>0</v>
      </c>
      <c r="H76" s="279">
        <f t="shared" ca="1" si="46"/>
        <v>0</v>
      </c>
      <c r="I76" s="279">
        <f t="shared" ca="1" si="46"/>
        <v>0</v>
      </c>
      <c r="J76" s="279">
        <f t="shared" ca="1" si="46"/>
        <v>0</v>
      </c>
      <c r="K76" s="279">
        <f t="shared" ca="1" si="46"/>
        <v>0</v>
      </c>
      <c r="L76" s="279">
        <f t="shared" ca="1" si="46"/>
        <v>0</v>
      </c>
      <c r="M76" s="279">
        <f t="shared" ca="1" si="46"/>
        <v>0</v>
      </c>
      <c r="N76" s="279">
        <f t="shared" ca="1" si="46"/>
        <v>0</v>
      </c>
      <c r="O76" s="279">
        <f t="shared" ca="1" si="46"/>
        <v>0</v>
      </c>
      <c r="P76" s="279">
        <f t="shared" ca="1" si="46"/>
        <v>0</v>
      </c>
      <c r="Q76" s="279">
        <f t="shared" ca="1" si="46"/>
        <v>0</v>
      </c>
      <c r="R76" s="279">
        <f t="shared" ca="1" si="46"/>
        <v>0</v>
      </c>
      <c r="S76" s="279">
        <f t="shared" ca="1" si="46"/>
        <v>0</v>
      </c>
      <c r="T76" s="279">
        <f t="shared" ca="1" si="46"/>
        <v>0</v>
      </c>
      <c r="V76" t="str">
        <f t="shared" si="49"/>
        <v>Name_7</v>
      </c>
      <c r="W76" t="s">
        <v>73</v>
      </c>
      <c r="Y76" s="44" t="s">
        <v>128</v>
      </c>
      <c r="Z76" s="44" t="s">
        <v>129</v>
      </c>
      <c r="AA76" t="s">
        <v>130</v>
      </c>
      <c r="AB76" t="s">
        <v>131</v>
      </c>
      <c r="AC76" t="s">
        <v>132</v>
      </c>
      <c r="AD76" t="s">
        <v>133</v>
      </c>
      <c r="AE76" t="s">
        <v>134</v>
      </c>
      <c r="AF76" t="s">
        <v>135</v>
      </c>
      <c r="AG76" t="s">
        <v>136</v>
      </c>
      <c r="AH76" t="s">
        <v>137</v>
      </c>
      <c r="AI76" t="s">
        <v>138</v>
      </c>
      <c r="AJ76" t="s">
        <v>139</v>
      </c>
      <c r="AK76" t="s">
        <v>140</v>
      </c>
      <c r="AL76" t="s">
        <v>141</v>
      </c>
      <c r="AM76" t="s">
        <v>142</v>
      </c>
      <c r="AN76" t="s">
        <v>143</v>
      </c>
      <c r="AO76" t="s">
        <v>144</v>
      </c>
    </row>
    <row r="77" spans="1:41" ht="15.75" outlineLevel="1" x14ac:dyDescent="0.25">
      <c r="A77" s="66">
        <f t="shared" ca="1" si="47"/>
        <v>0</v>
      </c>
      <c r="B77" s="73" t="s">
        <v>26</v>
      </c>
      <c r="C77" s="617">
        <f ca="1">INDIRECT($V77&amp;"!"&amp;X77)</f>
        <v>0</v>
      </c>
      <c r="D77" s="68">
        <f t="shared" ca="1" si="44"/>
        <v>0</v>
      </c>
      <c r="E77" s="69">
        <f t="shared" ca="1" si="45"/>
        <v>0</v>
      </c>
      <c r="F77" s="279">
        <f t="shared" ca="1" si="48"/>
        <v>0</v>
      </c>
      <c r="G77" s="279">
        <f t="shared" ca="1" si="46"/>
        <v>0</v>
      </c>
      <c r="H77" s="279">
        <f t="shared" ca="1" si="46"/>
        <v>0</v>
      </c>
      <c r="I77" s="279">
        <f t="shared" ca="1" si="46"/>
        <v>0</v>
      </c>
      <c r="J77" s="279">
        <f t="shared" ca="1" si="46"/>
        <v>0</v>
      </c>
      <c r="K77" s="279">
        <f t="shared" ca="1" si="46"/>
        <v>0</v>
      </c>
      <c r="L77" s="279">
        <f t="shared" ca="1" si="46"/>
        <v>0</v>
      </c>
      <c r="M77" s="279">
        <f t="shared" ca="1" si="46"/>
        <v>0</v>
      </c>
      <c r="N77" s="279">
        <f t="shared" ca="1" si="46"/>
        <v>0</v>
      </c>
      <c r="O77" s="279">
        <f t="shared" ca="1" si="46"/>
        <v>0</v>
      </c>
      <c r="P77" s="279">
        <f t="shared" ca="1" si="46"/>
        <v>0</v>
      </c>
      <c r="Q77" s="279">
        <f t="shared" ca="1" si="46"/>
        <v>0</v>
      </c>
      <c r="R77" s="279">
        <f t="shared" ca="1" si="46"/>
        <v>0</v>
      </c>
      <c r="S77" s="279">
        <f t="shared" ca="1" si="46"/>
        <v>0</v>
      </c>
      <c r="T77" s="279">
        <f t="shared" ca="1" si="46"/>
        <v>0</v>
      </c>
      <c r="V77" t="str">
        <f t="shared" si="49"/>
        <v>Name_7</v>
      </c>
      <c r="W77" t="s">
        <v>73</v>
      </c>
      <c r="X77" t="s">
        <v>145</v>
      </c>
      <c r="Y77" s="44" t="s">
        <v>146</v>
      </c>
      <c r="Z77" s="44" t="s">
        <v>147</v>
      </c>
      <c r="AA77" t="s">
        <v>148</v>
      </c>
      <c r="AB77" t="s">
        <v>149</v>
      </c>
      <c r="AC77" t="s">
        <v>150</v>
      </c>
      <c r="AD77" t="s">
        <v>151</v>
      </c>
      <c r="AE77" t="s">
        <v>152</v>
      </c>
      <c r="AF77" t="s">
        <v>153</v>
      </c>
      <c r="AG77" t="s">
        <v>154</v>
      </c>
      <c r="AH77" t="s">
        <v>155</v>
      </c>
      <c r="AI77" t="s">
        <v>156</v>
      </c>
      <c r="AJ77" t="s">
        <v>157</v>
      </c>
      <c r="AK77" t="s">
        <v>158</v>
      </c>
      <c r="AL77" t="s">
        <v>159</v>
      </c>
      <c r="AM77" t="s">
        <v>160</v>
      </c>
      <c r="AN77" t="s">
        <v>161</v>
      </c>
      <c r="AO77" t="s">
        <v>162</v>
      </c>
    </row>
    <row r="78" spans="1:41" ht="15.75" outlineLevel="1" x14ac:dyDescent="0.25">
      <c r="A78" s="66">
        <f t="shared" ca="1" si="47"/>
        <v>0</v>
      </c>
      <c r="B78" s="74" t="s">
        <v>163</v>
      </c>
      <c r="C78" s="618"/>
      <c r="D78" s="68">
        <f t="shared" ca="1" si="44"/>
        <v>0</v>
      </c>
      <c r="E78" s="69">
        <f t="shared" ca="1" si="45"/>
        <v>0</v>
      </c>
      <c r="F78" s="279">
        <f t="shared" ca="1" si="48"/>
        <v>0</v>
      </c>
      <c r="G78" s="279">
        <f t="shared" ca="1" si="46"/>
        <v>0</v>
      </c>
      <c r="H78" s="279">
        <f t="shared" ca="1" si="46"/>
        <v>0</v>
      </c>
      <c r="I78" s="279">
        <f t="shared" ca="1" si="46"/>
        <v>0</v>
      </c>
      <c r="J78" s="279">
        <f t="shared" ca="1" si="46"/>
        <v>0</v>
      </c>
      <c r="K78" s="279">
        <f t="shared" ca="1" si="46"/>
        <v>0</v>
      </c>
      <c r="L78" s="279">
        <f t="shared" ca="1" si="46"/>
        <v>0</v>
      </c>
      <c r="M78" s="279">
        <f t="shared" ca="1" si="46"/>
        <v>0</v>
      </c>
      <c r="N78" s="279">
        <f t="shared" ca="1" si="46"/>
        <v>0</v>
      </c>
      <c r="O78" s="279">
        <f t="shared" ca="1" si="46"/>
        <v>0</v>
      </c>
      <c r="P78" s="279">
        <f t="shared" ca="1" si="46"/>
        <v>0</v>
      </c>
      <c r="Q78" s="279">
        <f t="shared" ca="1" si="46"/>
        <v>0</v>
      </c>
      <c r="R78" s="279">
        <f t="shared" ca="1" si="46"/>
        <v>0</v>
      </c>
      <c r="S78" s="279">
        <f t="shared" ca="1" si="46"/>
        <v>0</v>
      </c>
      <c r="T78" s="279">
        <f t="shared" ca="1" si="46"/>
        <v>0</v>
      </c>
      <c r="V78" t="str">
        <f t="shared" si="49"/>
        <v>Name_7</v>
      </c>
      <c r="W78" t="s">
        <v>73</v>
      </c>
      <c r="Y78" s="44" t="s">
        <v>164</v>
      </c>
      <c r="Z78" s="44" t="s">
        <v>165</v>
      </c>
      <c r="AA78" t="s">
        <v>166</v>
      </c>
      <c r="AB78" t="s">
        <v>167</v>
      </c>
      <c r="AC78" t="s">
        <v>168</v>
      </c>
      <c r="AD78" t="s">
        <v>169</v>
      </c>
      <c r="AE78" t="s">
        <v>170</v>
      </c>
      <c r="AF78" t="s">
        <v>171</v>
      </c>
      <c r="AG78" t="s">
        <v>172</v>
      </c>
      <c r="AH78" t="s">
        <v>173</v>
      </c>
      <c r="AI78" t="s">
        <v>174</v>
      </c>
      <c r="AJ78" t="s">
        <v>175</v>
      </c>
      <c r="AK78" t="s">
        <v>176</v>
      </c>
      <c r="AL78" t="s">
        <v>177</v>
      </c>
      <c r="AM78" t="s">
        <v>178</v>
      </c>
      <c r="AN78" t="s">
        <v>179</v>
      </c>
      <c r="AO78" t="s">
        <v>180</v>
      </c>
    </row>
    <row r="79" spans="1:41" ht="15.75" outlineLevel="1" x14ac:dyDescent="0.25">
      <c r="A79" s="66">
        <f t="shared" ca="1" si="47"/>
        <v>0</v>
      </c>
      <c r="B79" s="75" t="s">
        <v>27</v>
      </c>
      <c r="C79" s="617">
        <f ca="1">INDIRECT($V79&amp;"!"&amp;X79)</f>
        <v>0</v>
      </c>
      <c r="D79" s="68">
        <f t="shared" ca="1" si="44"/>
        <v>0</v>
      </c>
      <c r="E79" s="69">
        <f t="shared" ca="1" si="45"/>
        <v>0</v>
      </c>
      <c r="F79" s="279">
        <f t="shared" ca="1" si="48"/>
        <v>0</v>
      </c>
      <c r="G79" s="279">
        <f t="shared" ca="1" si="46"/>
        <v>0</v>
      </c>
      <c r="H79" s="279">
        <f t="shared" ca="1" si="46"/>
        <v>0</v>
      </c>
      <c r="I79" s="279">
        <f t="shared" ca="1" si="46"/>
        <v>0</v>
      </c>
      <c r="J79" s="279">
        <f t="shared" ca="1" si="46"/>
        <v>0</v>
      </c>
      <c r="K79" s="279">
        <f t="shared" ca="1" si="46"/>
        <v>0</v>
      </c>
      <c r="L79" s="279">
        <f t="shared" ca="1" si="46"/>
        <v>0</v>
      </c>
      <c r="M79" s="279">
        <f t="shared" ca="1" si="46"/>
        <v>0</v>
      </c>
      <c r="N79" s="279">
        <f t="shared" ca="1" si="46"/>
        <v>0</v>
      </c>
      <c r="O79" s="279">
        <f t="shared" ca="1" si="46"/>
        <v>0</v>
      </c>
      <c r="P79" s="279">
        <f t="shared" ca="1" si="46"/>
        <v>0</v>
      </c>
      <c r="Q79" s="279">
        <f t="shared" ca="1" si="46"/>
        <v>0</v>
      </c>
      <c r="R79" s="279">
        <f t="shared" ca="1" si="46"/>
        <v>0</v>
      </c>
      <c r="S79" s="279">
        <f t="shared" ca="1" si="46"/>
        <v>0</v>
      </c>
      <c r="T79" s="279">
        <f t="shared" ca="1" si="46"/>
        <v>0</v>
      </c>
      <c r="V79" t="str">
        <f t="shared" si="49"/>
        <v>Name_7</v>
      </c>
      <c r="W79" t="s">
        <v>73</v>
      </c>
      <c r="X79" t="s">
        <v>181</v>
      </c>
      <c r="Y79" s="44" t="s">
        <v>182</v>
      </c>
      <c r="Z79" s="44" t="s">
        <v>183</v>
      </c>
      <c r="AA79" t="s">
        <v>184</v>
      </c>
      <c r="AB79" t="s">
        <v>185</v>
      </c>
      <c r="AC79" t="s">
        <v>186</v>
      </c>
      <c r="AD79" t="s">
        <v>187</v>
      </c>
      <c r="AE79" t="s">
        <v>188</v>
      </c>
      <c r="AF79" t="s">
        <v>189</v>
      </c>
      <c r="AG79" t="s">
        <v>190</v>
      </c>
      <c r="AH79" t="s">
        <v>191</v>
      </c>
      <c r="AI79" t="s">
        <v>192</v>
      </c>
      <c r="AJ79" t="s">
        <v>193</v>
      </c>
      <c r="AK79" t="s">
        <v>194</v>
      </c>
      <c r="AL79" t="s">
        <v>195</v>
      </c>
      <c r="AM79" t="s">
        <v>196</v>
      </c>
      <c r="AN79" t="s">
        <v>197</v>
      </c>
      <c r="AO79" t="s">
        <v>198</v>
      </c>
    </row>
    <row r="80" spans="1:41" ht="15.75" outlineLevel="1" x14ac:dyDescent="0.25">
      <c r="A80" s="66">
        <f t="shared" ca="1" si="47"/>
        <v>0</v>
      </c>
      <c r="B80" s="75" t="s">
        <v>199</v>
      </c>
      <c r="C80" s="618"/>
      <c r="D80" s="68">
        <f t="shared" ca="1" si="44"/>
        <v>0</v>
      </c>
      <c r="E80" s="69">
        <f t="shared" ca="1" si="45"/>
        <v>0</v>
      </c>
      <c r="F80" s="279">
        <f t="shared" ca="1" si="48"/>
        <v>0</v>
      </c>
      <c r="G80" s="279">
        <f t="shared" ca="1" si="46"/>
        <v>0</v>
      </c>
      <c r="H80" s="279">
        <f t="shared" ca="1" si="46"/>
        <v>0</v>
      </c>
      <c r="I80" s="279">
        <f t="shared" ca="1" si="46"/>
        <v>0</v>
      </c>
      <c r="J80" s="279">
        <f t="shared" ca="1" si="46"/>
        <v>0</v>
      </c>
      <c r="K80" s="279">
        <f t="shared" ca="1" si="46"/>
        <v>0</v>
      </c>
      <c r="L80" s="279">
        <f t="shared" ca="1" si="46"/>
        <v>0</v>
      </c>
      <c r="M80" s="279">
        <f t="shared" ca="1" si="46"/>
        <v>0</v>
      </c>
      <c r="N80" s="279">
        <f t="shared" ca="1" si="46"/>
        <v>0</v>
      </c>
      <c r="O80" s="279">
        <f t="shared" ca="1" si="46"/>
        <v>0</v>
      </c>
      <c r="P80" s="279">
        <f t="shared" ca="1" si="46"/>
        <v>0</v>
      </c>
      <c r="Q80" s="279">
        <f t="shared" ca="1" si="46"/>
        <v>0</v>
      </c>
      <c r="R80" s="279">
        <f t="shared" ca="1" si="46"/>
        <v>0</v>
      </c>
      <c r="S80" s="279">
        <f t="shared" ca="1" si="46"/>
        <v>0</v>
      </c>
      <c r="T80" s="279">
        <f t="shared" ca="1" si="46"/>
        <v>0</v>
      </c>
      <c r="V80" t="str">
        <f t="shared" si="49"/>
        <v>Name_7</v>
      </c>
      <c r="W80" t="s">
        <v>73</v>
      </c>
      <c r="Y80" s="44" t="s">
        <v>200</v>
      </c>
      <c r="Z80" s="44" t="s">
        <v>201</v>
      </c>
      <c r="AA80" t="s">
        <v>202</v>
      </c>
      <c r="AB80" t="s">
        <v>203</v>
      </c>
      <c r="AC80" t="s">
        <v>204</v>
      </c>
      <c r="AD80" t="s">
        <v>205</v>
      </c>
      <c r="AE80" t="s">
        <v>206</v>
      </c>
      <c r="AF80" t="s">
        <v>207</v>
      </c>
      <c r="AG80" t="s">
        <v>208</v>
      </c>
      <c r="AH80" t="s">
        <v>209</v>
      </c>
      <c r="AI80" t="s">
        <v>210</v>
      </c>
      <c r="AJ80" t="s">
        <v>211</v>
      </c>
      <c r="AK80" t="s">
        <v>212</v>
      </c>
      <c r="AL80" t="s">
        <v>213</v>
      </c>
      <c r="AM80" t="s">
        <v>214</v>
      </c>
      <c r="AN80" t="s">
        <v>215</v>
      </c>
      <c r="AO80" t="s">
        <v>216</v>
      </c>
    </row>
    <row r="81" spans="1:41" ht="15.75" outlineLevel="1" x14ac:dyDescent="0.25">
      <c r="A81" s="66">
        <f t="shared" ca="1" si="47"/>
        <v>0</v>
      </c>
      <c r="B81" s="76" t="s">
        <v>28</v>
      </c>
      <c r="C81" s="77">
        <f ca="1">INDIRECT($V81&amp;"!"&amp;X81)</f>
        <v>0</v>
      </c>
      <c r="D81" s="68">
        <f t="shared" ca="1" si="44"/>
        <v>0</v>
      </c>
      <c r="E81" s="69">
        <f t="shared" ca="1" si="45"/>
        <v>0</v>
      </c>
      <c r="F81" s="279">
        <f t="shared" ca="1" si="48"/>
        <v>0</v>
      </c>
      <c r="G81" s="279">
        <f t="shared" ca="1" si="46"/>
        <v>0</v>
      </c>
      <c r="H81" s="279">
        <f t="shared" ca="1" si="46"/>
        <v>0</v>
      </c>
      <c r="I81" s="279">
        <f t="shared" ca="1" si="46"/>
        <v>0</v>
      </c>
      <c r="J81" s="279">
        <f t="shared" ca="1" si="46"/>
        <v>0</v>
      </c>
      <c r="K81" s="279">
        <f t="shared" ca="1" si="46"/>
        <v>0</v>
      </c>
      <c r="L81" s="279">
        <f t="shared" ca="1" si="46"/>
        <v>0</v>
      </c>
      <c r="M81" s="279">
        <f t="shared" ca="1" si="46"/>
        <v>0</v>
      </c>
      <c r="N81" s="279">
        <f t="shared" ca="1" si="46"/>
        <v>0</v>
      </c>
      <c r="O81" s="279">
        <f t="shared" ca="1" si="46"/>
        <v>0</v>
      </c>
      <c r="P81" s="279">
        <f t="shared" ca="1" si="46"/>
        <v>0</v>
      </c>
      <c r="Q81" s="279">
        <f t="shared" ca="1" si="46"/>
        <v>0</v>
      </c>
      <c r="R81" s="279">
        <f t="shared" ca="1" si="46"/>
        <v>0</v>
      </c>
      <c r="S81" s="279">
        <f t="shared" ca="1" si="46"/>
        <v>0</v>
      </c>
      <c r="T81" s="279">
        <f t="shared" ca="1" si="46"/>
        <v>0</v>
      </c>
      <c r="V81" t="str">
        <f t="shared" si="49"/>
        <v>Name_7</v>
      </c>
      <c r="W81" t="s">
        <v>73</v>
      </c>
      <c r="X81" t="s">
        <v>217</v>
      </c>
      <c r="Y81" s="44" t="s">
        <v>218</v>
      </c>
      <c r="Z81" s="44" t="s">
        <v>219</v>
      </c>
      <c r="AA81" t="s">
        <v>220</v>
      </c>
      <c r="AB81" t="s">
        <v>221</v>
      </c>
      <c r="AC81" t="s">
        <v>222</v>
      </c>
      <c r="AD81" t="s">
        <v>223</v>
      </c>
      <c r="AE81" t="s">
        <v>224</v>
      </c>
      <c r="AF81" t="s">
        <v>225</v>
      </c>
      <c r="AG81" t="s">
        <v>226</v>
      </c>
      <c r="AH81" t="s">
        <v>227</v>
      </c>
      <c r="AI81" t="s">
        <v>228</v>
      </c>
      <c r="AJ81" t="s">
        <v>229</v>
      </c>
      <c r="AK81" t="s">
        <v>230</v>
      </c>
      <c r="AL81" t="s">
        <v>231</v>
      </c>
      <c r="AM81" t="s">
        <v>232</v>
      </c>
      <c r="AN81" t="s">
        <v>233</v>
      </c>
      <c r="AO81" t="s">
        <v>234</v>
      </c>
    </row>
    <row r="82" spans="1:41" s="78" customFormat="1" ht="15.75" outlineLevel="1" x14ac:dyDescent="0.25">
      <c r="A82" s="66">
        <f t="shared" ca="1" si="47"/>
        <v>0</v>
      </c>
      <c r="B82" s="79" t="s">
        <v>52</v>
      </c>
      <c r="C82" s="80">
        <f ca="1">SUM(C73:C81)</f>
        <v>0</v>
      </c>
      <c r="D82" s="81">
        <f ca="1">SUM(D73:D81)</f>
        <v>0</v>
      </c>
      <c r="E82" s="82">
        <f ca="1">SUM(E73:E81)</f>
        <v>0</v>
      </c>
      <c r="F82" s="82">
        <f t="shared" ref="F82:T82" ca="1" si="50">SUM(F73:F81)</f>
        <v>0</v>
      </c>
      <c r="G82" s="82">
        <f t="shared" ca="1" si="50"/>
        <v>0</v>
      </c>
      <c r="H82" s="82">
        <f t="shared" ca="1" si="50"/>
        <v>0</v>
      </c>
      <c r="I82" s="82">
        <f t="shared" ca="1" si="50"/>
        <v>0</v>
      </c>
      <c r="J82" s="82">
        <f t="shared" ca="1" si="50"/>
        <v>0</v>
      </c>
      <c r="K82" s="82">
        <f t="shared" ca="1" si="50"/>
        <v>0</v>
      </c>
      <c r="L82" s="82">
        <f t="shared" ca="1" si="50"/>
        <v>0</v>
      </c>
      <c r="M82" s="82">
        <f t="shared" ca="1" si="50"/>
        <v>0</v>
      </c>
      <c r="N82" s="82">
        <f t="shared" ca="1" si="50"/>
        <v>0</v>
      </c>
      <c r="O82" s="82">
        <f t="shared" ca="1" si="50"/>
        <v>0</v>
      </c>
      <c r="P82" s="82">
        <f t="shared" ca="1" si="50"/>
        <v>0</v>
      </c>
      <c r="Q82" s="82">
        <f t="shared" ca="1" si="50"/>
        <v>0</v>
      </c>
      <c r="R82" s="82">
        <f t="shared" ca="1" si="50"/>
        <v>0</v>
      </c>
      <c r="S82" s="82">
        <f t="shared" ca="1" si="50"/>
        <v>0</v>
      </c>
      <c r="T82" s="82">
        <f t="shared" ca="1" si="50"/>
        <v>0</v>
      </c>
      <c r="Y82" s="83"/>
      <c r="Z82" s="83"/>
    </row>
    <row r="83" spans="1:41" ht="15.75" x14ac:dyDescent="0.25">
      <c r="A83" s="61" t="s">
        <v>390</v>
      </c>
      <c r="B83" s="64"/>
      <c r="C83" s="84"/>
      <c r="D83" s="64"/>
      <c r="E83" s="64"/>
      <c r="F83" s="64"/>
      <c r="G83" s="64"/>
      <c r="H83" s="64"/>
      <c r="I83" s="64"/>
      <c r="J83" s="64"/>
      <c r="K83" s="64"/>
      <c r="L83" s="64"/>
      <c r="M83" s="64"/>
      <c r="N83" s="64"/>
      <c r="O83" s="64"/>
      <c r="P83" s="64"/>
      <c r="Q83" s="64"/>
      <c r="R83" s="64"/>
      <c r="S83" s="64"/>
      <c r="T83" s="65"/>
    </row>
    <row r="84" spans="1:41" ht="15.75" outlineLevel="1" x14ac:dyDescent="0.25">
      <c r="A84" s="66">
        <f ca="1">INDIRECT($V84&amp;"!"&amp;W84)</f>
        <v>0</v>
      </c>
      <c r="B84" s="67" t="s">
        <v>24</v>
      </c>
      <c r="C84" s="617">
        <f ca="1">INDIRECT($V84&amp;"!"&amp;X84)</f>
        <v>0</v>
      </c>
      <c r="D84" s="68">
        <f t="shared" ref="D84:D92" ca="1" si="51">INDIRECT($V84&amp;"!"&amp;Y84)</f>
        <v>0</v>
      </c>
      <c r="E84" s="69">
        <f t="shared" ref="E84:E92" ca="1" si="52">SUM(F84:T84)</f>
        <v>0</v>
      </c>
      <c r="F84" s="279">
        <f ca="1">ROUND(INDIRECT($V84&amp;"!"&amp;AA84)/215*12,2)</f>
        <v>0</v>
      </c>
      <c r="G84" s="279">
        <f t="shared" ref="G84:T92" ca="1" si="53">ROUND(INDIRECT($V84&amp;"!"&amp;AB84)/215*12,2)</f>
        <v>0</v>
      </c>
      <c r="H84" s="279">
        <f t="shared" ca="1" si="53"/>
        <v>0</v>
      </c>
      <c r="I84" s="279">
        <f t="shared" ca="1" si="53"/>
        <v>0</v>
      </c>
      <c r="J84" s="279">
        <f t="shared" ca="1" si="53"/>
        <v>0</v>
      </c>
      <c r="K84" s="279">
        <f t="shared" ca="1" si="53"/>
        <v>0</v>
      </c>
      <c r="L84" s="279">
        <f t="shared" ca="1" si="53"/>
        <v>0</v>
      </c>
      <c r="M84" s="279">
        <f t="shared" ca="1" si="53"/>
        <v>0</v>
      </c>
      <c r="N84" s="279">
        <f t="shared" ca="1" si="53"/>
        <v>0</v>
      </c>
      <c r="O84" s="279">
        <f t="shared" ca="1" si="53"/>
        <v>0</v>
      </c>
      <c r="P84" s="279">
        <f t="shared" ca="1" si="53"/>
        <v>0</v>
      </c>
      <c r="Q84" s="279">
        <f t="shared" ca="1" si="53"/>
        <v>0</v>
      </c>
      <c r="R84" s="279">
        <f t="shared" ca="1" si="53"/>
        <v>0</v>
      </c>
      <c r="S84" s="279">
        <f t="shared" ca="1" si="53"/>
        <v>0</v>
      </c>
      <c r="T84" s="279">
        <f t="shared" ca="1" si="53"/>
        <v>0</v>
      </c>
      <c r="V84" t="str">
        <f>A83</f>
        <v>Name_8</v>
      </c>
      <c r="W84" t="s">
        <v>73</v>
      </c>
      <c r="X84" t="s">
        <v>74</v>
      </c>
      <c r="Y84" s="44" t="s">
        <v>75</v>
      </c>
      <c r="Z84" s="44" t="s">
        <v>76</v>
      </c>
      <c r="AA84" t="s">
        <v>28</v>
      </c>
      <c r="AB84" t="s">
        <v>77</v>
      </c>
      <c r="AC84" t="s">
        <v>78</v>
      </c>
      <c r="AD84" t="s">
        <v>79</v>
      </c>
      <c r="AE84" t="s">
        <v>80</v>
      </c>
      <c r="AF84" t="s">
        <v>81</v>
      </c>
      <c r="AG84" t="s">
        <v>82</v>
      </c>
      <c r="AH84" t="s">
        <v>83</v>
      </c>
      <c r="AI84" t="s">
        <v>84</v>
      </c>
      <c r="AJ84" t="s">
        <v>85</v>
      </c>
      <c r="AK84" t="s">
        <v>86</v>
      </c>
      <c r="AL84" t="s">
        <v>87</v>
      </c>
      <c r="AM84" t="s">
        <v>88</v>
      </c>
      <c r="AN84" t="s">
        <v>89</v>
      </c>
      <c r="AO84" t="s">
        <v>90</v>
      </c>
    </row>
    <row r="85" spans="1:41" ht="15.75" outlineLevel="1" x14ac:dyDescent="0.25">
      <c r="A85" s="66">
        <f t="shared" ref="A85:A93" ca="1" si="54">INDIRECT($V84&amp;"!"&amp;W84)</f>
        <v>0</v>
      </c>
      <c r="B85" s="70" t="s">
        <v>91</v>
      </c>
      <c r="C85" s="618"/>
      <c r="D85" s="68">
        <f t="shared" ca="1" si="51"/>
        <v>0</v>
      </c>
      <c r="E85" s="69">
        <f t="shared" ca="1" si="52"/>
        <v>0</v>
      </c>
      <c r="F85" s="279">
        <f t="shared" ref="F85:F92" ca="1" si="55">ROUND(INDIRECT($V85&amp;"!"&amp;AA85)/215*12,2)</f>
        <v>0</v>
      </c>
      <c r="G85" s="279">
        <f t="shared" ca="1" si="53"/>
        <v>0</v>
      </c>
      <c r="H85" s="279">
        <f t="shared" ca="1" si="53"/>
        <v>0</v>
      </c>
      <c r="I85" s="279">
        <f t="shared" ca="1" si="53"/>
        <v>0</v>
      </c>
      <c r="J85" s="279">
        <f t="shared" ca="1" si="53"/>
        <v>0</v>
      </c>
      <c r="K85" s="279">
        <f t="shared" ca="1" si="53"/>
        <v>0</v>
      </c>
      <c r="L85" s="279">
        <f t="shared" ca="1" si="53"/>
        <v>0</v>
      </c>
      <c r="M85" s="279">
        <f t="shared" ca="1" si="53"/>
        <v>0</v>
      </c>
      <c r="N85" s="279">
        <f t="shared" ca="1" si="53"/>
        <v>0</v>
      </c>
      <c r="O85" s="279">
        <f t="shared" ca="1" si="53"/>
        <v>0</v>
      </c>
      <c r="P85" s="279">
        <f t="shared" ca="1" si="53"/>
        <v>0</v>
      </c>
      <c r="Q85" s="279">
        <f t="shared" ca="1" si="53"/>
        <v>0</v>
      </c>
      <c r="R85" s="279">
        <f t="shared" ca="1" si="53"/>
        <v>0</v>
      </c>
      <c r="S85" s="279">
        <f t="shared" ca="1" si="53"/>
        <v>0</v>
      </c>
      <c r="T85" s="279">
        <f t="shared" ca="1" si="53"/>
        <v>0</v>
      </c>
      <c r="V85" t="str">
        <f t="shared" ref="V85:V92" si="56">V84</f>
        <v>Name_8</v>
      </c>
      <c r="W85" t="s">
        <v>73</v>
      </c>
      <c r="Y85" s="44" t="s">
        <v>92</v>
      </c>
      <c r="Z85" s="44" t="s">
        <v>93</v>
      </c>
      <c r="AA85" t="s">
        <v>94</v>
      </c>
      <c r="AB85" t="s">
        <v>95</v>
      </c>
      <c r="AC85" t="s">
        <v>96</v>
      </c>
      <c r="AD85" t="s">
        <v>97</v>
      </c>
      <c r="AE85" t="s">
        <v>98</v>
      </c>
      <c r="AF85" t="s">
        <v>99</v>
      </c>
      <c r="AG85" t="s">
        <v>100</v>
      </c>
      <c r="AH85" t="s">
        <v>101</v>
      </c>
      <c r="AI85" t="s">
        <v>102</v>
      </c>
      <c r="AJ85" t="s">
        <v>103</v>
      </c>
      <c r="AK85" t="s">
        <v>104</v>
      </c>
      <c r="AL85" t="s">
        <v>105</v>
      </c>
      <c r="AM85" t="s">
        <v>106</v>
      </c>
      <c r="AN85" t="s">
        <v>107</v>
      </c>
      <c r="AO85" t="s">
        <v>108</v>
      </c>
    </row>
    <row r="86" spans="1:41" ht="15.75" outlineLevel="1" x14ac:dyDescent="0.25">
      <c r="A86" s="66">
        <f t="shared" ca="1" si="54"/>
        <v>0</v>
      </c>
      <c r="B86" s="71" t="s">
        <v>25</v>
      </c>
      <c r="C86" s="617">
        <f ca="1">INDIRECT($V86&amp;"!"&amp;X86)</f>
        <v>0</v>
      </c>
      <c r="D86" s="68">
        <f t="shared" ca="1" si="51"/>
        <v>0</v>
      </c>
      <c r="E86" s="69">
        <f t="shared" ca="1" si="52"/>
        <v>0</v>
      </c>
      <c r="F86" s="279">
        <f t="shared" ca="1" si="55"/>
        <v>0</v>
      </c>
      <c r="G86" s="279">
        <f t="shared" ca="1" si="53"/>
        <v>0</v>
      </c>
      <c r="H86" s="279">
        <f t="shared" ca="1" si="53"/>
        <v>0</v>
      </c>
      <c r="I86" s="279">
        <f t="shared" ca="1" si="53"/>
        <v>0</v>
      </c>
      <c r="J86" s="279">
        <f t="shared" ca="1" si="53"/>
        <v>0</v>
      </c>
      <c r="K86" s="279">
        <f t="shared" ca="1" si="53"/>
        <v>0</v>
      </c>
      <c r="L86" s="279">
        <f t="shared" ca="1" si="53"/>
        <v>0</v>
      </c>
      <c r="M86" s="279">
        <f t="shared" ca="1" si="53"/>
        <v>0</v>
      </c>
      <c r="N86" s="279">
        <f t="shared" ca="1" si="53"/>
        <v>0</v>
      </c>
      <c r="O86" s="279">
        <f t="shared" ca="1" si="53"/>
        <v>0</v>
      </c>
      <c r="P86" s="279">
        <f t="shared" ca="1" si="53"/>
        <v>0</v>
      </c>
      <c r="Q86" s="279">
        <f t="shared" ca="1" si="53"/>
        <v>0</v>
      </c>
      <c r="R86" s="279">
        <f t="shared" ca="1" si="53"/>
        <v>0</v>
      </c>
      <c r="S86" s="279">
        <f t="shared" ca="1" si="53"/>
        <v>0</v>
      </c>
      <c r="T86" s="279">
        <f t="shared" ca="1" si="53"/>
        <v>0</v>
      </c>
      <c r="V86" t="str">
        <f t="shared" si="56"/>
        <v>Name_8</v>
      </c>
      <c r="W86" t="s">
        <v>73</v>
      </c>
      <c r="X86" t="s">
        <v>109</v>
      </c>
      <c r="Y86" s="44" t="s">
        <v>110</v>
      </c>
      <c r="Z86" s="44" t="s">
        <v>111</v>
      </c>
      <c r="AA86" t="s">
        <v>112</v>
      </c>
      <c r="AB86" t="s">
        <v>113</v>
      </c>
      <c r="AC86" t="s">
        <v>114</v>
      </c>
      <c r="AD86" t="s">
        <v>115</v>
      </c>
      <c r="AE86" t="s">
        <v>116</v>
      </c>
      <c r="AF86" t="s">
        <v>117</v>
      </c>
      <c r="AG86" t="s">
        <v>118</v>
      </c>
      <c r="AH86" t="s">
        <v>119</v>
      </c>
      <c r="AI86" t="s">
        <v>120</v>
      </c>
      <c r="AJ86" t="s">
        <v>121</v>
      </c>
      <c r="AK86" t="s">
        <v>122</v>
      </c>
      <c r="AL86" t="s">
        <v>123</v>
      </c>
      <c r="AM86" t="s">
        <v>124</v>
      </c>
      <c r="AN86" t="s">
        <v>125</v>
      </c>
      <c r="AO86" t="s">
        <v>126</v>
      </c>
    </row>
    <row r="87" spans="1:41" ht="15.75" outlineLevel="1" x14ac:dyDescent="0.25">
      <c r="A87" s="66">
        <f t="shared" ca="1" si="54"/>
        <v>0</v>
      </c>
      <c r="B87" s="72" t="s">
        <v>127</v>
      </c>
      <c r="C87" s="618"/>
      <c r="D87" s="68">
        <f t="shared" ca="1" si="51"/>
        <v>0</v>
      </c>
      <c r="E87" s="69">
        <f t="shared" ca="1" si="52"/>
        <v>0</v>
      </c>
      <c r="F87" s="279">
        <f t="shared" ca="1" si="55"/>
        <v>0</v>
      </c>
      <c r="G87" s="279">
        <f t="shared" ca="1" si="53"/>
        <v>0</v>
      </c>
      <c r="H87" s="279">
        <f t="shared" ca="1" si="53"/>
        <v>0</v>
      </c>
      <c r="I87" s="279">
        <f t="shared" ca="1" si="53"/>
        <v>0</v>
      </c>
      <c r="J87" s="279">
        <f t="shared" ca="1" si="53"/>
        <v>0</v>
      </c>
      <c r="K87" s="279">
        <f t="shared" ca="1" si="53"/>
        <v>0</v>
      </c>
      <c r="L87" s="279">
        <f t="shared" ca="1" si="53"/>
        <v>0</v>
      </c>
      <c r="M87" s="279">
        <f t="shared" ca="1" si="53"/>
        <v>0</v>
      </c>
      <c r="N87" s="279">
        <f t="shared" ca="1" si="53"/>
        <v>0</v>
      </c>
      <c r="O87" s="279">
        <f t="shared" ca="1" si="53"/>
        <v>0</v>
      </c>
      <c r="P87" s="279">
        <f t="shared" ca="1" si="53"/>
        <v>0</v>
      </c>
      <c r="Q87" s="279">
        <f t="shared" ca="1" si="53"/>
        <v>0</v>
      </c>
      <c r="R87" s="279">
        <f t="shared" ca="1" si="53"/>
        <v>0</v>
      </c>
      <c r="S87" s="279">
        <f t="shared" ca="1" si="53"/>
        <v>0</v>
      </c>
      <c r="T87" s="279">
        <f t="shared" ca="1" si="53"/>
        <v>0</v>
      </c>
      <c r="V87" t="str">
        <f t="shared" si="56"/>
        <v>Name_8</v>
      </c>
      <c r="W87" t="s">
        <v>73</v>
      </c>
      <c r="Y87" s="44" t="s">
        <v>128</v>
      </c>
      <c r="Z87" s="44" t="s">
        <v>129</v>
      </c>
      <c r="AA87" t="s">
        <v>130</v>
      </c>
      <c r="AB87" t="s">
        <v>131</v>
      </c>
      <c r="AC87" t="s">
        <v>132</v>
      </c>
      <c r="AD87" t="s">
        <v>133</v>
      </c>
      <c r="AE87" t="s">
        <v>134</v>
      </c>
      <c r="AF87" t="s">
        <v>135</v>
      </c>
      <c r="AG87" t="s">
        <v>136</v>
      </c>
      <c r="AH87" t="s">
        <v>137</v>
      </c>
      <c r="AI87" t="s">
        <v>138</v>
      </c>
      <c r="AJ87" t="s">
        <v>139</v>
      </c>
      <c r="AK87" t="s">
        <v>140</v>
      </c>
      <c r="AL87" t="s">
        <v>141</v>
      </c>
      <c r="AM87" t="s">
        <v>142</v>
      </c>
      <c r="AN87" t="s">
        <v>143</v>
      </c>
      <c r="AO87" t="s">
        <v>144</v>
      </c>
    </row>
    <row r="88" spans="1:41" ht="15.75" outlineLevel="1" x14ac:dyDescent="0.25">
      <c r="A88" s="66">
        <f t="shared" ca="1" si="54"/>
        <v>0</v>
      </c>
      <c r="B88" s="73" t="s">
        <v>26</v>
      </c>
      <c r="C88" s="617">
        <f ca="1">INDIRECT($V88&amp;"!"&amp;X88)</f>
        <v>0</v>
      </c>
      <c r="D88" s="68">
        <f t="shared" ca="1" si="51"/>
        <v>0</v>
      </c>
      <c r="E88" s="69">
        <f t="shared" ca="1" si="52"/>
        <v>0</v>
      </c>
      <c r="F88" s="279">
        <f t="shared" ca="1" si="55"/>
        <v>0</v>
      </c>
      <c r="G88" s="279">
        <f t="shared" ca="1" si="53"/>
        <v>0</v>
      </c>
      <c r="H88" s="279">
        <f t="shared" ca="1" si="53"/>
        <v>0</v>
      </c>
      <c r="I88" s="279">
        <f t="shared" ca="1" si="53"/>
        <v>0</v>
      </c>
      <c r="J88" s="279">
        <f t="shared" ca="1" si="53"/>
        <v>0</v>
      </c>
      <c r="K88" s="279">
        <f t="shared" ca="1" si="53"/>
        <v>0</v>
      </c>
      <c r="L88" s="279">
        <f t="shared" ca="1" si="53"/>
        <v>0</v>
      </c>
      <c r="M88" s="279">
        <f t="shared" ca="1" si="53"/>
        <v>0</v>
      </c>
      <c r="N88" s="279">
        <f t="shared" ca="1" si="53"/>
        <v>0</v>
      </c>
      <c r="O88" s="279">
        <f t="shared" ca="1" si="53"/>
        <v>0</v>
      </c>
      <c r="P88" s="279">
        <f t="shared" ca="1" si="53"/>
        <v>0</v>
      </c>
      <c r="Q88" s="279">
        <f t="shared" ca="1" si="53"/>
        <v>0</v>
      </c>
      <c r="R88" s="279">
        <f t="shared" ca="1" si="53"/>
        <v>0</v>
      </c>
      <c r="S88" s="279">
        <f t="shared" ca="1" si="53"/>
        <v>0</v>
      </c>
      <c r="T88" s="279">
        <f t="shared" ca="1" si="53"/>
        <v>0</v>
      </c>
      <c r="V88" t="str">
        <f t="shared" si="56"/>
        <v>Name_8</v>
      </c>
      <c r="W88" t="s">
        <v>73</v>
      </c>
      <c r="X88" t="s">
        <v>145</v>
      </c>
      <c r="Y88" s="44" t="s">
        <v>146</v>
      </c>
      <c r="Z88" s="44" t="s">
        <v>147</v>
      </c>
      <c r="AA88" t="s">
        <v>148</v>
      </c>
      <c r="AB88" t="s">
        <v>149</v>
      </c>
      <c r="AC88" t="s">
        <v>150</v>
      </c>
      <c r="AD88" t="s">
        <v>151</v>
      </c>
      <c r="AE88" t="s">
        <v>152</v>
      </c>
      <c r="AF88" t="s">
        <v>153</v>
      </c>
      <c r="AG88" t="s">
        <v>154</v>
      </c>
      <c r="AH88" t="s">
        <v>155</v>
      </c>
      <c r="AI88" t="s">
        <v>156</v>
      </c>
      <c r="AJ88" t="s">
        <v>157</v>
      </c>
      <c r="AK88" t="s">
        <v>158</v>
      </c>
      <c r="AL88" t="s">
        <v>159</v>
      </c>
      <c r="AM88" t="s">
        <v>160</v>
      </c>
      <c r="AN88" t="s">
        <v>161</v>
      </c>
      <c r="AO88" t="s">
        <v>162</v>
      </c>
    </row>
    <row r="89" spans="1:41" ht="15.75" outlineLevel="1" x14ac:dyDescent="0.25">
      <c r="A89" s="66">
        <f t="shared" ca="1" si="54"/>
        <v>0</v>
      </c>
      <c r="B89" s="74" t="s">
        <v>163</v>
      </c>
      <c r="C89" s="618"/>
      <c r="D89" s="68">
        <f t="shared" ca="1" si="51"/>
        <v>0</v>
      </c>
      <c r="E89" s="69">
        <f t="shared" ca="1" si="52"/>
        <v>0</v>
      </c>
      <c r="F89" s="279">
        <f t="shared" ca="1" si="55"/>
        <v>0</v>
      </c>
      <c r="G89" s="279">
        <f t="shared" ca="1" si="53"/>
        <v>0</v>
      </c>
      <c r="H89" s="279">
        <f t="shared" ca="1" si="53"/>
        <v>0</v>
      </c>
      <c r="I89" s="279">
        <f t="shared" ca="1" si="53"/>
        <v>0</v>
      </c>
      <c r="J89" s="279">
        <f t="shared" ca="1" si="53"/>
        <v>0</v>
      </c>
      <c r="K89" s="279">
        <f t="shared" ca="1" si="53"/>
        <v>0</v>
      </c>
      <c r="L89" s="279">
        <f t="shared" ca="1" si="53"/>
        <v>0</v>
      </c>
      <c r="M89" s="279">
        <f t="shared" ca="1" si="53"/>
        <v>0</v>
      </c>
      <c r="N89" s="279">
        <f t="shared" ca="1" si="53"/>
        <v>0</v>
      </c>
      <c r="O89" s="279">
        <f t="shared" ca="1" si="53"/>
        <v>0</v>
      </c>
      <c r="P89" s="279">
        <f t="shared" ca="1" si="53"/>
        <v>0</v>
      </c>
      <c r="Q89" s="279">
        <f t="shared" ca="1" si="53"/>
        <v>0</v>
      </c>
      <c r="R89" s="279">
        <f t="shared" ca="1" si="53"/>
        <v>0</v>
      </c>
      <c r="S89" s="279">
        <f t="shared" ca="1" si="53"/>
        <v>0</v>
      </c>
      <c r="T89" s="279">
        <f t="shared" ca="1" si="53"/>
        <v>0</v>
      </c>
      <c r="V89" t="str">
        <f t="shared" si="56"/>
        <v>Name_8</v>
      </c>
      <c r="W89" t="s">
        <v>73</v>
      </c>
      <c r="Y89" s="44" t="s">
        <v>164</v>
      </c>
      <c r="Z89" s="44" t="s">
        <v>165</v>
      </c>
      <c r="AA89" t="s">
        <v>166</v>
      </c>
      <c r="AB89" t="s">
        <v>167</v>
      </c>
      <c r="AC89" t="s">
        <v>168</v>
      </c>
      <c r="AD89" t="s">
        <v>169</v>
      </c>
      <c r="AE89" t="s">
        <v>170</v>
      </c>
      <c r="AF89" t="s">
        <v>171</v>
      </c>
      <c r="AG89" t="s">
        <v>172</v>
      </c>
      <c r="AH89" t="s">
        <v>173</v>
      </c>
      <c r="AI89" t="s">
        <v>174</v>
      </c>
      <c r="AJ89" t="s">
        <v>175</v>
      </c>
      <c r="AK89" t="s">
        <v>176</v>
      </c>
      <c r="AL89" t="s">
        <v>177</v>
      </c>
      <c r="AM89" t="s">
        <v>178</v>
      </c>
      <c r="AN89" t="s">
        <v>179</v>
      </c>
      <c r="AO89" t="s">
        <v>180</v>
      </c>
    </row>
    <row r="90" spans="1:41" ht="15.75" outlineLevel="1" x14ac:dyDescent="0.25">
      <c r="A90" s="66">
        <f t="shared" ca="1" si="54"/>
        <v>0</v>
      </c>
      <c r="B90" s="75" t="s">
        <v>27</v>
      </c>
      <c r="C90" s="617">
        <f ca="1">INDIRECT($V90&amp;"!"&amp;X90)</f>
        <v>0</v>
      </c>
      <c r="D90" s="68">
        <f t="shared" ca="1" si="51"/>
        <v>0</v>
      </c>
      <c r="E90" s="69">
        <f t="shared" ca="1" si="52"/>
        <v>0</v>
      </c>
      <c r="F90" s="279">
        <f t="shared" ca="1" si="55"/>
        <v>0</v>
      </c>
      <c r="G90" s="279">
        <f t="shared" ca="1" si="53"/>
        <v>0</v>
      </c>
      <c r="H90" s="279">
        <f t="shared" ca="1" si="53"/>
        <v>0</v>
      </c>
      <c r="I90" s="279">
        <f t="shared" ca="1" si="53"/>
        <v>0</v>
      </c>
      <c r="J90" s="279">
        <f t="shared" ca="1" si="53"/>
        <v>0</v>
      </c>
      <c r="K90" s="279">
        <f t="shared" ca="1" si="53"/>
        <v>0</v>
      </c>
      <c r="L90" s="279">
        <f t="shared" ca="1" si="53"/>
        <v>0</v>
      </c>
      <c r="M90" s="279">
        <f t="shared" ca="1" si="53"/>
        <v>0</v>
      </c>
      <c r="N90" s="279">
        <f t="shared" ca="1" si="53"/>
        <v>0</v>
      </c>
      <c r="O90" s="279">
        <f t="shared" ca="1" si="53"/>
        <v>0</v>
      </c>
      <c r="P90" s="279">
        <f t="shared" ca="1" si="53"/>
        <v>0</v>
      </c>
      <c r="Q90" s="279">
        <f t="shared" ca="1" si="53"/>
        <v>0</v>
      </c>
      <c r="R90" s="279">
        <f t="shared" ca="1" si="53"/>
        <v>0</v>
      </c>
      <c r="S90" s="279">
        <f t="shared" ca="1" si="53"/>
        <v>0</v>
      </c>
      <c r="T90" s="279">
        <f t="shared" ca="1" si="53"/>
        <v>0</v>
      </c>
      <c r="V90" t="str">
        <f t="shared" si="56"/>
        <v>Name_8</v>
      </c>
      <c r="W90" t="s">
        <v>73</v>
      </c>
      <c r="X90" t="s">
        <v>181</v>
      </c>
      <c r="Y90" s="44" t="s">
        <v>182</v>
      </c>
      <c r="Z90" s="44" t="s">
        <v>183</v>
      </c>
      <c r="AA90" t="s">
        <v>184</v>
      </c>
      <c r="AB90" t="s">
        <v>185</v>
      </c>
      <c r="AC90" t="s">
        <v>186</v>
      </c>
      <c r="AD90" t="s">
        <v>187</v>
      </c>
      <c r="AE90" t="s">
        <v>188</v>
      </c>
      <c r="AF90" t="s">
        <v>189</v>
      </c>
      <c r="AG90" t="s">
        <v>190</v>
      </c>
      <c r="AH90" t="s">
        <v>191</v>
      </c>
      <c r="AI90" t="s">
        <v>192</v>
      </c>
      <c r="AJ90" t="s">
        <v>193</v>
      </c>
      <c r="AK90" t="s">
        <v>194</v>
      </c>
      <c r="AL90" t="s">
        <v>195</v>
      </c>
      <c r="AM90" t="s">
        <v>196</v>
      </c>
      <c r="AN90" t="s">
        <v>197</v>
      </c>
      <c r="AO90" t="s">
        <v>198</v>
      </c>
    </row>
    <row r="91" spans="1:41" ht="15.75" outlineLevel="1" x14ac:dyDescent="0.25">
      <c r="A91" s="66">
        <f t="shared" ca="1" si="54"/>
        <v>0</v>
      </c>
      <c r="B91" s="75" t="s">
        <v>199</v>
      </c>
      <c r="C91" s="618"/>
      <c r="D91" s="68">
        <f t="shared" ca="1" si="51"/>
        <v>0</v>
      </c>
      <c r="E91" s="69">
        <f t="shared" ca="1" si="52"/>
        <v>0</v>
      </c>
      <c r="F91" s="279">
        <f t="shared" ca="1" si="55"/>
        <v>0</v>
      </c>
      <c r="G91" s="279">
        <f t="shared" ca="1" si="53"/>
        <v>0</v>
      </c>
      <c r="H91" s="279">
        <f t="shared" ca="1" si="53"/>
        <v>0</v>
      </c>
      <c r="I91" s="279">
        <f t="shared" ca="1" si="53"/>
        <v>0</v>
      </c>
      <c r="J91" s="279">
        <f t="shared" ca="1" si="53"/>
        <v>0</v>
      </c>
      <c r="K91" s="279">
        <f t="shared" ca="1" si="53"/>
        <v>0</v>
      </c>
      <c r="L91" s="279">
        <f t="shared" ca="1" si="53"/>
        <v>0</v>
      </c>
      <c r="M91" s="279">
        <f t="shared" ca="1" si="53"/>
        <v>0</v>
      </c>
      <c r="N91" s="279">
        <f t="shared" ca="1" si="53"/>
        <v>0</v>
      </c>
      <c r="O91" s="279">
        <f t="shared" ca="1" si="53"/>
        <v>0</v>
      </c>
      <c r="P91" s="279">
        <f t="shared" ca="1" si="53"/>
        <v>0</v>
      </c>
      <c r="Q91" s="279">
        <f t="shared" ca="1" si="53"/>
        <v>0</v>
      </c>
      <c r="R91" s="279">
        <f t="shared" ca="1" si="53"/>
        <v>0</v>
      </c>
      <c r="S91" s="279">
        <f t="shared" ca="1" si="53"/>
        <v>0</v>
      </c>
      <c r="T91" s="279">
        <f t="shared" ca="1" si="53"/>
        <v>0</v>
      </c>
      <c r="V91" t="str">
        <f t="shared" si="56"/>
        <v>Name_8</v>
      </c>
      <c r="W91" t="s">
        <v>73</v>
      </c>
      <c r="Y91" s="44" t="s">
        <v>200</v>
      </c>
      <c r="Z91" s="44" t="s">
        <v>201</v>
      </c>
      <c r="AA91" t="s">
        <v>202</v>
      </c>
      <c r="AB91" t="s">
        <v>203</v>
      </c>
      <c r="AC91" t="s">
        <v>204</v>
      </c>
      <c r="AD91" t="s">
        <v>205</v>
      </c>
      <c r="AE91" t="s">
        <v>206</v>
      </c>
      <c r="AF91" t="s">
        <v>207</v>
      </c>
      <c r="AG91" t="s">
        <v>208</v>
      </c>
      <c r="AH91" t="s">
        <v>209</v>
      </c>
      <c r="AI91" t="s">
        <v>210</v>
      </c>
      <c r="AJ91" t="s">
        <v>211</v>
      </c>
      <c r="AK91" t="s">
        <v>212</v>
      </c>
      <c r="AL91" t="s">
        <v>213</v>
      </c>
      <c r="AM91" t="s">
        <v>214</v>
      </c>
      <c r="AN91" t="s">
        <v>215</v>
      </c>
      <c r="AO91" t="s">
        <v>216</v>
      </c>
    </row>
    <row r="92" spans="1:41" ht="15.75" outlineLevel="1" x14ac:dyDescent="0.25">
      <c r="A92" s="66">
        <f t="shared" ca="1" si="54"/>
        <v>0</v>
      </c>
      <c r="B92" s="76" t="s">
        <v>28</v>
      </c>
      <c r="C92" s="77">
        <f ca="1">INDIRECT($V92&amp;"!"&amp;X92)</f>
        <v>0</v>
      </c>
      <c r="D92" s="68">
        <f t="shared" ca="1" si="51"/>
        <v>0</v>
      </c>
      <c r="E92" s="69">
        <f t="shared" ca="1" si="52"/>
        <v>0</v>
      </c>
      <c r="F92" s="279">
        <f t="shared" ca="1" si="55"/>
        <v>0</v>
      </c>
      <c r="G92" s="279">
        <f t="shared" ca="1" si="53"/>
        <v>0</v>
      </c>
      <c r="H92" s="279">
        <f t="shared" ca="1" si="53"/>
        <v>0</v>
      </c>
      <c r="I92" s="279">
        <f t="shared" ca="1" si="53"/>
        <v>0</v>
      </c>
      <c r="J92" s="279">
        <f t="shared" ca="1" si="53"/>
        <v>0</v>
      </c>
      <c r="K92" s="279">
        <f t="shared" ca="1" si="53"/>
        <v>0</v>
      </c>
      <c r="L92" s="279">
        <f t="shared" ca="1" si="53"/>
        <v>0</v>
      </c>
      <c r="M92" s="279">
        <f t="shared" ca="1" si="53"/>
        <v>0</v>
      </c>
      <c r="N92" s="279">
        <f t="shared" ca="1" si="53"/>
        <v>0</v>
      </c>
      <c r="O92" s="279">
        <f t="shared" ca="1" si="53"/>
        <v>0</v>
      </c>
      <c r="P92" s="279">
        <f t="shared" ca="1" si="53"/>
        <v>0</v>
      </c>
      <c r="Q92" s="279">
        <f t="shared" ca="1" si="53"/>
        <v>0</v>
      </c>
      <c r="R92" s="279">
        <f t="shared" ca="1" si="53"/>
        <v>0</v>
      </c>
      <c r="S92" s="279">
        <f t="shared" ca="1" si="53"/>
        <v>0</v>
      </c>
      <c r="T92" s="279">
        <f t="shared" ca="1" si="53"/>
        <v>0</v>
      </c>
      <c r="V92" t="str">
        <f t="shared" si="56"/>
        <v>Name_8</v>
      </c>
      <c r="W92" t="s">
        <v>73</v>
      </c>
      <c r="X92" t="s">
        <v>217</v>
      </c>
      <c r="Y92" s="44" t="s">
        <v>218</v>
      </c>
      <c r="Z92" s="44" t="s">
        <v>219</v>
      </c>
      <c r="AA92" t="s">
        <v>220</v>
      </c>
      <c r="AB92" t="s">
        <v>221</v>
      </c>
      <c r="AC92" t="s">
        <v>222</v>
      </c>
      <c r="AD92" t="s">
        <v>223</v>
      </c>
      <c r="AE92" t="s">
        <v>224</v>
      </c>
      <c r="AF92" t="s">
        <v>225</v>
      </c>
      <c r="AG92" t="s">
        <v>226</v>
      </c>
      <c r="AH92" t="s">
        <v>227</v>
      </c>
      <c r="AI92" t="s">
        <v>228</v>
      </c>
      <c r="AJ92" t="s">
        <v>229</v>
      </c>
      <c r="AK92" t="s">
        <v>230</v>
      </c>
      <c r="AL92" t="s">
        <v>231</v>
      </c>
      <c r="AM92" t="s">
        <v>232</v>
      </c>
      <c r="AN92" t="s">
        <v>233</v>
      </c>
      <c r="AO92" t="s">
        <v>234</v>
      </c>
    </row>
    <row r="93" spans="1:41" s="78" customFormat="1" ht="15.75" outlineLevel="1" x14ac:dyDescent="0.25">
      <c r="A93" s="66">
        <f t="shared" ca="1" si="54"/>
        <v>0</v>
      </c>
      <c r="B93" s="79" t="s">
        <v>52</v>
      </c>
      <c r="C93" s="80">
        <f ca="1">SUM(C84:C92)</f>
        <v>0</v>
      </c>
      <c r="D93" s="81">
        <f ca="1">SUM(D84:D92)</f>
        <v>0</v>
      </c>
      <c r="E93" s="82">
        <f ca="1">SUM(E84:E92)</f>
        <v>0</v>
      </c>
      <c r="F93" s="82">
        <f t="shared" ref="F93:T93" ca="1" si="57">SUM(F84:F92)</f>
        <v>0</v>
      </c>
      <c r="G93" s="82">
        <f t="shared" ca="1" si="57"/>
        <v>0</v>
      </c>
      <c r="H93" s="82">
        <f t="shared" ca="1" si="57"/>
        <v>0</v>
      </c>
      <c r="I93" s="82">
        <f t="shared" ca="1" si="57"/>
        <v>0</v>
      </c>
      <c r="J93" s="82">
        <f t="shared" ca="1" si="57"/>
        <v>0</v>
      </c>
      <c r="K93" s="82">
        <f t="shared" ca="1" si="57"/>
        <v>0</v>
      </c>
      <c r="L93" s="82">
        <f t="shared" ca="1" si="57"/>
        <v>0</v>
      </c>
      <c r="M93" s="82">
        <f t="shared" ca="1" si="57"/>
        <v>0</v>
      </c>
      <c r="N93" s="82">
        <f t="shared" ca="1" si="57"/>
        <v>0</v>
      </c>
      <c r="O93" s="82">
        <f t="shared" ca="1" si="57"/>
        <v>0</v>
      </c>
      <c r="P93" s="82">
        <f t="shared" ca="1" si="57"/>
        <v>0</v>
      </c>
      <c r="Q93" s="82">
        <f t="shared" ca="1" si="57"/>
        <v>0</v>
      </c>
      <c r="R93" s="82">
        <f t="shared" ca="1" si="57"/>
        <v>0</v>
      </c>
      <c r="S93" s="82">
        <f t="shared" ca="1" si="57"/>
        <v>0</v>
      </c>
      <c r="T93" s="82">
        <f t="shared" ca="1" si="57"/>
        <v>0</v>
      </c>
      <c r="Y93" s="83"/>
      <c r="Z93" s="83"/>
    </row>
    <row r="94" spans="1:41" ht="15.75" x14ac:dyDescent="0.25">
      <c r="A94" s="61" t="s">
        <v>391</v>
      </c>
      <c r="B94" s="64"/>
      <c r="C94" s="84"/>
      <c r="D94" s="64"/>
      <c r="E94" s="85"/>
      <c r="F94" s="64"/>
      <c r="G94" s="64"/>
      <c r="H94" s="64"/>
      <c r="I94" s="64"/>
      <c r="J94" s="64"/>
      <c r="K94" s="64"/>
      <c r="L94" s="64"/>
      <c r="M94" s="64"/>
      <c r="N94" s="64"/>
      <c r="O94" s="64"/>
      <c r="P94" s="64"/>
      <c r="Q94" s="64"/>
      <c r="R94" s="64"/>
      <c r="S94" s="64"/>
      <c r="T94" s="64"/>
    </row>
    <row r="95" spans="1:41" ht="15.75" outlineLevel="1" x14ac:dyDescent="0.25">
      <c r="A95" s="66">
        <f ca="1">INDIRECT($V95&amp;"!"&amp;W95)</f>
        <v>0</v>
      </c>
      <c r="B95" s="67" t="s">
        <v>24</v>
      </c>
      <c r="C95" s="617">
        <f ca="1">INDIRECT($V95&amp;"!"&amp;X95)</f>
        <v>0</v>
      </c>
      <c r="D95" s="68">
        <f t="shared" ref="D95:D103" ca="1" si="58">INDIRECT($V95&amp;"!"&amp;Y95)</f>
        <v>0</v>
      </c>
      <c r="E95" s="69">
        <f t="shared" ref="E95:E103" ca="1" si="59">SUM(F95:T95)</f>
        <v>0</v>
      </c>
      <c r="F95" s="279">
        <f ca="1">ROUND(INDIRECT($V95&amp;"!"&amp;AA95)/215*12,2)</f>
        <v>0</v>
      </c>
      <c r="G95" s="279">
        <f t="shared" ref="G95:T103" ca="1" si="60">ROUND(INDIRECT($V95&amp;"!"&amp;AB95)/215*12,2)</f>
        <v>0</v>
      </c>
      <c r="H95" s="279">
        <f t="shared" ca="1" si="60"/>
        <v>0</v>
      </c>
      <c r="I95" s="279">
        <f t="shared" ca="1" si="60"/>
        <v>0</v>
      </c>
      <c r="J95" s="279">
        <f t="shared" ca="1" si="60"/>
        <v>0</v>
      </c>
      <c r="K95" s="279">
        <f t="shared" ca="1" si="60"/>
        <v>0</v>
      </c>
      <c r="L95" s="279">
        <f t="shared" ca="1" si="60"/>
        <v>0</v>
      </c>
      <c r="M95" s="279">
        <f t="shared" ca="1" si="60"/>
        <v>0</v>
      </c>
      <c r="N95" s="279">
        <f t="shared" ca="1" si="60"/>
        <v>0</v>
      </c>
      <c r="O95" s="279">
        <f t="shared" ca="1" si="60"/>
        <v>0</v>
      </c>
      <c r="P95" s="279">
        <f t="shared" ca="1" si="60"/>
        <v>0</v>
      </c>
      <c r="Q95" s="279">
        <f t="shared" ca="1" si="60"/>
        <v>0</v>
      </c>
      <c r="R95" s="279">
        <f t="shared" ca="1" si="60"/>
        <v>0</v>
      </c>
      <c r="S95" s="279">
        <f t="shared" ca="1" si="60"/>
        <v>0</v>
      </c>
      <c r="T95" s="279">
        <f t="shared" ca="1" si="60"/>
        <v>0</v>
      </c>
      <c r="V95" t="str">
        <f>A94</f>
        <v>Name_9</v>
      </c>
      <c r="W95" t="s">
        <v>73</v>
      </c>
      <c r="X95" t="s">
        <v>74</v>
      </c>
      <c r="Y95" s="44" t="s">
        <v>75</v>
      </c>
      <c r="Z95" s="44" t="s">
        <v>76</v>
      </c>
      <c r="AA95" t="s">
        <v>28</v>
      </c>
      <c r="AB95" t="s">
        <v>77</v>
      </c>
      <c r="AC95" t="s">
        <v>78</v>
      </c>
      <c r="AD95" t="s">
        <v>79</v>
      </c>
      <c r="AE95" t="s">
        <v>80</v>
      </c>
      <c r="AF95" t="s">
        <v>81</v>
      </c>
      <c r="AG95" t="s">
        <v>82</v>
      </c>
      <c r="AH95" t="s">
        <v>83</v>
      </c>
      <c r="AI95" t="s">
        <v>84</v>
      </c>
      <c r="AJ95" t="s">
        <v>85</v>
      </c>
      <c r="AK95" t="s">
        <v>86</v>
      </c>
      <c r="AL95" t="s">
        <v>87</v>
      </c>
      <c r="AM95" t="s">
        <v>88</v>
      </c>
      <c r="AN95" t="s">
        <v>89</v>
      </c>
      <c r="AO95" t="s">
        <v>90</v>
      </c>
    </row>
    <row r="96" spans="1:41" ht="15.75" outlineLevel="1" x14ac:dyDescent="0.25">
      <c r="A96" s="66">
        <f t="shared" ref="A96:A104" ca="1" si="61">INDIRECT($V95&amp;"!"&amp;W95)</f>
        <v>0</v>
      </c>
      <c r="B96" s="70" t="s">
        <v>91</v>
      </c>
      <c r="C96" s="618"/>
      <c r="D96" s="68">
        <f t="shared" ca="1" si="58"/>
        <v>0</v>
      </c>
      <c r="E96" s="69">
        <f t="shared" ca="1" si="59"/>
        <v>0</v>
      </c>
      <c r="F96" s="279">
        <f t="shared" ref="F96:F103" ca="1" si="62">ROUND(INDIRECT($V96&amp;"!"&amp;AA96)/215*12,2)</f>
        <v>0</v>
      </c>
      <c r="G96" s="279">
        <f t="shared" ca="1" si="60"/>
        <v>0</v>
      </c>
      <c r="H96" s="279">
        <f t="shared" ca="1" si="60"/>
        <v>0</v>
      </c>
      <c r="I96" s="279">
        <f t="shared" ca="1" si="60"/>
        <v>0</v>
      </c>
      <c r="J96" s="279">
        <f t="shared" ca="1" si="60"/>
        <v>0</v>
      </c>
      <c r="K96" s="279">
        <f t="shared" ca="1" si="60"/>
        <v>0</v>
      </c>
      <c r="L96" s="279">
        <f t="shared" ca="1" si="60"/>
        <v>0</v>
      </c>
      <c r="M96" s="279">
        <f t="shared" ca="1" si="60"/>
        <v>0</v>
      </c>
      <c r="N96" s="279">
        <f t="shared" ca="1" si="60"/>
        <v>0</v>
      </c>
      <c r="O96" s="279">
        <f t="shared" ca="1" si="60"/>
        <v>0</v>
      </c>
      <c r="P96" s="279">
        <f t="shared" ca="1" si="60"/>
        <v>0</v>
      </c>
      <c r="Q96" s="279">
        <f t="shared" ca="1" si="60"/>
        <v>0</v>
      </c>
      <c r="R96" s="279">
        <f t="shared" ca="1" si="60"/>
        <v>0</v>
      </c>
      <c r="S96" s="279">
        <f t="shared" ca="1" si="60"/>
        <v>0</v>
      </c>
      <c r="T96" s="279">
        <f t="shared" ca="1" si="60"/>
        <v>0</v>
      </c>
      <c r="V96" t="str">
        <f t="shared" ref="V96:V102" si="63">V95</f>
        <v>Name_9</v>
      </c>
      <c r="W96" t="s">
        <v>73</v>
      </c>
      <c r="Y96" s="44" t="s">
        <v>92</v>
      </c>
      <c r="Z96" s="44" t="s">
        <v>93</v>
      </c>
      <c r="AA96" t="s">
        <v>94</v>
      </c>
      <c r="AB96" t="s">
        <v>95</v>
      </c>
      <c r="AC96" t="s">
        <v>96</v>
      </c>
      <c r="AD96" t="s">
        <v>97</v>
      </c>
      <c r="AE96" t="s">
        <v>98</v>
      </c>
      <c r="AF96" t="s">
        <v>99</v>
      </c>
      <c r="AG96" t="s">
        <v>100</v>
      </c>
      <c r="AH96" t="s">
        <v>101</v>
      </c>
      <c r="AI96" t="s">
        <v>102</v>
      </c>
      <c r="AJ96" t="s">
        <v>103</v>
      </c>
      <c r="AK96" t="s">
        <v>104</v>
      </c>
      <c r="AL96" t="s">
        <v>105</v>
      </c>
      <c r="AM96" t="s">
        <v>106</v>
      </c>
      <c r="AN96" t="s">
        <v>107</v>
      </c>
      <c r="AO96" t="s">
        <v>108</v>
      </c>
    </row>
    <row r="97" spans="1:41" ht="15.75" outlineLevel="1" x14ac:dyDescent="0.25">
      <c r="A97" s="66">
        <f t="shared" ca="1" si="61"/>
        <v>0</v>
      </c>
      <c r="B97" s="71" t="s">
        <v>25</v>
      </c>
      <c r="C97" s="617">
        <f ca="1">INDIRECT($V97&amp;"!"&amp;X97)</f>
        <v>0</v>
      </c>
      <c r="D97" s="68">
        <f t="shared" ca="1" si="58"/>
        <v>0</v>
      </c>
      <c r="E97" s="69">
        <f t="shared" ca="1" si="59"/>
        <v>0</v>
      </c>
      <c r="F97" s="279">
        <f t="shared" ca="1" si="62"/>
        <v>0</v>
      </c>
      <c r="G97" s="279">
        <f t="shared" ca="1" si="60"/>
        <v>0</v>
      </c>
      <c r="H97" s="279">
        <f t="shared" ca="1" si="60"/>
        <v>0</v>
      </c>
      <c r="I97" s="279">
        <f t="shared" ca="1" si="60"/>
        <v>0</v>
      </c>
      <c r="J97" s="279">
        <f t="shared" ca="1" si="60"/>
        <v>0</v>
      </c>
      <c r="K97" s="279">
        <f t="shared" ca="1" si="60"/>
        <v>0</v>
      </c>
      <c r="L97" s="279">
        <f t="shared" ca="1" si="60"/>
        <v>0</v>
      </c>
      <c r="M97" s="279">
        <f t="shared" ca="1" si="60"/>
        <v>0</v>
      </c>
      <c r="N97" s="279">
        <f t="shared" ca="1" si="60"/>
        <v>0</v>
      </c>
      <c r="O97" s="279">
        <f t="shared" ca="1" si="60"/>
        <v>0</v>
      </c>
      <c r="P97" s="279">
        <f t="shared" ca="1" si="60"/>
        <v>0</v>
      </c>
      <c r="Q97" s="279">
        <f t="shared" ca="1" si="60"/>
        <v>0</v>
      </c>
      <c r="R97" s="279">
        <f t="shared" ca="1" si="60"/>
        <v>0</v>
      </c>
      <c r="S97" s="279">
        <f t="shared" ca="1" si="60"/>
        <v>0</v>
      </c>
      <c r="T97" s="279">
        <f t="shared" ca="1" si="60"/>
        <v>0</v>
      </c>
      <c r="V97" t="str">
        <f t="shared" si="63"/>
        <v>Name_9</v>
      </c>
      <c r="W97" t="s">
        <v>73</v>
      </c>
      <c r="X97" t="s">
        <v>109</v>
      </c>
      <c r="Y97" s="44" t="s">
        <v>110</v>
      </c>
      <c r="Z97" s="44" t="s">
        <v>111</v>
      </c>
      <c r="AA97" t="s">
        <v>112</v>
      </c>
      <c r="AB97" t="s">
        <v>113</v>
      </c>
      <c r="AC97" t="s">
        <v>114</v>
      </c>
      <c r="AD97" t="s">
        <v>115</v>
      </c>
      <c r="AE97" t="s">
        <v>116</v>
      </c>
      <c r="AF97" t="s">
        <v>117</v>
      </c>
      <c r="AG97" t="s">
        <v>118</v>
      </c>
      <c r="AH97" t="s">
        <v>119</v>
      </c>
      <c r="AI97" t="s">
        <v>120</v>
      </c>
      <c r="AJ97" t="s">
        <v>121</v>
      </c>
      <c r="AK97" t="s">
        <v>122</v>
      </c>
      <c r="AL97" t="s">
        <v>123</v>
      </c>
      <c r="AM97" t="s">
        <v>124</v>
      </c>
      <c r="AN97" t="s">
        <v>125</v>
      </c>
      <c r="AO97" t="s">
        <v>126</v>
      </c>
    </row>
    <row r="98" spans="1:41" ht="15.75" outlineLevel="1" x14ac:dyDescent="0.25">
      <c r="A98" s="66">
        <f t="shared" ca="1" si="61"/>
        <v>0</v>
      </c>
      <c r="B98" s="72" t="s">
        <v>127</v>
      </c>
      <c r="C98" s="618"/>
      <c r="D98" s="68">
        <f t="shared" ca="1" si="58"/>
        <v>0</v>
      </c>
      <c r="E98" s="69">
        <f t="shared" ca="1" si="59"/>
        <v>0</v>
      </c>
      <c r="F98" s="279">
        <f t="shared" ca="1" si="62"/>
        <v>0</v>
      </c>
      <c r="G98" s="279">
        <f t="shared" ca="1" si="60"/>
        <v>0</v>
      </c>
      <c r="H98" s="279">
        <f t="shared" ca="1" si="60"/>
        <v>0</v>
      </c>
      <c r="I98" s="279">
        <f t="shared" ca="1" si="60"/>
        <v>0</v>
      </c>
      <c r="J98" s="279">
        <f t="shared" ca="1" si="60"/>
        <v>0</v>
      </c>
      <c r="K98" s="279">
        <f t="shared" ca="1" si="60"/>
        <v>0</v>
      </c>
      <c r="L98" s="279">
        <f t="shared" ca="1" si="60"/>
        <v>0</v>
      </c>
      <c r="M98" s="279">
        <f t="shared" ca="1" si="60"/>
        <v>0</v>
      </c>
      <c r="N98" s="279">
        <f t="shared" ca="1" si="60"/>
        <v>0</v>
      </c>
      <c r="O98" s="279">
        <f t="shared" ca="1" si="60"/>
        <v>0</v>
      </c>
      <c r="P98" s="279">
        <f t="shared" ca="1" si="60"/>
        <v>0</v>
      </c>
      <c r="Q98" s="279">
        <f t="shared" ca="1" si="60"/>
        <v>0</v>
      </c>
      <c r="R98" s="279">
        <f t="shared" ca="1" si="60"/>
        <v>0</v>
      </c>
      <c r="S98" s="279">
        <f t="shared" ca="1" si="60"/>
        <v>0</v>
      </c>
      <c r="T98" s="279">
        <f t="shared" ca="1" si="60"/>
        <v>0</v>
      </c>
      <c r="V98" t="str">
        <f t="shared" si="63"/>
        <v>Name_9</v>
      </c>
      <c r="W98" t="s">
        <v>73</v>
      </c>
      <c r="Y98" s="44" t="s">
        <v>128</v>
      </c>
      <c r="Z98" s="44" t="s">
        <v>129</v>
      </c>
      <c r="AA98" t="s">
        <v>130</v>
      </c>
      <c r="AB98" t="s">
        <v>131</v>
      </c>
      <c r="AC98" t="s">
        <v>132</v>
      </c>
      <c r="AD98" t="s">
        <v>133</v>
      </c>
      <c r="AE98" t="s">
        <v>134</v>
      </c>
      <c r="AF98" t="s">
        <v>135</v>
      </c>
      <c r="AG98" t="s">
        <v>136</v>
      </c>
      <c r="AH98" t="s">
        <v>137</v>
      </c>
      <c r="AI98" t="s">
        <v>138</v>
      </c>
      <c r="AJ98" t="s">
        <v>139</v>
      </c>
      <c r="AK98" t="s">
        <v>140</v>
      </c>
      <c r="AL98" t="s">
        <v>141</v>
      </c>
      <c r="AM98" t="s">
        <v>142</v>
      </c>
      <c r="AN98" t="s">
        <v>143</v>
      </c>
      <c r="AO98" t="s">
        <v>144</v>
      </c>
    </row>
    <row r="99" spans="1:41" ht="15.75" outlineLevel="1" x14ac:dyDescent="0.25">
      <c r="A99" s="66">
        <f t="shared" ca="1" si="61"/>
        <v>0</v>
      </c>
      <c r="B99" s="73" t="s">
        <v>26</v>
      </c>
      <c r="C99" s="617">
        <f ca="1">INDIRECT($V99&amp;"!"&amp;X99)</f>
        <v>0</v>
      </c>
      <c r="D99" s="68">
        <f t="shared" ca="1" si="58"/>
        <v>0</v>
      </c>
      <c r="E99" s="69">
        <f t="shared" ca="1" si="59"/>
        <v>0</v>
      </c>
      <c r="F99" s="279">
        <f t="shared" ca="1" si="62"/>
        <v>0</v>
      </c>
      <c r="G99" s="279">
        <f t="shared" ca="1" si="60"/>
        <v>0</v>
      </c>
      <c r="H99" s="279">
        <f t="shared" ca="1" si="60"/>
        <v>0</v>
      </c>
      <c r="I99" s="279">
        <f t="shared" ca="1" si="60"/>
        <v>0</v>
      </c>
      <c r="J99" s="279">
        <f t="shared" ca="1" si="60"/>
        <v>0</v>
      </c>
      <c r="K99" s="279">
        <f t="shared" ca="1" si="60"/>
        <v>0</v>
      </c>
      <c r="L99" s="279">
        <f t="shared" ca="1" si="60"/>
        <v>0</v>
      </c>
      <c r="M99" s="279">
        <f t="shared" ca="1" si="60"/>
        <v>0</v>
      </c>
      <c r="N99" s="279">
        <f t="shared" ca="1" si="60"/>
        <v>0</v>
      </c>
      <c r="O99" s="279">
        <f t="shared" ca="1" si="60"/>
        <v>0</v>
      </c>
      <c r="P99" s="279">
        <f t="shared" ca="1" si="60"/>
        <v>0</v>
      </c>
      <c r="Q99" s="279">
        <f t="shared" ca="1" si="60"/>
        <v>0</v>
      </c>
      <c r="R99" s="279">
        <f t="shared" ca="1" si="60"/>
        <v>0</v>
      </c>
      <c r="S99" s="279">
        <f t="shared" ca="1" si="60"/>
        <v>0</v>
      </c>
      <c r="T99" s="279">
        <f t="shared" ca="1" si="60"/>
        <v>0</v>
      </c>
      <c r="V99" t="str">
        <f t="shared" si="63"/>
        <v>Name_9</v>
      </c>
      <c r="W99" t="s">
        <v>73</v>
      </c>
      <c r="X99" t="s">
        <v>145</v>
      </c>
      <c r="Y99" s="44" t="s">
        <v>146</v>
      </c>
      <c r="Z99" s="44" t="s">
        <v>147</v>
      </c>
      <c r="AA99" t="s">
        <v>148</v>
      </c>
      <c r="AB99" t="s">
        <v>149</v>
      </c>
      <c r="AC99" t="s">
        <v>150</v>
      </c>
      <c r="AD99" t="s">
        <v>151</v>
      </c>
      <c r="AE99" t="s">
        <v>152</v>
      </c>
      <c r="AF99" t="s">
        <v>153</v>
      </c>
      <c r="AG99" t="s">
        <v>154</v>
      </c>
      <c r="AH99" t="s">
        <v>155</v>
      </c>
      <c r="AI99" t="s">
        <v>156</v>
      </c>
      <c r="AJ99" t="s">
        <v>157</v>
      </c>
      <c r="AK99" t="s">
        <v>158</v>
      </c>
      <c r="AL99" t="s">
        <v>159</v>
      </c>
      <c r="AM99" t="s">
        <v>160</v>
      </c>
      <c r="AN99" t="s">
        <v>161</v>
      </c>
      <c r="AO99" t="s">
        <v>162</v>
      </c>
    </row>
    <row r="100" spans="1:41" ht="15.75" outlineLevel="1" x14ac:dyDescent="0.25">
      <c r="A100" s="66">
        <f t="shared" ca="1" si="61"/>
        <v>0</v>
      </c>
      <c r="B100" s="74" t="s">
        <v>163</v>
      </c>
      <c r="C100" s="618"/>
      <c r="D100" s="68">
        <f t="shared" ca="1" si="58"/>
        <v>0</v>
      </c>
      <c r="E100" s="69">
        <f t="shared" ca="1" si="59"/>
        <v>0</v>
      </c>
      <c r="F100" s="279">
        <f t="shared" ca="1" si="62"/>
        <v>0</v>
      </c>
      <c r="G100" s="279">
        <f t="shared" ca="1" si="60"/>
        <v>0</v>
      </c>
      <c r="H100" s="279">
        <f t="shared" ca="1" si="60"/>
        <v>0</v>
      </c>
      <c r="I100" s="279">
        <f t="shared" ca="1" si="60"/>
        <v>0</v>
      </c>
      <c r="J100" s="279">
        <f t="shared" ca="1" si="60"/>
        <v>0</v>
      </c>
      <c r="K100" s="279">
        <f t="shared" ca="1" si="60"/>
        <v>0</v>
      </c>
      <c r="L100" s="279">
        <f t="shared" ca="1" si="60"/>
        <v>0</v>
      </c>
      <c r="M100" s="279">
        <f t="shared" ca="1" si="60"/>
        <v>0</v>
      </c>
      <c r="N100" s="279">
        <f t="shared" ca="1" si="60"/>
        <v>0</v>
      </c>
      <c r="O100" s="279">
        <f t="shared" ca="1" si="60"/>
        <v>0</v>
      </c>
      <c r="P100" s="279">
        <f t="shared" ca="1" si="60"/>
        <v>0</v>
      </c>
      <c r="Q100" s="279">
        <f t="shared" ca="1" si="60"/>
        <v>0</v>
      </c>
      <c r="R100" s="279">
        <f t="shared" ca="1" si="60"/>
        <v>0</v>
      </c>
      <c r="S100" s="279">
        <f t="shared" ca="1" si="60"/>
        <v>0</v>
      </c>
      <c r="T100" s="279">
        <f t="shared" ca="1" si="60"/>
        <v>0</v>
      </c>
      <c r="V100" t="str">
        <f t="shared" si="63"/>
        <v>Name_9</v>
      </c>
      <c r="W100" t="s">
        <v>73</v>
      </c>
      <c r="Y100" s="44" t="s">
        <v>164</v>
      </c>
      <c r="Z100" s="44" t="s">
        <v>165</v>
      </c>
      <c r="AA100" t="s">
        <v>166</v>
      </c>
      <c r="AB100" t="s">
        <v>167</v>
      </c>
      <c r="AC100" t="s">
        <v>168</v>
      </c>
      <c r="AD100" t="s">
        <v>169</v>
      </c>
      <c r="AE100" t="s">
        <v>170</v>
      </c>
      <c r="AF100" t="s">
        <v>171</v>
      </c>
      <c r="AG100" t="s">
        <v>172</v>
      </c>
      <c r="AH100" t="s">
        <v>173</v>
      </c>
      <c r="AI100" t="s">
        <v>174</v>
      </c>
      <c r="AJ100" t="s">
        <v>175</v>
      </c>
      <c r="AK100" t="s">
        <v>176</v>
      </c>
      <c r="AL100" t="s">
        <v>177</v>
      </c>
      <c r="AM100" t="s">
        <v>178</v>
      </c>
      <c r="AN100" t="s">
        <v>179</v>
      </c>
      <c r="AO100" t="s">
        <v>180</v>
      </c>
    </row>
    <row r="101" spans="1:41" ht="15.75" outlineLevel="1" x14ac:dyDescent="0.25">
      <c r="A101" s="66">
        <f t="shared" ca="1" si="61"/>
        <v>0</v>
      </c>
      <c r="B101" s="75" t="s">
        <v>27</v>
      </c>
      <c r="C101" s="617">
        <f ca="1">INDIRECT($V101&amp;"!"&amp;X101)</f>
        <v>0</v>
      </c>
      <c r="D101" s="68">
        <f t="shared" ca="1" si="58"/>
        <v>0</v>
      </c>
      <c r="E101" s="69">
        <f t="shared" ca="1" si="59"/>
        <v>0</v>
      </c>
      <c r="F101" s="279">
        <f t="shared" ca="1" si="62"/>
        <v>0</v>
      </c>
      <c r="G101" s="279">
        <f t="shared" ca="1" si="60"/>
        <v>0</v>
      </c>
      <c r="H101" s="279">
        <f t="shared" ca="1" si="60"/>
        <v>0</v>
      </c>
      <c r="I101" s="279">
        <f t="shared" ca="1" si="60"/>
        <v>0</v>
      </c>
      <c r="J101" s="279">
        <f t="shared" ca="1" si="60"/>
        <v>0</v>
      </c>
      <c r="K101" s="279">
        <f t="shared" ca="1" si="60"/>
        <v>0</v>
      </c>
      <c r="L101" s="279">
        <f t="shared" ca="1" si="60"/>
        <v>0</v>
      </c>
      <c r="M101" s="279">
        <f t="shared" ca="1" si="60"/>
        <v>0</v>
      </c>
      <c r="N101" s="279">
        <f t="shared" ca="1" si="60"/>
        <v>0</v>
      </c>
      <c r="O101" s="279">
        <f t="shared" ca="1" si="60"/>
        <v>0</v>
      </c>
      <c r="P101" s="279">
        <f t="shared" ca="1" si="60"/>
        <v>0</v>
      </c>
      <c r="Q101" s="279">
        <f t="shared" ca="1" si="60"/>
        <v>0</v>
      </c>
      <c r="R101" s="279">
        <f t="shared" ca="1" si="60"/>
        <v>0</v>
      </c>
      <c r="S101" s="279">
        <f t="shared" ca="1" si="60"/>
        <v>0</v>
      </c>
      <c r="T101" s="279">
        <f t="shared" ca="1" si="60"/>
        <v>0</v>
      </c>
      <c r="V101" t="str">
        <f t="shared" si="63"/>
        <v>Name_9</v>
      </c>
      <c r="W101" t="s">
        <v>73</v>
      </c>
      <c r="X101" t="s">
        <v>181</v>
      </c>
      <c r="Y101" s="44" t="s">
        <v>182</v>
      </c>
      <c r="Z101" s="44" t="s">
        <v>183</v>
      </c>
      <c r="AA101" t="s">
        <v>184</v>
      </c>
      <c r="AB101" t="s">
        <v>185</v>
      </c>
      <c r="AC101" t="s">
        <v>186</v>
      </c>
      <c r="AD101" t="s">
        <v>187</v>
      </c>
      <c r="AE101" t="s">
        <v>188</v>
      </c>
      <c r="AF101" t="s">
        <v>189</v>
      </c>
      <c r="AG101" t="s">
        <v>190</v>
      </c>
      <c r="AH101" t="s">
        <v>191</v>
      </c>
      <c r="AI101" t="s">
        <v>192</v>
      </c>
      <c r="AJ101" t="s">
        <v>193</v>
      </c>
      <c r="AK101" t="s">
        <v>194</v>
      </c>
      <c r="AL101" t="s">
        <v>195</v>
      </c>
      <c r="AM101" t="s">
        <v>196</v>
      </c>
      <c r="AN101" t="s">
        <v>197</v>
      </c>
      <c r="AO101" t="s">
        <v>198</v>
      </c>
    </row>
    <row r="102" spans="1:41" ht="15.75" outlineLevel="1" x14ac:dyDescent="0.25">
      <c r="A102" s="66">
        <f t="shared" ca="1" si="61"/>
        <v>0</v>
      </c>
      <c r="B102" s="75" t="s">
        <v>199</v>
      </c>
      <c r="C102" s="618"/>
      <c r="D102" s="68">
        <f t="shared" ca="1" si="58"/>
        <v>0</v>
      </c>
      <c r="E102" s="69">
        <f t="shared" ca="1" si="59"/>
        <v>0</v>
      </c>
      <c r="F102" s="279">
        <f t="shared" ca="1" si="62"/>
        <v>0</v>
      </c>
      <c r="G102" s="279">
        <f t="shared" ca="1" si="60"/>
        <v>0</v>
      </c>
      <c r="H102" s="279">
        <f t="shared" ca="1" si="60"/>
        <v>0</v>
      </c>
      <c r="I102" s="279">
        <f t="shared" ca="1" si="60"/>
        <v>0</v>
      </c>
      <c r="J102" s="279">
        <f t="shared" ca="1" si="60"/>
        <v>0</v>
      </c>
      <c r="K102" s="279">
        <f t="shared" ca="1" si="60"/>
        <v>0</v>
      </c>
      <c r="L102" s="279">
        <f t="shared" ca="1" si="60"/>
        <v>0</v>
      </c>
      <c r="M102" s="279">
        <f t="shared" ca="1" si="60"/>
        <v>0</v>
      </c>
      <c r="N102" s="279">
        <f t="shared" ca="1" si="60"/>
        <v>0</v>
      </c>
      <c r="O102" s="279">
        <f t="shared" ca="1" si="60"/>
        <v>0</v>
      </c>
      <c r="P102" s="279">
        <f t="shared" ca="1" si="60"/>
        <v>0</v>
      </c>
      <c r="Q102" s="279">
        <f t="shared" ca="1" si="60"/>
        <v>0</v>
      </c>
      <c r="R102" s="279">
        <f t="shared" ca="1" si="60"/>
        <v>0</v>
      </c>
      <c r="S102" s="279">
        <f t="shared" ca="1" si="60"/>
        <v>0</v>
      </c>
      <c r="T102" s="279">
        <f t="shared" ca="1" si="60"/>
        <v>0</v>
      </c>
      <c r="V102" t="str">
        <f t="shared" si="63"/>
        <v>Name_9</v>
      </c>
      <c r="W102" t="s">
        <v>73</v>
      </c>
      <c r="Y102" s="44" t="s">
        <v>200</v>
      </c>
      <c r="Z102" s="44" t="s">
        <v>201</v>
      </c>
      <c r="AA102" t="s">
        <v>202</v>
      </c>
      <c r="AB102" t="s">
        <v>203</v>
      </c>
      <c r="AC102" t="s">
        <v>204</v>
      </c>
      <c r="AD102" t="s">
        <v>205</v>
      </c>
      <c r="AE102" t="s">
        <v>206</v>
      </c>
      <c r="AF102" t="s">
        <v>207</v>
      </c>
      <c r="AG102" t="s">
        <v>208</v>
      </c>
      <c r="AH102" t="s">
        <v>209</v>
      </c>
      <c r="AI102" t="s">
        <v>210</v>
      </c>
      <c r="AJ102" t="s">
        <v>211</v>
      </c>
      <c r="AK102" t="s">
        <v>212</v>
      </c>
      <c r="AL102" t="s">
        <v>213</v>
      </c>
      <c r="AM102" t="s">
        <v>214</v>
      </c>
      <c r="AN102" t="s">
        <v>215</v>
      </c>
      <c r="AO102" t="s">
        <v>216</v>
      </c>
    </row>
    <row r="103" spans="1:41" ht="15.75" outlineLevel="1" x14ac:dyDescent="0.25">
      <c r="A103" s="66">
        <f t="shared" ca="1" si="61"/>
        <v>0</v>
      </c>
      <c r="B103" s="76" t="s">
        <v>28</v>
      </c>
      <c r="C103" s="77">
        <f ca="1">INDIRECT($V103&amp;"!"&amp;X103)</f>
        <v>0</v>
      </c>
      <c r="D103" s="68">
        <f t="shared" ca="1" si="58"/>
        <v>0</v>
      </c>
      <c r="E103" s="69">
        <f t="shared" ca="1" si="59"/>
        <v>0</v>
      </c>
      <c r="F103" s="279">
        <f t="shared" ca="1" si="62"/>
        <v>0</v>
      </c>
      <c r="G103" s="279">
        <f t="shared" ca="1" si="60"/>
        <v>0</v>
      </c>
      <c r="H103" s="279">
        <f t="shared" ca="1" si="60"/>
        <v>0</v>
      </c>
      <c r="I103" s="279">
        <f t="shared" ca="1" si="60"/>
        <v>0</v>
      </c>
      <c r="J103" s="279">
        <f t="shared" ca="1" si="60"/>
        <v>0</v>
      </c>
      <c r="K103" s="279">
        <f t="shared" ca="1" si="60"/>
        <v>0</v>
      </c>
      <c r="L103" s="279">
        <f t="shared" ca="1" si="60"/>
        <v>0</v>
      </c>
      <c r="M103" s="279">
        <f t="shared" ca="1" si="60"/>
        <v>0</v>
      </c>
      <c r="N103" s="279">
        <f t="shared" ca="1" si="60"/>
        <v>0</v>
      </c>
      <c r="O103" s="279">
        <f t="shared" ca="1" si="60"/>
        <v>0</v>
      </c>
      <c r="P103" s="279">
        <f t="shared" ca="1" si="60"/>
        <v>0</v>
      </c>
      <c r="Q103" s="279">
        <f t="shared" ca="1" si="60"/>
        <v>0</v>
      </c>
      <c r="R103" s="279">
        <f t="shared" ca="1" si="60"/>
        <v>0</v>
      </c>
      <c r="S103" s="279">
        <f t="shared" ca="1" si="60"/>
        <v>0</v>
      </c>
      <c r="T103" s="279">
        <f t="shared" ca="1" si="60"/>
        <v>0</v>
      </c>
      <c r="V103" t="str">
        <f>V102</f>
        <v>Name_9</v>
      </c>
      <c r="W103" t="s">
        <v>73</v>
      </c>
      <c r="X103" t="s">
        <v>217</v>
      </c>
      <c r="Y103" s="44" t="s">
        <v>218</v>
      </c>
      <c r="Z103" s="44" t="s">
        <v>219</v>
      </c>
      <c r="AA103" t="s">
        <v>220</v>
      </c>
      <c r="AB103" t="s">
        <v>221</v>
      </c>
      <c r="AC103" t="s">
        <v>222</v>
      </c>
      <c r="AD103" t="s">
        <v>223</v>
      </c>
      <c r="AE103" t="s">
        <v>224</v>
      </c>
      <c r="AF103" t="s">
        <v>225</v>
      </c>
      <c r="AG103" t="s">
        <v>226</v>
      </c>
      <c r="AH103" t="s">
        <v>227</v>
      </c>
      <c r="AI103" t="s">
        <v>228</v>
      </c>
      <c r="AJ103" t="s">
        <v>229</v>
      </c>
      <c r="AK103" t="s">
        <v>230</v>
      </c>
      <c r="AL103" t="s">
        <v>231</v>
      </c>
      <c r="AM103" t="s">
        <v>232</v>
      </c>
      <c r="AN103" t="s">
        <v>233</v>
      </c>
      <c r="AO103" t="s">
        <v>234</v>
      </c>
    </row>
    <row r="104" spans="1:41" s="78" customFormat="1" ht="15.75" outlineLevel="1" x14ac:dyDescent="0.25">
      <c r="A104" s="66">
        <f t="shared" ca="1" si="61"/>
        <v>0</v>
      </c>
      <c r="B104" s="79" t="s">
        <v>52</v>
      </c>
      <c r="C104" s="80">
        <f ca="1">SUM(C95:C103)</f>
        <v>0</v>
      </c>
      <c r="D104" s="81">
        <f ca="1">SUM(D95:D103)</f>
        <v>0</v>
      </c>
      <c r="E104" s="82">
        <f ca="1">SUM(E95:E103)</f>
        <v>0</v>
      </c>
      <c r="F104" s="82">
        <f t="shared" ref="F104:T104" ca="1" si="64">SUM(F95:F103)</f>
        <v>0</v>
      </c>
      <c r="G104" s="82">
        <f t="shared" ca="1" si="64"/>
        <v>0</v>
      </c>
      <c r="H104" s="82">
        <f t="shared" ca="1" si="64"/>
        <v>0</v>
      </c>
      <c r="I104" s="82">
        <f t="shared" ca="1" si="64"/>
        <v>0</v>
      </c>
      <c r="J104" s="82">
        <f t="shared" ca="1" si="64"/>
        <v>0</v>
      </c>
      <c r="K104" s="82">
        <f t="shared" ca="1" si="64"/>
        <v>0</v>
      </c>
      <c r="L104" s="82">
        <f t="shared" ca="1" si="64"/>
        <v>0</v>
      </c>
      <c r="M104" s="82">
        <f t="shared" ca="1" si="64"/>
        <v>0</v>
      </c>
      <c r="N104" s="82">
        <f t="shared" ca="1" si="64"/>
        <v>0</v>
      </c>
      <c r="O104" s="82">
        <f t="shared" ca="1" si="64"/>
        <v>0</v>
      </c>
      <c r="P104" s="82">
        <f t="shared" ca="1" si="64"/>
        <v>0</v>
      </c>
      <c r="Q104" s="82">
        <f t="shared" ca="1" si="64"/>
        <v>0</v>
      </c>
      <c r="R104" s="82">
        <f t="shared" ca="1" si="64"/>
        <v>0</v>
      </c>
      <c r="S104" s="82">
        <f t="shared" ca="1" si="64"/>
        <v>0</v>
      </c>
      <c r="T104" s="82">
        <f t="shared" ca="1" si="64"/>
        <v>0</v>
      </c>
      <c r="Y104" s="83"/>
      <c r="Z104" s="83"/>
    </row>
    <row r="105" spans="1:41" ht="15.75" x14ac:dyDescent="0.25">
      <c r="A105" s="61" t="s">
        <v>313</v>
      </c>
      <c r="B105" s="64"/>
      <c r="C105" s="84"/>
      <c r="D105" s="64"/>
      <c r="E105" s="64"/>
      <c r="F105" s="64"/>
      <c r="G105" s="64"/>
      <c r="H105" s="64"/>
      <c r="I105" s="64"/>
      <c r="J105" s="64"/>
      <c r="K105" s="64"/>
      <c r="L105" s="64"/>
      <c r="M105" s="64"/>
      <c r="N105" s="64"/>
      <c r="O105" s="64"/>
      <c r="P105" s="64"/>
      <c r="Q105" s="64"/>
      <c r="R105" s="64"/>
      <c r="S105" s="64"/>
      <c r="T105" s="65"/>
    </row>
    <row r="106" spans="1:41" ht="15.75" outlineLevel="1" x14ac:dyDescent="0.25">
      <c r="A106" s="66">
        <f ca="1">INDIRECT($V106&amp;"!"&amp;W106)</f>
        <v>0</v>
      </c>
      <c r="B106" s="67" t="s">
        <v>24</v>
      </c>
      <c r="C106" s="617">
        <f ca="1">INDIRECT($V106&amp;"!"&amp;X106)</f>
        <v>0</v>
      </c>
      <c r="D106" s="68">
        <f t="shared" ref="D106:D114" ca="1" si="65">INDIRECT($V106&amp;"!"&amp;Y106)</f>
        <v>0</v>
      </c>
      <c r="E106" s="69">
        <f t="shared" ref="E106:E114" ca="1" si="66">SUM(F106:T106)</f>
        <v>0</v>
      </c>
      <c r="F106" s="279">
        <f ca="1">ROUND(INDIRECT($V106&amp;"!"&amp;AA106)/215*12,2)</f>
        <v>0</v>
      </c>
      <c r="G106" s="279">
        <f t="shared" ref="G106:T114" ca="1" si="67">ROUND(INDIRECT($V106&amp;"!"&amp;AB106)/215*12,2)</f>
        <v>0</v>
      </c>
      <c r="H106" s="279">
        <f t="shared" ca="1" si="67"/>
        <v>0</v>
      </c>
      <c r="I106" s="279">
        <f t="shared" ca="1" si="67"/>
        <v>0</v>
      </c>
      <c r="J106" s="279">
        <f t="shared" ca="1" si="67"/>
        <v>0</v>
      </c>
      <c r="K106" s="279">
        <f t="shared" ca="1" si="67"/>
        <v>0</v>
      </c>
      <c r="L106" s="279">
        <f t="shared" ca="1" si="67"/>
        <v>0</v>
      </c>
      <c r="M106" s="279">
        <f t="shared" ca="1" si="67"/>
        <v>0</v>
      </c>
      <c r="N106" s="279">
        <f t="shared" ca="1" si="67"/>
        <v>0</v>
      </c>
      <c r="O106" s="279">
        <f t="shared" ca="1" si="67"/>
        <v>0</v>
      </c>
      <c r="P106" s="279">
        <f t="shared" ca="1" si="67"/>
        <v>0</v>
      </c>
      <c r="Q106" s="279">
        <f t="shared" ca="1" si="67"/>
        <v>0</v>
      </c>
      <c r="R106" s="279">
        <f t="shared" ca="1" si="67"/>
        <v>0</v>
      </c>
      <c r="S106" s="279">
        <f t="shared" ca="1" si="67"/>
        <v>0</v>
      </c>
      <c r="T106" s="279">
        <f t="shared" ca="1" si="67"/>
        <v>0</v>
      </c>
      <c r="V106" t="str">
        <f>A105</f>
        <v>Name_10</v>
      </c>
      <c r="W106" t="s">
        <v>73</v>
      </c>
      <c r="X106" t="s">
        <v>74</v>
      </c>
      <c r="Y106" s="44" t="s">
        <v>75</v>
      </c>
      <c r="Z106" s="44" t="s">
        <v>76</v>
      </c>
      <c r="AA106" t="s">
        <v>28</v>
      </c>
      <c r="AB106" t="s">
        <v>77</v>
      </c>
      <c r="AC106" t="s">
        <v>78</v>
      </c>
      <c r="AD106" t="s">
        <v>79</v>
      </c>
      <c r="AE106" t="s">
        <v>80</v>
      </c>
      <c r="AF106" t="s">
        <v>81</v>
      </c>
      <c r="AG106" t="s">
        <v>82</v>
      </c>
      <c r="AH106" t="s">
        <v>83</v>
      </c>
      <c r="AI106" t="s">
        <v>84</v>
      </c>
      <c r="AJ106" t="s">
        <v>85</v>
      </c>
      <c r="AK106" t="s">
        <v>86</v>
      </c>
      <c r="AL106" t="s">
        <v>87</v>
      </c>
      <c r="AM106" t="s">
        <v>88</v>
      </c>
      <c r="AN106" t="s">
        <v>89</v>
      </c>
      <c r="AO106" t="s">
        <v>90</v>
      </c>
    </row>
    <row r="107" spans="1:41" ht="15.75" outlineLevel="1" x14ac:dyDescent="0.25">
      <c r="A107" s="66">
        <f t="shared" ref="A107:A115" ca="1" si="68">INDIRECT($V106&amp;"!"&amp;W106)</f>
        <v>0</v>
      </c>
      <c r="B107" s="70" t="s">
        <v>91</v>
      </c>
      <c r="C107" s="618"/>
      <c r="D107" s="68">
        <f t="shared" ca="1" si="65"/>
        <v>0</v>
      </c>
      <c r="E107" s="69">
        <f t="shared" ca="1" si="66"/>
        <v>0</v>
      </c>
      <c r="F107" s="279">
        <f t="shared" ref="F107:F114" ca="1" si="69">ROUND(INDIRECT($V107&amp;"!"&amp;AA107)/215*12,2)</f>
        <v>0</v>
      </c>
      <c r="G107" s="279">
        <f t="shared" ca="1" si="67"/>
        <v>0</v>
      </c>
      <c r="H107" s="279">
        <f t="shared" ca="1" si="67"/>
        <v>0</v>
      </c>
      <c r="I107" s="279">
        <f t="shared" ca="1" si="67"/>
        <v>0</v>
      </c>
      <c r="J107" s="279">
        <f t="shared" ca="1" si="67"/>
        <v>0</v>
      </c>
      <c r="K107" s="279">
        <f t="shared" ca="1" si="67"/>
        <v>0</v>
      </c>
      <c r="L107" s="279">
        <f t="shared" ca="1" si="67"/>
        <v>0</v>
      </c>
      <c r="M107" s="279">
        <f t="shared" ca="1" si="67"/>
        <v>0</v>
      </c>
      <c r="N107" s="279">
        <f t="shared" ca="1" si="67"/>
        <v>0</v>
      </c>
      <c r="O107" s="279">
        <f t="shared" ca="1" si="67"/>
        <v>0</v>
      </c>
      <c r="P107" s="279">
        <f t="shared" ca="1" si="67"/>
        <v>0</v>
      </c>
      <c r="Q107" s="279">
        <f t="shared" ca="1" si="67"/>
        <v>0</v>
      </c>
      <c r="R107" s="279">
        <f t="shared" ca="1" si="67"/>
        <v>0</v>
      </c>
      <c r="S107" s="279">
        <f t="shared" ca="1" si="67"/>
        <v>0</v>
      </c>
      <c r="T107" s="279">
        <f t="shared" ca="1" si="67"/>
        <v>0</v>
      </c>
      <c r="V107" t="str">
        <f t="shared" ref="V107:V114" si="70">V106</f>
        <v>Name_10</v>
      </c>
      <c r="W107" t="s">
        <v>73</v>
      </c>
      <c r="Y107" s="44" t="s">
        <v>92</v>
      </c>
      <c r="Z107" s="44" t="s">
        <v>93</v>
      </c>
      <c r="AA107" t="s">
        <v>94</v>
      </c>
      <c r="AB107" t="s">
        <v>95</v>
      </c>
      <c r="AC107" t="s">
        <v>96</v>
      </c>
      <c r="AD107" t="s">
        <v>97</v>
      </c>
      <c r="AE107" t="s">
        <v>98</v>
      </c>
      <c r="AF107" t="s">
        <v>99</v>
      </c>
      <c r="AG107" t="s">
        <v>100</v>
      </c>
      <c r="AH107" t="s">
        <v>101</v>
      </c>
      <c r="AI107" t="s">
        <v>102</v>
      </c>
      <c r="AJ107" t="s">
        <v>103</v>
      </c>
      <c r="AK107" t="s">
        <v>104</v>
      </c>
      <c r="AL107" t="s">
        <v>105</v>
      </c>
      <c r="AM107" t="s">
        <v>106</v>
      </c>
      <c r="AN107" t="s">
        <v>107</v>
      </c>
      <c r="AO107" t="s">
        <v>108</v>
      </c>
    </row>
    <row r="108" spans="1:41" ht="15.75" outlineLevel="1" x14ac:dyDescent="0.25">
      <c r="A108" s="66">
        <f t="shared" ca="1" si="68"/>
        <v>0</v>
      </c>
      <c r="B108" s="71" t="s">
        <v>25</v>
      </c>
      <c r="C108" s="617">
        <f ca="1">INDIRECT($V108&amp;"!"&amp;X108)</f>
        <v>0</v>
      </c>
      <c r="D108" s="68">
        <f t="shared" ca="1" si="65"/>
        <v>0</v>
      </c>
      <c r="E108" s="69">
        <f t="shared" ca="1" si="66"/>
        <v>0</v>
      </c>
      <c r="F108" s="279">
        <f t="shared" ca="1" si="69"/>
        <v>0</v>
      </c>
      <c r="G108" s="279">
        <f t="shared" ca="1" si="67"/>
        <v>0</v>
      </c>
      <c r="H108" s="279">
        <f t="shared" ca="1" si="67"/>
        <v>0</v>
      </c>
      <c r="I108" s="279">
        <f t="shared" ca="1" si="67"/>
        <v>0</v>
      </c>
      <c r="J108" s="279">
        <f t="shared" ca="1" si="67"/>
        <v>0</v>
      </c>
      <c r="K108" s="279">
        <f t="shared" ca="1" si="67"/>
        <v>0</v>
      </c>
      <c r="L108" s="279">
        <f t="shared" ca="1" si="67"/>
        <v>0</v>
      </c>
      <c r="M108" s="279">
        <f t="shared" ca="1" si="67"/>
        <v>0</v>
      </c>
      <c r="N108" s="279">
        <f t="shared" ca="1" si="67"/>
        <v>0</v>
      </c>
      <c r="O108" s="279">
        <f t="shared" ca="1" si="67"/>
        <v>0</v>
      </c>
      <c r="P108" s="279">
        <f t="shared" ca="1" si="67"/>
        <v>0</v>
      </c>
      <c r="Q108" s="279">
        <f t="shared" ca="1" si="67"/>
        <v>0</v>
      </c>
      <c r="R108" s="279">
        <f t="shared" ca="1" si="67"/>
        <v>0</v>
      </c>
      <c r="S108" s="279">
        <f t="shared" ca="1" si="67"/>
        <v>0</v>
      </c>
      <c r="T108" s="279">
        <f t="shared" ca="1" si="67"/>
        <v>0</v>
      </c>
      <c r="V108" t="str">
        <f t="shared" si="70"/>
        <v>Name_10</v>
      </c>
      <c r="W108" t="s">
        <v>73</v>
      </c>
      <c r="X108" t="s">
        <v>109</v>
      </c>
      <c r="Y108" s="44" t="s">
        <v>110</v>
      </c>
      <c r="Z108" s="44" t="s">
        <v>111</v>
      </c>
      <c r="AA108" t="s">
        <v>112</v>
      </c>
      <c r="AB108" t="s">
        <v>113</v>
      </c>
      <c r="AC108" t="s">
        <v>114</v>
      </c>
      <c r="AD108" t="s">
        <v>115</v>
      </c>
      <c r="AE108" t="s">
        <v>116</v>
      </c>
      <c r="AF108" t="s">
        <v>117</v>
      </c>
      <c r="AG108" t="s">
        <v>118</v>
      </c>
      <c r="AH108" t="s">
        <v>119</v>
      </c>
      <c r="AI108" t="s">
        <v>120</v>
      </c>
      <c r="AJ108" t="s">
        <v>121</v>
      </c>
      <c r="AK108" t="s">
        <v>122</v>
      </c>
      <c r="AL108" t="s">
        <v>123</v>
      </c>
      <c r="AM108" t="s">
        <v>124</v>
      </c>
      <c r="AN108" t="s">
        <v>125</v>
      </c>
      <c r="AO108" t="s">
        <v>126</v>
      </c>
    </row>
    <row r="109" spans="1:41" ht="15.75" outlineLevel="1" x14ac:dyDescent="0.25">
      <c r="A109" s="66">
        <f t="shared" ca="1" si="68"/>
        <v>0</v>
      </c>
      <c r="B109" s="72" t="s">
        <v>127</v>
      </c>
      <c r="C109" s="618"/>
      <c r="D109" s="68">
        <f t="shared" ca="1" si="65"/>
        <v>0</v>
      </c>
      <c r="E109" s="69">
        <f t="shared" ca="1" si="66"/>
        <v>0</v>
      </c>
      <c r="F109" s="279">
        <f t="shared" ca="1" si="69"/>
        <v>0</v>
      </c>
      <c r="G109" s="279">
        <f t="shared" ca="1" si="67"/>
        <v>0</v>
      </c>
      <c r="H109" s="279">
        <f t="shared" ca="1" si="67"/>
        <v>0</v>
      </c>
      <c r="I109" s="279">
        <f t="shared" ca="1" si="67"/>
        <v>0</v>
      </c>
      <c r="J109" s="279">
        <f t="shared" ca="1" si="67"/>
        <v>0</v>
      </c>
      <c r="K109" s="279">
        <f t="shared" ca="1" si="67"/>
        <v>0</v>
      </c>
      <c r="L109" s="279">
        <f t="shared" ca="1" si="67"/>
        <v>0</v>
      </c>
      <c r="M109" s="279">
        <f t="shared" ca="1" si="67"/>
        <v>0</v>
      </c>
      <c r="N109" s="279">
        <f t="shared" ca="1" si="67"/>
        <v>0</v>
      </c>
      <c r="O109" s="279">
        <f t="shared" ca="1" si="67"/>
        <v>0</v>
      </c>
      <c r="P109" s="279">
        <f t="shared" ca="1" si="67"/>
        <v>0</v>
      </c>
      <c r="Q109" s="279">
        <f t="shared" ca="1" si="67"/>
        <v>0</v>
      </c>
      <c r="R109" s="279">
        <f t="shared" ca="1" si="67"/>
        <v>0</v>
      </c>
      <c r="S109" s="279">
        <f t="shared" ca="1" si="67"/>
        <v>0</v>
      </c>
      <c r="T109" s="279">
        <f t="shared" ca="1" si="67"/>
        <v>0</v>
      </c>
      <c r="V109" t="str">
        <f t="shared" si="70"/>
        <v>Name_10</v>
      </c>
      <c r="W109" t="s">
        <v>73</v>
      </c>
      <c r="Y109" s="44" t="s">
        <v>128</v>
      </c>
      <c r="Z109" s="44" t="s">
        <v>129</v>
      </c>
      <c r="AA109" t="s">
        <v>130</v>
      </c>
      <c r="AB109" t="s">
        <v>131</v>
      </c>
      <c r="AC109" t="s">
        <v>132</v>
      </c>
      <c r="AD109" t="s">
        <v>133</v>
      </c>
      <c r="AE109" t="s">
        <v>134</v>
      </c>
      <c r="AF109" t="s">
        <v>135</v>
      </c>
      <c r="AG109" t="s">
        <v>136</v>
      </c>
      <c r="AH109" t="s">
        <v>137</v>
      </c>
      <c r="AI109" t="s">
        <v>138</v>
      </c>
      <c r="AJ109" t="s">
        <v>139</v>
      </c>
      <c r="AK109" t="s">
        <v>140</v>
      </c>
      <c r="AL109" t="s">
        <v>141</v>
      </c>
      <c r="AM109" t="s">
        <v>142</v>
      </c>
      <c r="AN109" t="s">
        <v>143</v>
      </c>
      <c r="AO109" t="s">
        <v>144</v>
      </c>
    </row>
    <row r="110" spans="1:41" ht="15.75" outlineLevel="1" x14ac:dyDescent="0.25">
      <c r="A110" s="66">
        <f t="shared" ca="1" si="68"/>
        <v>0</v>
      </c>
      <c r="B110" s="73" t="s">
        <v>26</v>
      </c>
      <c r="C110" s="617">
        <f ca="1">INDIRECT($V110&amp;"!"&amp;X110)</f>
        <v>0</v>
      </c>
      <c r="D110" s="68">
        <f t="shared" ca="1" si="65"/>
        <v>0</v>
      </c>
      <c r="E110" s="69">
        <f t="shared" ca="1" si="66"/>
        <v>0</v>
      </c>
      <c r="F110" s="279">
        <f t="shared" ca="1" si="69"/>
        <v>0</v>
      </c>
      <c r="G110" s="279">
        <f t="shared" ca="1" si="67"/>
        <v>0</v>
      </c>
      <c r="H110" s="279">
        <f t="shared" ca="1" si="67"/>
        <v>0</v>
      </c>
      <c r="I110" s="279">
        <f t="shared" ca="1" si="67"/>
        <v>0</v>
      </c>
      <c r="J110" s="279">
        <f t="shared" ca="1" si="67"/>
        <v>0</v>
      </c>
      <c r="K110" s="279">
        <f t="shared" ca="1" si="67"/>
        <v>0</v>
      </c>
      <c r="L110" s="279">
        <f t="shared" ca="1" si="67"/>
        <v>0</v>
      </c>
      <c r="M110" s="279">
        <f t="shared" ca="1" si="67"/>
        <v>0</v>
      </c>
      <c r="N110" s="279">
        <f t="shared" ca="1" si="67"/>
        <v>0</v>
      </c>
      <c r="O110" s="279">
        <f t="shared" ca="1" si="67"/>
        <v>0</v>
      </c>
      <c r="P110" s="279">
        <f t="shared" ca="1" si="67"/>
        <v>0</v>
      </c>
      <c r="Q110" s="279">
        <f t="shared" ca="1" si="67"/>
        <v>0</v>
      </c>
      <c r="R110" s="279">
        <f t="shared" ca="1" si="67"/>
        <v>0</v>
      </c>
      <c r="S110" s="279">
        <f t="shared" ca="1" si="67"/>
        <v>0</v>
      </c>
      <c r="T110" s="279">
        <f t="shared" ca="1" si="67"/>
        <v>0</v>
      </c>
      <c r="V110" t="str">
        <f t="shared" si="70"/>
        <v>Name_10</v>
      </c>
      <c r="W110" t="s">
        <v>73</v>
      </c>
      <c r="X110" t="s">
        <v>145</v>
      </c>
      <c r="Y110" s="44" t="s">
        <v>146</v>
      </c>
      <c r="Z110" s="44" t="s">
        <v>147</v>
      </c>
      <c r="AA110" t="s">
        <v>148</v>
      </c>
      <c r="AB110" t="s">
        <v>149</v>
      </c>
      <c r="AC110" t="s">
        <v>150</v>
      </c>
      <c r="AD110" t="s">
        <v>151</v>
      </c>
      <c r="AE110" t="s">
        <v>152</v>
      </c>
      <c r="AF110" t="s">
        <v>153</v>
      </c>
      <c r="AG110" t="s">
        <v>154</v>
      </c>
      <c r="AH110" t="s">
        <v>155</v>
      </c>
      <c r="AI110" t="s">
        <v>156</v>
      </c>
      <c r="AJ110" t="s">
        <v>157</v>
      </c>
      <c r="AK110" t="s">
        <v>158</v>
      </c>
      <c r="AL110" t="s">
        <v>159</v>
      </c>
      <c r="AM110" t="s">
        <v>160</v>
      </c>
      <c r="AN110" t="s">
        <v>161</v>
      </c>
      <c r="AO110" t="s">
        <v>162</v>
      </c>
    </row>
    <row r="111" spans="1:41" ht="15.75" outlineLevel="1" x14ac:dyDescent="0.25">
      <c r="A111" s="66">
        <f t="shared" ca="1" si="68"/>
        <v>0</v>
      </c>
      <c r="B111" s="74" t="s">
        <v>163</v>
      </c>
      <c r="C111" s="618"/>
      <c r="D111" s="68">
        <f t="shared" ca="1" si="65"/>
        <v>0</v>
      </c>
      <c r="E111" s="69">
        <f t="shared" ca="1" si="66"/>
        <v>0</v>
      </c>
      <c r="F111" s="279">
        <f t="shared" ca="1" si="69"/>
        <v>0</v>
      </c>
      <c r="G111" s="279">
        <f t="shared" ca="1" si="67"/>
        <v>0</v>
      </c>
      <c r="H111" s="279">
        <f t="shared" ca="1" si="67"/>
        <v>0</v>
      </c>
      <c r="I111" s="279">
        <f t="shared" ca="1" si="67"/>
        <v>0</v>
      </c>
      <c r="J111" s="279">
        <f t="shared" ca="1" si="67"/>
        <v>0</v>
      </c>
      <c r="K111" s="279">
        <f t="shared" ca="1" si="67"/>
        <v>0</v>
      </c>
      <c r="L111" s="279">
        <f t="shared" ca="1" si="67"/>
        <v>0</v>
      </c>
      <c r="M111" s="279">
        <f t="shared" ca="1" si="67"/>
        <v>0</v>
      </c>
      <c r="N111" s="279">
        <f t="shared" ca="1" si="67"/>
        <v>0</v>
      </c>
      <c r="O111" s="279">
        <f t="shared" ca="1" si="67"/>
        <v>0</v>
      </c>
      <c r="P111" s="279">
        <f t="shared" ca="1" si="67"/>
        <v>0</v>
      </c>
      <c r="Q111" s="279">
        <f t="shared" ca="1" si="67"/>
        <v>0</v>
      </c>
      <c r="R111" s="279">
        <f t="shared" ca="1" si="67"/>
        <v>0</v>
      </c>
      <c r="S111" s="279">
        <f t="shared" ca="1" si="67"/>
        <v>0</v>
      </c>
      <c r="T111" s="279">
        <f t="shared" ca="1" si="67"/>
        <v>0</v>
      </c>
      <c r="V111" t="str">
        <f t="shared" si="70"/>
        <v>Name_10</v>
      </c>
      <c r="W111" t="s">
        <v>73</v>
      </c>
      <c r="Y111" s="44" t="s">
        <v>164</v>
      </c>
      <c r="Z111" s="44" t="s">
        <v>165</v>
      </c>
      <c r="AA111" t="s">
        <v>166</v>
      </c>
      <c r="AB111" t="s">
        <v>167</v>
      </c>
      <c r="AC111" t="s">
        <v>168</v>
      </c>
      <c r="AD111" t="s">
        <v>169</v>
      </c>
      <c r="AE111" t="s">
        <v>170</v>
      </c>
      <c r="AF111" t="s">
        <v>171</v>
      </c>
      <c r="AG111" t="s">
        <v>172</v>
      </c>
      <c r="AH111" t="s">
        <v>173</v>
      </c>
      <c r="AI111" t="s">
        <v>174</v>
      </c>
      <c r="AJ111" t="s">
        <v>175</v>
      </c>
      <c r="AK111" t="s">
        <v>176</v>
      </c>
      <c r="AL111" t="s">
        <v>177</v>
      </c>
      <c r="AM111" t="s">
        <v>178</v>
      </c>
      <c r="AN111" t="s">
        <v>179</v>
      </c>
      <c r="AO111" t="s">
        <v>180</v>
      </c>
    </row>
    <row r="112" spans="1:41" ht="15.75" outlineLevel="1" x14ac:dyDescent="0.25">
      <c r="A112" s="66">
        <f t="shared" ca="1" si="68"/>
        <v>0</v>
      </c>
      <c r="B112" s="75" t="s">
        <v>27</v>
      </c>
      <c r="C112" s="617">
        <f ca="1">INDIRECT($V112&amp;"!"&amp;X112)</f>
        <v>0</v>
      </c>
      <c r="D112" s="68">
        <f t="shared" ca="1" si="65"/>
        <v>0</v>
      </c>
      <c r="E112" s="69">
        <f t="shared" ca="1" si="66"/>
        <v>0</v>
      </c>
      <c r="F112" s="279">
        <f t="shared" ca="1" si="69"/>
        <v>0</v>
      </c>
      <c r="G112" s="279">
        <f t="shared" ca="1" si="67"/>
        <v>0</v>
      </c>
      <c r="H112" s="279">
        <f t="shared" ca="1" si="67"/>
        <v>0</v>
      </c>
      <c r="I112" s="279">
        <f t="shared" ca="1" si="67"/>
        <v>0</v>
      </c>
      <c r="J112" s="279">
        <f t="shared" ca="1" si="67"/>
        <v>0</v>
      </c>
      <c r="K112" s="279">
        <f t="shared" ca="1" si="67"/>
        <v>0</v>
      </c>
      <c r="L112" s="279">
        <f t="shared" ca="1" si="67"/>
        <v>0</v>
      </c>
      <c r="M112" s="279">
        <f t="shared" ca="1" si="67"/>
        <v>0</v>
      </c>
      <c r="N112" s="279">
        <f t="shared" ca="1" si="67"/>
        <v>0</v>
      </c>
      <c r="O112" s="279">
        <f t="shared" ca="1" si="67"/>
        <v>0</v>
      </c>
      <c r="P112" s="279">
        <f t="shared" ca="1" si="67"/>
        <v>0</v>
      </c>
      <c r="Q112" s="279">
        <f t="shared" ca="1" si="67"/>
        <v>0</v>
      </c>
      <c r="R112" s="279">
        <f t="shared" ca="1" si="67"/>
        <v>0</v>
      </c>
      <c r="S112" s="279">
        <f t="shared" ca="1" si="67"/>
        <v>0</v>
      </c>
      <c r="T112" s="279">
        <f t="shared" ca="1" si="67"/>
        <v>0</v>
      </c>
      <c r="V112" t="str">
        <f t="shared" si="70"/>
        <v>Name_10</v>
      </c>
      <c r="W112" t="s">
        <v>73</v>
      </c>
      <c r="X112" t="s">
        <v>181</v>
      </c>
      <c r="Y112" s="44" t="s">
        <v>182</v>
      </c>
      <c r="Z112" s="44" t="s">
        <v>183</v>
      </c>
      <c r="AA112" t="s">
        <v>184</v>
      </c>
      <c r="AB112" t="s">
        <v>185</v>
      </c>
      <c r="AC112" t="s">
        <v>186</v>
      </c>
      <c r="AD112" t="s">
        <v>187</v>
      </c>
      <c r="AE112" t="s">
        <v>188</v>
      </c>
      <c r="AF112" t="s">
        <v>189</v>
      </c>
      <c r="AG112" t="s">
        <v>190</v>
      </c>
      <c r="AH112" t="s">
        <v>191</v>
      </c>
      <c r="AI112" t="s">
        <v>192</v>
      </c>
      <c r="AJ112" t="s">
        <v>193</v>
      </c>
      <c r="AK112" t="s">
        <v>194</v>
      </c>
      <c r="AL112" t="s">
        <v>195</v>
      </c>
      <c r="AM112" t="s">
        <v>196</v>
      </c>
      <c r="AN112" t="s">
        <v>197</v>
      </c>
      <c r="AO112" t="s">
        <v>198</v>
      </c>
    </row>
    <row r="113" spans="1:41" ht="15.75" outlineLevel="1" x14ac:dyDescent="0.25">
      <c r="A113" s="66">
        <f t="shared" ca="1" si="68"/>
        <v>0</v>
      </c>
      <c r="B113" s="75" t="s">
        <v>199</v>
      </c>
      <c r="C113" s="618"/>
      <c r="D113" s="68">
        <f t="shared" ca="1" si="65"/>
        <v>0</v>
      </c>
      <c r="E113" s="69">
        <f t="shared" ca="1" si="66"/>
        <v>0</v>
      </c>
      <c r="F113" s="279">
        <f t="shared" ca="1" si="69"/>
        <v>0</v>
      </c>
      <c r="G113" s="279">
        <f t="shared" ca="1" si="67"/>
        <v>0</v>
      </c>
      <c r="H113" s="279">
        <f t="shared" ca="1" si="67"/>
        <v>0</v>
      </c>
      <c r="I113" s="279">
        <f t="shared" ca="1" si="67"/>
        <v>0</v>
      </c>
      <c r="J113" s="279">
        <f t="shared" ca="1" si="67"/>
        <v>0</v>
      </c>
      <c r="K113" s="279">
        <f t="shared" ca="1" si="67"/>
        <v>0</v>
      </c>
      <c r="L113" s="279">
        <f t="shared" ca="1" si="67"/>
        <v>0</v>
      </c>
      <c r="M113" s="279">
        <f t="shared" ca="1" si="67"/>
        <v>0</v>
      </c>
      <c r="N113" s="279">
        <f t="shared" ca="1" si="67"/>
        <v>0</v>
      </c>
      <c r="O113" s="279">
        <f t="shared" ca="1" si="67"/>
        <v>0</v>
      </c>
      <c r="P113" s="279">
        <f t="shared" ca="1" si="67"/>
        <v>0</v>
      </c>
      <c r="Q113" s="279">
        <f t="shared" ca="1" si="67"/>
        <v>0</v>
      </c>
      <c r="R113" s="279">
        <f t="shared" ca="1" si="67"/>
        <v>0</v>
      </c>
      <c r="S113" s="279">
        <f t="shared" ca="1" si="67"/>
        <v>0</v>
      </c>
      <c r="T113" s="279">
        <f t="shared" ca="1" si="67"/>
        <v>0</v>
      </c>
      <c r="V113" t="str">
        <f t="shared" si="70"/>
        <v>Name_10</v>
      </c>
      <c r="W113" t="s">
        <v>73</v>
      </c>
      <c r="Y113" s="44" t="s">
        <v>200</v>
      </c>
      <c r="Z113" s="44" t="s">
        <v>201</v>
      </c>
      <c r="AA113" t="s">
        <v>202</v>
      </c>
      <c r="AB113" t="s">
        <v>203</v>
      </c>
      <c r="AC113" t="s">
        <v>204</v>
      </c>
      <c r="AD113" t="s">
        <v>205</v>
      </c>
      <c r="AE113" t="s">
        <v>206</v>
      </c>
      <c r="AF113" t="s">
        <v>207</v>
      </c>
      <c r="AG113" t="s">
        <v>208</v>
      </c>
      <c r="AH113" t="s">
        <v>209</v>
      </c>
      <c r="AI113" t="s">
        <v>210</v>
      </c>
      <c r="AJ113" t="s">
        <v>211</v>
      </c>
      <c r="AK113" t="s">
        <v>212</v>
      </c>
      <c r="AL113" t="s">
        <v>213</v>
      </c>
      <c r="AM113" t="s">
        <v>214</v>
      </c>
      <c r="AN113" t="s">
        <v>215</v>
      </c>
      <c r="AO113" t="s">
        <v>216</v>
      </c>
    </row>
    <row r="114" spans="1:41" ht="15.75" outlineLevel="1" x14ac:dyDescent="0.25">
      <c r="A114" s="66">
        <f t="shared" ca="1" si="68"/>
        <v>0</v>
      </c>
      <c r="B114" s="76" t="s">
        <v>28</v>
      </c>
      <c r="C114" s="77">
        <f ca="1">INDIRECT($V114&amp;"!"&amp;X114)</f>
        <v>0</v>
      </c>
      <c r="D114" s="68">
        <f t="shared" ca="1" si="65"/>
        <v>0</v>
      </c>
      <c r="E114" s="69">
        <f t="shared" ca="1" si="66"/>
        <v>0</v>
      </c>
      <c r="F114" s="279">
        <f t="shared" ca="1" si="69"/>
        <v>0</v>
      </c>
      <c r="G114" s="279">
        <f t="shared" ca="1" si="67"/>
        <v>0</v>
      </c>
      <c r="H114" s="279">
        <f t="shared" ca="1" si="67"/>
        <v>0</v>
      </c>
      <c r="I114" s="279">
        <f t="shared" ca="1" si="67"/>
        <v>0</v>
      </c>
      <c r="J114" s="279">
        <f t="shared" ca="1" si="67"/>
        <v>0</v>
      </c>
      <c r="K114" s="279">
        <f t="shared" ca="1" si="67"/>
        <v>0</v>
      </c>
      <c r="L114" s="279">
        <f t="shared" ca="1" si="67"/>
        <v>0</v>
      </c>
      <c r="M114" s="279">
        <f t="shared" ca="1" si="67"/>
        <v>0</v>
      </c>
      <c r="N114" s="279">
        <f t="shared" ca="1" si="67"/>
        <v>0</v>
      </c>
      <c r="O114" s="279">
        <f t="shared" ca="1" si="67"/>
        <v>0</v>
      </c>
      <c r="P114" s="279">
        <f t="shared" ca="1" si="67"/>
        <v>0</v>
      </c>
      <c r="Q114" s="279">
        <f t="shared" ca="1" si="67"/>
        <v>0</v>
      </c>
      <c r="R114" s="279">
        <f t="shared" ca="1" si="67"/>
        <v>0</v>
      </c>
      <c r="S114" s="279">
        <f t="shared" ca="1" si="67"/>
        <v>0</v>
      </c>
      <c r="T114" s="279">
        <f t="shared" ca="1" si="67"/>
        <v>0</v>
      </c>
      <c r="V114" t="str">
        <f t="shared" si="70"/>
        <v>Name_10</v>
      </c>
      <c r="W114" t="s">
        <v>73</v>
      </c>
      <c r="X114" t="s">
        <v>217</v>
      </c>
      <c r="Y114" s="44" t="s">
        <v>218</v>
      </c>
      <c r="Z114" s="44" t="s">
        <v>219</v>
      </c>
      <c r="AA114" t="s">
        <v>220</v>
      </c>
      <c r="AB114" t="s">
        <v>221</v>
      </c>
      <c r="AC114" t="s">
        <v>222</v>
      </c>
      <c r="AD114" t="s">
        <v>223</v>
      </c>
      <c r="AE114" t="s">
        <v>224</v>
      </c>
      <c r="AF114" t="s">
        <v>225</v>
      </c>
      <c r="AG114" t="s">
        <v>226</v>
      </c>
      <c r="AH114" t="s">
        <v>227</v>
      </c>
      <c r="AI114" t="s">
        <v>228</v>
      </c>
      <c r="AJ114" t="s">
        <v>229</v>
      </c>
      <c r="AK114" t="s">
        <v>230</v>
      </c>
      <c r="AL114" t="s">
        <v>231</v>
      </c>
      <c r="AM114" t="s">
        <v>232</v>
      </c>
      <c r="AN114" t="s">
        <v>233</v>
      </c>
      <c r="AO114" t="s">
        <v>234</v>
      </c>
    </row>
    <row r="115" spans="1:41" s="78" customFormat="1" ht="15.75" outlineLevel="1" x14ac:dyDescent="0.25">
      <c r="A115" s="66">
        <f t="shared" ca="1" si="68"/>
        <v>0</v>
      </c>
      <c r="B115" s="79" t="s">
        <v>52</v>
      </c>
      <c r="C115" s="80">
        <f ca="1">SUM(C106:C114)</f>
        <v>0</v>
      </c>
      <c r="D115" s="81">
        <f ca="1">SUM(D106:D114)</f>
        <v>0</v>
      </c>
      <c r="E115" s="82">
        <f ca="1">SUM(E106:E114)</f>
        <v>0</v>
      </c>
      <c r="F115" s="82">
        <f t="shared" ref="F115:T115" ca="1" si="71">SUM(F106:F114)</f>
        <v>0</v>
      </c>
      <c r="G115" s="82">
        <f t="shared" ca="1" si="71"/>
        <v>0</v>
      </c>
      <c r="H115" s="82">
        <f t="shared" ca="1" si="71"/>
        <v>0</v>
      </c>
      <c r="I115" s="82">
        <f t="shared" ca="1" si="71"/>
        <v>0</v>
      </c>
      <c r="J115" s="82">
        <f t="shared" ca="1" si="71"/>
        <v>0</v>
      </c>
      <c r="K115" s="82">
        <f t="shared" ca="1" si="71"/>
        <v>0</v>
      </c>
      <c r="L115" s="82">
        <f t="shared" ca="1" si="71"/>
        <v>0</v>
      </c>
      <c r="M115" s="82">
        <f t="shared" ca="1" si="71"/>
        <v>0</v>
      </c>
      <c r="N115" s="82">
        <f t="shared" ca="1" si="71"/>
        <v>0</v>
      </c>
      <c r="O115" s="82">
        <f t="shared" ca="1" si="71"/>
        <v>0</v>
      </c>
      <c r="P115" s="82">
        <f t="shared" ca="1" si="71"/>
        <v>0</v>
      </c>
      <c r="Q115" s="82">
        <f t="shared" ca="1" si="71"/>
        <v>0</v>
      </c>
      <c r="R115" s="82">
        <f t="shared" ca="1" si="71"/>
        <v>0</v>
      </c>
      <c r="S115" s="82">
        <f t="shared" ca="1" si="71"/>
        <v>0</v>
      </c>
      <c r="T115" s="82">
        <f t="shared" ca="1" si="71"/>
        <v>0</v>
      </c>
      <c r="Y115" s="83"/>
      <c r="Z115" s="83"/>
    </row>
  </sheetData>
  <mergeCells count="40">
    <mergeCell ref="C7:C8"/>
    <mergeCell ref="C9:C10"/>
    <mergeCell ref="C11:C12"/>
    <mergeCell ref="C13:C14"/>
    <mergeCell ref="C18:C19"/>
    <mergeCell ref="C20:C21"/>
    <mergeCell ref="C22:C23"/>
    <mergeCell ref="C24:C25"/>
    <mergeCell ref="C29:C30"/>
    <mergeCell ref="C31:C32"/>
    <mergeCell ref="C33:C34"/>
    <mergeCell ref="C35:C36"/>
    <mergeCell ref="C40:C41"/>
    <mergeCell ref="C42:C43"/>
    <mergeCell ref="C44:C45"/>
    <mergeCell ref="C46:C47"/>
    <mergeCell ref="C51:C52"/>
    <mergeCell ref="C53:C54"/>
    <mergeCell ref="C55:C56"/>
    <mergeCell ref="C57:C58"/>
    <mergeCell ref="C62:C63"/>
    <mergeCell ref="C64:C65"/>
    <mergeCell ref="C66:C67"/>
    <mergeCell ref="C68:C69"/>
    <mergeCell ref="C73:C74"/>
    <mergeCell ref="C75:C76"/>
    <mergeCell ref="C77:C78"/>
    <mergeCell ref="C79:C80"/>
    <mergeCell ref="C84:C85"/>
    <mergeCell ref="C86:C87"/>
    <mergeCell ref="C88:C89"/>
    <mergeCell ref="C90:C91"/>
    <mergeCell ref="C95:C96"/>
    <mergeCell ref="C97:C98"/>
    <mergeCell ref="C99:C100"/>
    <mergeCell ref="C101:C102"/>
    <mergeCell ref="C106:C107"/>
    <mergeCell ref="C108:C109"/>
    <mergeCell ref="C110:C111"/>
    <mergeCell ref="C112:C113"/>
  </mergeCells>
  <conditionalFormatting sqref="C7 C9 C11 C13 C15:C16">
    <cfRule type="cellIs" dxfId="1830" priority="401" operator="equal">
      <formula>0</formula>
    </cfRule>
  </conditionalFormatting>
  <conditionalFormatting sqref="C18 C20 C22 C24 C26:C27">
    <cfRule type="cellIs" dxfId="1829" priority="197" operator="equal">
      <formula>0</formula>
    </cfRule>
  </conditionalFormatting>
  <conditionalFormatting sqref="C29 C31 C33 C35 C37:C38">
    <cfRule type="cellIs" dxfId="1828" priority="176" operator="equal">
      <formula>0</formula>
    </cfRule>
  </conditionalFormatting>
  <conditionalFormatting sqref="C40 C42 C44 C46 C48:C49">
    <cfRule type="cellIs" dxfId="1827" priority="155" operator="equal">
      <formula>0</formula>
    </cfRule>
  </conditionalFormatting>
  <conditionalFormatting sqref="C51 C53 C55 C57 C59:C60">
    <cfRule type="cellIs" dxfId="1826" priority="134" operator="equal">
      <formula>0</formula>
    </cfRule>
  </conditionalFormatting>
  <conditionalFormatting sqref="C62 C64 C66 C68 C70:C71">
    <cfRule type="cellIs" dxfId="1825" priority="113" operator="equal">
      <formula>0</formula>
    </cfRule>
  </conditionalFormatting>
  <conditionalFormatting sqref="C73 C75 C77 C79 C81:C82">
    <cfRule type="cellIs" dxfId="1824" priority="92" operator="equal">
      <formula>0</formula>
    </cfRule>
  </conditionalFormatting>
  <conditionalFormatting sqref="C84 C86 C88 C90 C92:C93">
    <cfRule type="cellIs" dxfId="1823" priority="71" operator="equal">
      <formula>0</formula>
    </cfRule>
  </conditionalFormatting>
  <conditionalFormatting sqref="C95 C97 C99 C101 C103:C104">
    <cfRule type="cellIs" dxfId="1822" priority="50" operator="equal">
      <formula>0</formula>
    </cfRule>
  </conditionalFormatting>
  <conditionalFormatting sqref="C106 C108 C110 C112 C114:C115">
    <cfRule type="cellIs" dxfId="1821" priority="29" operator="equal">
      <formula>0</formula>
    </cfRule>
  </conditionalFormatting>
  <conditionalFormatting sqref="D7:E16">
    <cfRule type="cellIs" dxfId="1820" priority="618" operator="equal">
      <formula>0</formula>
    </cfRule>
  </conditionalFormatting>
  <conditionalFormatting sqref="D18:E27">
    <cfRule type="cellIs" dxfId="1819" priority="199" operator="equal">
      <formula>0</formula>
    </cfRule>
  </conditionalFormatting>
  <conditionalFormatting sqref="D29:E38">
    <cfRule type="cellIs" dxfId="1818" priority="178" operator="equal">
      <formula>0</formula>
    </cfRule>
  </conditionalFormatting>
  <conditionalFormatting sqref="D40:E49">
    <cfRule type="cellIs" dxfId="1817" priority="157" operator="equal">
      <formula>0</formula>
    </cfRule>
  </conditionalFormatting>
  <conditionalFormatting sqref="D51:E60">
    <cfRule type="cellIs" dxfId="1816" priority="136" operator="equal">
      <formula>0</formula>
    </cfRule>
  </conditionalFormatting>
  <conditionalFormatting sqref="D62:E71">
    <cfRule type="cellIs" dxfId="1815" priority="115" operator="equal">
      <formula>0</formula>
    </cfRule>
  </conditionalFormatting>
  <conditionalFormatting sqref="D73:E82">
    <cfRule type="cellIs" dxfId="1814" priority="94" operator="equal">
      <formula>0</formula>
    </cfRule>
  </conditionalFormatting>
  <conditionalFormatting sqref="D84:E93">
    <cfRule type="cellIs" dxfId="1813" priority="73" operator="equal">
      <formula>0</formula>
    </cfRule>
  </conditionalFormatting>
  <conditionalFormatting sqref="D95:E104">
    <cfRule type="cellIs" dxfId="1812" priority="52" operator="equal">
      <formula>0</formula>
    </cfRule>
  </conditionalFormatting>
  <conditionalFormatting sqref="D106:E115">
    <cfRule type="cellIs" dxfId="1811" priority="31" operator="equal">
      <formula>0</formula>
    </cfRule>
  </conditionalFormatting>
  <conditionalFormatting sqref="E16:T16">
    <cfRule type="cellIs" dxfId="1810" priority="363" operator="equal">
      <formula>0</formula>
    </cfRule>
  </conditionalFormatting>
  <conditionalFormatting sqref="E27:T27">
    <cfRule type="cellIs" dxfId="1809" priority="181" operator="equal">
      <formula>0</formula>
    </cfRule>
  </conditionalFormatting>
  <conditionalFormatting sqref="E38:T38">
    <cfRule type="cellIs" dxfId="1808" priority="160" operator="equal">
      <formula>0</formula>
    </cfRule>
  </conditionalFormatting>
  <conditionalFormatting sqref="E49:T49">
    <cfRule type="cellIs" dxfId="1807" priority="139" operator="equal">
      <formula>0</formula>
    </cfRule>
  </conditionalFormatting>
  <conditionalFormatting sqref="E60:T60">
    <cfRule type="cellIs" dxfId="1806" priority="118" operator="equal">
      <formula>0</formula>
    </cfRule>
  </conditionalFormatting>
  <conditionalFormatting sqref="E71:T71">
    <cfRule type="cellIs" dxfId="1805" priority="97" operator="equal">
      <formula>0</formula>
    </cfRule>
  </conditionalFormatting>
  <conditionalFormatting sqref="E82:T82">
    <cfRule type="cellIs" dxfId="1804" priority="76" operator="equal">
      <formula>0</formula>
    </cfRule>
  </conditionalFormatting>
  <conditionalFormatting sqref="E93:T93">
    <cfRule type="cellIs" dxfId="1803" priority="55" operator="equal">
      <formula>0</formula>
    </cfRule>
  </conditionalFormatting>
  <conditionalFormatting sqref="E104:T104">
    <cfRule type="cellIs" dxfId="1802" priority="34" operator="equal">
      <formula>0</formula>
    </cfRule>
  </conditionalFormatting>
  <conditionalFormatting sqref="E115:T115">
    <cfRule type="cellIs" dxfId="1801" priority="13" operator="equal">
      <formula>0</formula>
    </cfRule>
  </conditionalFormatting>
  <conditionalFormatting sqref="F4:T4">
    <cfRule type="cellIs" dxfId="1800" priority="11" operator="lessThan">
      <formula>0</formula>
    </cfRule>
    <cfRule type="cellIs" dxfId="1799" priority="12" operator="greaterThan">
      <formula>0</formula>
    </cfRule>
  </conditionalFormatting>
  <conditionalFormatting sqref="F7:T15">
    <cfRule type="cellIs" dxfId="1798" priority="10" operator="equal">
      <formula>0</formula>
    </cfRule>
  </conditionalFormatting>
  <conditionalFormatting sqref="F18:T26">
    <cfRule type="cellIs" dxfId="1797" priority="9" operator="equal">
      <formula>0</formula>
    </cfRule>
  </conditionalFormatting>
  <conditionalFormatting sqref="F29:T37">
    <cfRule type="cellIs" dxfId="1796" priority="8" operator="equal">
      <formula>0</formula>
    </cfRule>
  </conditionalFormatting>
  <conditionalFormatting sqref="F40:T48">
    <cfRule type="cellIs" dxfId="1795" priority="7" operator="equal">
      <formula>0</formula>
    </cfRule>
  </conditionalFormatting>
  <conditionalFormatting sqref="F51:T59">
    <cfRule type="cellIs" dxfId="1794" priority="6" operator="equal">
      <formula>0</formula>
    </cfRule>
  </conditionalFormatting>
  <conditionalFormatting sqref="F62:T70">
    <cfRule type="cellIs" dxfId="1793" priority="5" operator="equal">
      <formula>0</formula>
    </cfRule>
  </conditionalFormatting>
  <conditionalFormatting sqref="F73:T81">
    <cfRule type="cellIs" dxfId="1792" priority="4" operator="equal">
      <formula>0</formula>
    </cfRule>
  </conditionalFormatting>
  <conditionalFormatting sqref="F84:T92">
    <cfRule type="cellIs" dxfId="1791" priority="3" operator="equal">
      <formula>0</formula>
    </cfRule>
  </conditionalFormatting>
  <conditionalFormatting sqref="F95:T103">
    <cfRule type="cellIs" dxfId="1790" priority="2" operator="equal">
      <formula>0</formula>
    </cfRule>
  </conditionalFormatting>
  <conditionalFormatting sqref="F106:T114">
    <cfRule type="cellIs" dxfId="1789" priority="1" operator="equal">
      <formula>0</formula>
    </cfRule>
  </conditionalFormatting>
  <pageMargins left="0.7" right="0.7" top="0.78740157500000008" bottom="0.78740157500000008" header="0.3" footer="0.3"/>
  <pageSetup paperSize="9" orientation="portrait" horizontalDpi="1200" verticalDpi="12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86"/>
  <sheetViews>
    <sheetView showGridLines="0"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customWidth="1" outlineLevel="1"/>
    <col min="31" max="31" width="10.21875" style="3" bestFit="1" customWidth="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x14ac:dyDescent="0.25">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hidden="1"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hidden="1"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hidden="1"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hidden="1"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hidden="1"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hidden="1"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hidden="1"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hidden="1"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hidden="1"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hidden="1"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hidden="1"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hidden="1"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collapsed="1"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x14ac:dyDescent="0.25">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hidden="1"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hidden="1"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hidden="1"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hidden="1"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hidden="1"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hidden="1"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hidden="1"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hidden="1"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hidden="1"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hidden="1"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hidden="1"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hidden="1"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collapsed="1"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x14ac:dyDescent="0.25">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hidden="1"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hidden="1"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hidden="1"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hidden="1"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hidden="1"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hidden="1"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hidden="1"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hidden="1"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hidden="1"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hidden="1"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hidden="1"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hidden="1"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collapsed="1"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x14ac:dyDescent="0.25">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hidden="1"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hidden="1"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hidden="1"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hidden="1"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hidden="1"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hidden="1"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hidden="1"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hidden="1"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hidden="1"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hidden="1"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hidden="1"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hidden="1"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ht="15.75" collapsed="1" thickBot="1" x14ac:dyDescent="0.3">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1788" priority="236" operator="equal">
      <formula>0</formula>
    </cfRule>
  </conditionalFormatting>
  <conditionalFormatting sqref="B37 B39 B41 B43">
    <cfRule type="cellIs" dxfId="1787" priority="238" operator="equal">
      <formula>0</formula>
    </cfRule>
  </conditionalFormatting>
  <conditionalFormatting sqref="B45 B47">
    <cfRule type="cellIs" dxfId="1786" priority="223" operator="equal">
      <formula>0</formula>
    </cfRule>
  </conditionalFormatting>
  <conditionalFormatting sqref="B54:B65 B99:B110 B114:B125 B129:B140 B144:B155">
    <cfRule type="cellIs" dxfId="1785" priority="488" operator="equal">
      <formula>"P4"</formula>
    </cfRule>
    <cfRule type="cellIs" dxfId="1784" priority="491" operator="equal">
      <formula>"P1"</formula>
    </cfRule>
    <cfRule type="cellIs" dxfId="1783" priority="490" operator="equal">
      <formula>"P2"</formula>
    </cfRule>
    <cfRule type="cellIs" dxfId="1782" priority="489" operator="equal">
      <formula>"P3"</formula>
    </cfRule>
    <cfRule type="cellIs" dxfId="1781" priority="487" operator="equal">
      <formula>"P5"</formula>
    </cfRule>
  </conditionalFormatting>
  <conditionalFormatting sqref="B69:B80">
    <cfRule type="cellIs" dxfId="1780" priority="407" operator="equal">
      <formula>"P1"</formula>
    </cfRule>
    <cfRule type="cellIs" dxfId="1779" priority="406" operator="equal">
      <formula>"P2"</formula>
    </cfRule>
    <cfRule type="cellIs" dxfId="1778" priority="405" operator="equal">
      <formula>"P3"</formula>
    </cfRule>
    <cfRule type="cellIs" dxfId="1777" priority="404" operator="equal">
      <formula>"P4"</formula>
    </cfRule>
    <cfRule type="cellIs" dxfId="1776" priority="403" operator="equal">
      <formula>"P5"</formula>
    </cfRule>
  </conditionalFormatting>
  <conditionalFormatting sqref="B84:B95">
    <cfRule type="cellIs" dxfId="1775" priority="413" operator="equal">
      <formula>"P1"</formula>
    </cfRule>
    <cfRule type="cellIs" dxfId="1774" priority="412" operator="equal">
      <formula>"P2"</formula>
    </cfRule>
    <cfRule type="cellIs" dxfId="1773" priority="410" operator="equal">
      <formula>"P4"</formula>
    </cfRule>
    <cfRule type="cellIs" dxfId="1772" priority="409" operator="equal">
      <formula>"P5"</formula>
    </cfRule>
    <cfRule type="cellIs" dxfId="1771" priority="411" operator="equal">
      <formula>"P3"</formula>
    </cfRule>
  </conditionalFormatting>
  <conditionalFormatting sqref="B34:M48">
    <cfRule type="cellIs" dxfId="1770" priority="118" operator="equal">
      <formula>0</formula>
    </cfRule>
  </conditionalFormatting>
  <conditionalFormatting sqref="C34:C44">
    <cfRule type="cellIs" dxfId="1769" priority="230" operator="equal">
      <formula>"P5"</formula>
    </cfRule>
  </conditionalFormatting>
  <conditionalFormatting sqref="C35:C36">
    <cfRule type="cellIs" dxfId="1768" priority="224" operator="equal">
      <formula>"P5"</formula>
    </cfRule>
  </conditionalFormatting>
  <conditionalFormatting sqref="C35:C44">
    <cfRule type="cellIs" dxfId="1767" priority="237" operator="equal">
      <formula>0</formula>
    </cfRule>
    <cfRule type="cellIs" dxfId="1766" priority="235" operator="equal">
      <formula>"P1"</formula>
    </cfRule>
    <cfRule type="cellIs" dxfId="1765" priority="229" operator="equal">
      <formula>0</formula>
    </cfRule>
  </conditionalFormatting>
  <conditionalFormatting sqref="C35:C48">
    <cfRule type="cellIs" dxfId="1764" priority="213" operator="equal">
      <formula>"P3"</formula>
    </cfRule>
    <cfRule type="cellIs" dxfId="1763" priority="212" operator="equal">
      <formula>"P4"</formula>
    </cfRule>
    <cfRule type="cellIs" dxfId="1762" priority="221" operator="equal">
      <formula>"P1"</formula>
    </cfRule>
    <cfRule type="cellIs" dxfId="1761" priority="214" operator="equal">
      <formula>"P2"</formula>
    </cfRule>
  </conditionalFormatting>
  <conditionalFormatting sqref="C45:C48">
    <cfRule type="cellIs" dxfId="1760" priority="217" operator="equal">
      <formula>"P5"</formula>
    </cfRule>
    <cfRule type="cellIs" dxfId="1759" priority="222" operator="equal">
      <formula>0</formula>
    </cfRule>
    <cfRule type="cellIs" dxfId="1758" priority="216" operator="equal">
      <formula>0</formula>
    </cfRule>
    <cfRule type="cellIs" dxfId="1757" priority="215" operator="equal">
      <formula>"P1"</formula>
    </cfRule>
  </conditionalFormatting>
  <conditionalFormatting sqref="C69:C80">
    <cfRule type="cellIs" dxfId="1756" priority="422" operator="equal">
      <formula>0</formula>
    </cfRule>
  </conditionalFormatting>
  <conditionalFormatting sqref="C84:C95">
    <cfRule type="cellIs" dxfId="1754" priority="415" operator="equal">
      <formula>0</formula>
    </cfRule>
  </conditionalFormatting>
  <conditionalFormatting sqref="D54:D66">
    <cfRule type="expression" dxfId="1752" priority="402">
      <formula>$D$54=0</formula>
    </cfRule>
  </conditionalFormatting>
  <conditionalFormatting sqref="D55:D65">
    <cfRule type="cellIs" dxfId="1751" priority="401" operator="equal">
      <formula>0</formula>
    </cfRule>
  </conditionalFormatting>
  <conditionalFormatting sqref="D69:D81">
    <cfRule type="expression" dxfId="1750" priority="400">
      <formula>$D$54=0</formula>
    </cfRule>
  </conditionalFormatting>
  <conditionalFormatting sqref="D70:D80">
    <cfRule type="cellIs" dxfId="1749" priority="399" operator="equal">
      <formula>0</formula>
    </cfRule>
  </conditionalFormatting>
  <conditionalFormatting sqref="D84:D96">
    <cfRule type="expression" dxfId="1748" priority="398">
      <formula>$D$54=0</formula>
    </cfRule>
  </conditionalFormatting>
  <conditionalFormatting sqref="D85:D95">
    <cfRule type="cellIs" dxfId="1747" priority="397" operator="equal">
      <formula>0</formula>
    </cfRule>
  </conditionalFormatting>
  <conditionalFormatting sqref="D99:D111">
    <cfRule type="expression" dxfId="1746" priority="396">
      <formula>$D$54=0</formula>
    </cfRule>
  </conditionalFormatting>
  <conditionalFormatting sqref="D100:D110">
    <cfRule type="cellIs" dxfId="1745" priority="395" operator="equal">
      <formula>0</formula>
    </cfRule>
  </conditionalFormatting>
  <conditionalFormatting sqref="D114:D126">
    <cfRule type="expression" dxfId="1744" priority="394">
      <formula>$D$54=0</formula>
    </cfRule>
  </conditionalFormatting>
  <conditionalFormatting sqref="D115:D125">
    <cfRule type="cellIs" dxfId="1743" priority="393" operator="equal">
      <formula>0</formula>
    </cfRule>
  </conditionalFormatting>
  <conditionalFormatting sqref="D129:D141">
    <cfRule type="expression" dxfId="1742" priority="392">
      <formula>$D$54=0</formula>
    </cfRule>
  </conditionalFormatting>
  <conditionalFormatting sqref="D130:D140">
    <cfRule type="cellIs" dxfId="1741" priority="391" operator="equal">
      <formula>0</formula>
    </cfRule>
  </conditionalFormatting>
  <conditionalFormatting sqref="D144:D156">
    <cfRule type="expression" dxfId="1740" priority="390">
      <formula>$D$54=0</formula>
    </cfRule>
  </conditionalFormatting>
  <conditionalFormatting sqref="D145:D155">
    <cfRule type="cellIs" dxfId="1739" priority="389" operator="equal">
      <formula>0</formula>
    </cfRule>
  </conditionalFormatting>
  <conditionalFormatting sqref="D35:M48">
    <cfRule type="cellIs" dxfId="1738" priority="115" operator="equal">
      <formula>0</formula>
    </cfRule>
  </conditionalFormatting>
  <conditionalFormatting sqref="E31 H31">
    <cfRule type="cellIs" dxfId="1737" priority="264" operator="equal">
      <formula>"P5"</formula>
    </cfRule>
  </conditionalFormatting>
  <conditionalFormatting sqref="E35">
    <cfRule type="cellIs" dxfId="1736" priority="130" operator="equal">
      <formula>0</formula>
    </cfRule>
  </conditionalFormatting>
  <conditionalFormatting sqref="E37 E39 E41 E43 E45 E47">
    <cfRule type="cellIs" dxfId="1735" priority="117" operator="equal">
      <formula>0</formula>
    </cfRule>
  </conditionalFormatting>
  <conditionalFormatting sqref="E37">
    <cfRule type="cellIs" dxfId="1734" priority="129" operator="equal">
      <formula>0</formula>
    </cfRule>
  </conditionalFormatting>
  <conditionalFormatting sqref="E39">
    <cfRule type="cellIs" dxfId="1733" priority="128" operator="equal">
      <formula>0</formula>
    </cfRule>
  </conditionalFormatting>
  <conditionalFormatting sqref="E41">
    <cfRule type="cellIs" dxfId="1732" priority="127" operator="equal">
      <formula>0</formula>
    </cfRule>
  </conditionalFormatting>
  <conditionalFormatting sqref="E43">
    <cfRule type="cellIs" dxfId="1731" priority="126" operator="equal">
      <formula>0</formula>
    </cfRule>
  </conditionalFormatting>
  <conditionalFormatting sqref="E45 E47">
    <cfRule type="cellIs" dxfId="1730" priority="125" operator="equal">
      <formula>0</formula>
    </cfRule>
  </conditionalFormatting>
  <conditionalFormatting sqref="E54:E65">
    <cfRule type="expression" dxfId="1729" priority="356">
      <formula>$B54=""</formula>
    </cfRule>
  </conditionalFormatting>
  <conditionalFormatting sqref="E69:E80">
    <cfRule type="expression" dxfId="1728" priority="345">
      <formula>$B69=""</formula>
    </cfRule>
  </conditionalFormatting>
  <conditionalFormatting sqref="E84:E95">
    <cfRule type="expression" dxfId="1727" priority="343">
      <formula>$B84=""</formula>
    </cfRule>
  </conditionalFormatting>
  <conditionalFormatting sqref="E99:E110">
    <cfRule type="expression" dxfId="1726" priority="307">
      <formula>$B99=""</formula>
    </cfRule>
  </conditionalFormatting>
  <conditionalFormatting sqref="E114:E125">
    <cfRule type="expression" dxfId="1725" priority="305">
      <formula>$B114=""</formula>
    </cfRule>
  </conditionalFormatting>
  <conditionalFormatting sqref="E129:E140">
    <cfRule type="expression" dxfId="1724" priority="281">
      <formula>$B129=""</formula>
    </cfRule>
  </conditionalFormatting>
  <conditionalFormatting sqref="E144:E155">
    <cfRule type="expression" dxfId="1723" priority="429">
      <formula>$B144=""</formula>
    </cfRule>
  </conditionalFormatting>
  <conditionalFormatting sqref="E49:H49">
    <cfRule type="cellIs" dxfId="1722" priority="492" operator="equal">
      <formula>0</formula>
    </cfRule>
  </conditionalFormatting>
  <conditionalFormatting sqref="F54:F66 F69:F81 F84:F96 F99:F111 F114:F126 F129:F141 F144:F156">
    <cfRule type="cellIs" dxfId="1721" priority="433" operator="equal">
      <formula>0</formula>
    </cfRule>
  </conditionalFormatting>
  <conditionalFormatting sqref="G54:H65">
    <cfRule type="expression" dxfId="1720" priority="347">
      <formula>$B54=""</formula>
    </cfRule>
  </conditionalFormatting>
  <conditionalFormatting sqref="G69:H80">
    <cfRule type="expression" dxfId="1719" priority="337">
      <formula>$B69=""</formula>
    </cfRule>
  </conditionalFormatting>
  <conditionalFormatting sqref="G84:H95">
    <cfRule type="expression" dxfId="1718" priority="335">
      <formula>$B84=""</formula>
    </cfRule>
  </conditionalFormatting>
  <conditionalFormatting sqref="G99:H110">
    <cfRule type="expression" dxfId="1717" priority="309">
      <formula>$B99=""</formula>
    </cfRule>
  </conditionalFormatting>
  <conditionalFormatting sqref="G114:H125">
    <cfRule type="expression" dxfId="1716" priority="279">
      <formula>$B114=""</formula>
    </cfRule>
  </conditionalFormatting>
  <conditionalFormatting sqref="G129:H140">
    <cfRule type="expression" dxfId="1715" priority="286">
      <formula>$B129=""</formula>
    </cfRule>
  </conditionalFormatting>
  <conditionalFormatting sqref="G144:H155">
    <cfRule type="expression" dxfId="1714" priority="427">
      <formula>$B144=""</formula>
    </cfRule>
  </conditionalFormatting>
  <conditionalFormatting sqref="H20">
    <cfRule type="cellIs" dxfId="1713" priority="112" operator="notEqual">
      <formula>0</formula>
    </cfRule>
  </conditionalFormatting>
  <conditionalFormatting sqref="H22 H24 H26 H28">
    <cfRule type="cellIs" dxfId="1712" priority="113" operator="notEqual">
      <formula>0</formula>
    </cfRule>
  </conditionalFormatting>
  <conditionalFormatting sqref="H35">
    <cfRule type="cellIs" dxfId="1711" priority="124" operator="equal">
      <formula>0</formula>
    </cfRule>
  </conditionalFormatting>
  <conditionalFormatting sqref="H37 H39 H41 H43 H45 H47">
    <cfRule type="cellIs" dxfId="1710" priority="116" operator="equal">
      <formula>0</formula>
    </cfRule>
  </conditionalFormatting>
  <conditionalFormatting sqref="H37">
    <cfRule type="cellIs" dxfId="1709" priority="123" operator="equal">
      <formula>0</formula>
    </cfRule>
  </conditionalFormatting>
  <conditionalFormatting sqref="H39">
    <cfRule type="cellIs" dxfId="1708" priority="122" operator="equal">
      <formula>0</formula>
    </cfRule>
  </conditionalFormatting>
  <conditionalFormatting sqref="H41">
    <cfRule type="cellIs" dxfId="1707" priority="121" operator="equal">
      <formula>0</formula>
    </cfRule>
  </conditionalFormatting>
  <conditionalFormatting sqref="H43">
    <cfRule type="cellIs" dxfId="1706" priority="120" operator="equal">
      <formula>0</formula>
    </cfRule>
  </conditionalFormatting>
  <conditionalFormatting sqref="H45 H47">
    <cfRule type="cellIs" dxfId="1705" priority="119" operator="equal">
      <formula>0</formula>
    </cfRule>
  </conditionalFormatting>
  <conditionalFormatting sqref="I54:I66">
    <cfRule type="cellIs" dxfId="1704" priority="483" operator="equal">
      <formula>0</formula>
    </cfRule>
  </conditionalFormatting>
  <conditionalFormatting sqref="I69:I81">
    <cfRule type="cellIs" dxfId="1703" priority="466" operator="equal">
      <formula>0</formula>
    </cfRule>
  </conditionalFormatting>
  <conditionalFormatting sqref="I84:I96">
    <cfRule type="cellIs" dxfId="1702" priority="460" operator="equal">
      <formula>0</formula>
    </cfRule>
  </conditionalFormatting>
  <conditionalFormatting sqref="I99:I111">
    <cfRule type="cellIs" dxfId="1701" priority="454" operator="equal">
      <formula>0</formula>
    </cfRule>
  </conditionalFormatting>
  <conditionalFormatting sqref="I114:I126">
    <cfRule type="cellIs" dxfId="1700" priority="448" operator="equal">
      <formula>0</formula>
    </cfRule>
  </conditionalFormatting>
  <conditionalFormatting sqref="I129:I141">
    <cfRule type="cellIs" dxfId="1699" priority="442" operator="equal">
      <formula>0</formula>
    </cfRule>
  </conditionalFormatting>
  <conditionalFormatting sqref="I144:I156">
    <cfRule type="cellIs" dxfId="1698" priority="430" operator="equal">
      <formula>0</formula>
    </cfRule>
  </conditionalFormatting>
  <conditionalFormatting sqref="I49:J49">
    <cfRule type="cellIs" dxfId="1697" priority="493" operator="notEqual">
      <formula>0</formula>
    </cfRule>
  </conditionalFormatting>
  <conditionalFormatting sqref="I35:K48">
    <cfRule type="cellIs" dxfId="1696" priority="131" operator="equal">
      <formula>0</formula>
    </cfRule>
  </conditionalFormatting>
  <conditionalFormatting sqref="J37:J48">
    <cfRule type="cellIs" dxfId="1695" priority="158" operator="equal">
      <formula>0</formula>
    </cfRule>
  </conditionalFormatting>
  <conditionalFormatting sqref="J54:J65">
    <cfRule type="expression" dxfId="1694" priority="275">
      <formula>$B54=""</formula>
    </cfRule>
  </conditionalFormatting>
  <conditionalFormatting sqref="J69:J80">
    <cfRule type="expression" dxfId="1693" priority="341">
      <formula>$B69=""</formula>
    </cfRule>
  </conditionalFormatting>
  <conditionalFormatting sqref="J84:J95">
    <cfRule type="expression" dxfId="1692" priority="339">
      <formula>$B84=""</formula>
    </cfRule>
  </conditionalFormatting>
  <conditionalFormatting sqref="J99:J110">
    <cfRule type="expression" dxfId="1691" priority="311">
      <formula>$B99=""</formula>
    </cfRule>
  </conditionalFormatting>
  <conditionalFormatting sqref="J114:J125">
    <cfRule type="expression" dxfId="1690" priority="277">
      <formula>$B114=""</formula>
    </cfRule>
  </conditionalFormatting>
  <conditionalFormatting sqref="J129:J140">
    <cfRule type="expression" dxfId="1689" priority="276">
      <formula>$B129=""</formula>
    </cfRule>
  </conditionalFormatting>
  <conditionalFormatting sqref="J144:J155">
    <cfRule type="expression" dxfId="1688" priority="426">
      <formula>$B144=""</formula>
    </cfRule>
  </conditionalFormatting>
  <conditionalFormatting sqref="K22:K28">
    <cfRule type="cellIs" dxfId="1687" priority="262" operator="lessThan">
      <formula>0</formula>
    </cfRule>
    <cfRule type="cellIs" dxfId="1686" priority="263" operator="greaterThan">
      <formula>0</formula>
    </cfRule>
  </conditionalFormatting>
  <conditionalFormatting sqref="K22:K29">
    <cfRule type="cellIs" dxfId="1685" priority="261" operator="lessThan">
      <formula>0</formula>
    </cfRule>
  </conditionalFormatting>
  <conditionalFormatting sqref="K30:K31">
    <cfRule type="cellIs" dxfId="1684" priority="272" operator="notEqual">
      <formula>0</formula>
    </cfRule>
  </conditionalFormatting>
  <conditionalFormatting sqref="K36:K48">
    <cfRule type="cellIs" dxfId="1683" priority="22" operator="equal">
      <formula>0</formula>
    </cfRule>
  </conditionalFormatting>
  <conditionalFormatting sqref="L35:L48">
    <cfRule type="cellIs" dxfId="1682" priority="189" operator="greaterThan">
      <formula>0</formula>
    </cfRule>
    <cfRule type="expression" dxfId="1681" priority="191">
      <formula>0</formula>
    </cfRule>
    <cfRule type="cellIs" dxfId="1680" priority="188" operator="lessThan">
      <formula>0</formula>
    </cfRule>
  </conditionalFormatting>
  <conditionalFormatting sqref="M35:M48">
    <cfRule type="expression" dxfId="1679" priority="210">
      <formula>$L35&lt;0</formula>
    </cfRule>
  </conditionalFormatting>
  <conditionalFormatting sqref="M35:N48">
    <cfRule type="cellIs" dxfId="1678" priority="155" operator="equal">
      <formula>0</formula>
    </cfRule>
  </conditionalFormatting>
  <conditionalFormatting sqref="O54:O66">
    <cfRule type="expression" dxfId="1677" priority="369">
      <formula>$D$54=0</formula>
    </cfRule>
  </conditionalFormatting>
  <conditionalFormatting sqref="O55:O65">
    <cfRule type="cellIs" dxfId="1676" priority="387" operator="equal">
      <formula>0</formula>
    </cfRule>
  </conditionalFormatting>
  <conditionalFormatting sqref="O69:O81">
    <cfRule type="expression" dxfId="1675" priority="368">
      <formula>$D$54=0</formula>
    </cfRule>
  </conditionalFormatting>
  <conditionalFormatting sqref="O70:O80">
    <cfRule type="cellIs" dxfId="1674" priority="367" operator="equal">
      <formula>0</formula>
    </cfRule>
  </conditionalFormatting>
  <conditionalFormatting sqref="O84:O96">
    <cfRule type="expression" dxfId="1673" priority="366">
      <formula>$D$54=0</formula>
    </cfRule>
  </conditionalFormatting>
  <conditionalFormatting sqref="O85:O95">
    <cfRule type="cellIs" dxfId="1672" priority="365" operator="equal">
      <formula>0</formula>
    </cfRule>
  </conditionalFormatting>
  <conditionalFormatting sqref="O99:O111">
    <cfRule type="expression" dxfId="1671" priority="364">
      <formula>$D$54=0</formula>
    </cfRule>
  </conditionalFormatting>
  <conditionalFormatting sqref="O100:O110">
    <cfRule type="cellIs" dxfId="1670" priority="363" operator="equal">
      <formula>0</formula>
    </cfRule>
  </conditionalFormatting>
  <conditionalFormatting sqref="O114:O126">
    <cfRule type="expression" dxfId="1669" priority="362">
      <formula>$D$54=0</formula>
    </cfRule>
  </conditionalFormatting>
  <conditionalFormatting sqref="O115:O125">
    <cfRule type="cellIs" dxfId="1668" priority="361" operator="equal">
      <formula>0</formula>
    </cfRule>
  </conditionalFormatting>
  <conditionalFormatting sqref="O129:O141">
    <cfRule type="expression" dxfId="1667" priority="360">
      <formula>$D$54=0</formula>
    </cfRule>
  </conditionalFormatting>
  <conditionalFormatting sqref="O130:O140">
    <cfRule type="cellIs" dxfId="1666" priority="359" operator="equal">
      <formula>0</formula>
    </cfRule>
  </conditionalFormatting>
  <conditionalFormatting sqref="O144:O156">
    <cfRule type="expression" dxfId="1665" priority="358">
      <formula>$D$54=0</formula>
    </cfRule>
  </conditionalFormatting>
  <conditionalFormatting sqref="O145:O155">
    <cfRule type="cellIs" dxfId="1664" priority="357" operator="equal">
      <formula>0</formula>
    </cfRule>
  </conditionalFormatting>
  <conditionalFormatting sqref="P5">
    <cfRule type="cellIs" dxfId="1663" priority="424" operator="equal">
      <formula>0</formula>
    </cfRule>
  </conditionalFormatting>
  <conditionalFormatting sqref="P10:T13">
    <cfRule type="cellIs" dxfId="1655" priority="425" operator="equal">
      <formula>0</formula>
    </cfRule>
  </conditionalFormatting>
  <conditionalFormatting sqref="P5:AD13">
    <cfRule type="cellIs" dxfId="1654" priority="423" operator="equal">
      <formula>0</formula>
    </cfRule>
  </conditionalFormatting>
  <conditionalFormatting sqref="P20:AE28">
    <cfRule type="cellIs" dxfId="1653" priority="114" operator="equal">
      <formula>0</formula>
    </cfRule>
  </conditionalFormatting>
  <conditionalFormatting sqref="P66:AE66 P81:AE81 P96:AE96 P111:AE111 P126:AE126 P141:AE141 P156:AE157">
    <cfRule type="cellIs" dxfId="1652" priority="372" operator="equal">
      <formula>0</formula>
    </cfRule>
  </conditionalFormatting>
  <conditionalFormatting sqref="Q35:Q48">
    <cfRule type="cellIs" dxfId="1651" priority="243" operator="equal">
      <formula>0</formula>
    </cfRule>
  </conditionalFormatting>
  <conditionalFormatting sqref="W35:Y48">
    <cfRule type="cellIs" dxfId="1636" priority="245" operator="equal">
      <formula>0</formula>
    </cfRule>
  </conditionalFormatting>
  <conditionalFormatting sqref="Y35:Y48">
    <cfRule type="cellIs" dxfId="1633" priority="247" operator="lessThan">
      <formula>0</formula>
    </cfRule>
    <cfRule type="cellIs" dxfId="1632" priority="246" operator="greaterThan">
      <formula>0</formula>
    </cfRule>
  </conditionalFormatting>
  <conditionalFormatting sqref="AE5:AE13 AE54:AE65">
    <cfRule type="cellIs" dxfId="1619" priority="501" operator="equal">
      <formula>0</formula>
    </cfRule>
  </conditionalFormatting>
  <conditionalFormatting sqref="AE15 C54:C65 C99:C110 C114:C125 C129:C140 C144:C155 G157:G192">
    <cfRule type="cellIs" dxfId="1618" priority="502" operator="equal">
      <formula>0</formula>
    </cfRule>
  </conditionalFormatting>
  <conditionalFormatting sqref="AE69:AE80 AE84:AE95 AE99:AE110 AE114:AE125 AE129:AE140 AE144:AE155">
    <cfRule type="cellIs" dxfId="1617" priority="370" operator="equal">
      <formula>0</formula>
    </cfRule>
  </conditionalFormatting>
  <conditionalFormatting sqref="AF20:AF28">
    <cfRule type="cellIs" dxfId="1616" priority="18" operator="equal">
      <formula>0</formula>
    </cfRule>
  </conditionalFormatting>
  <conditionalFormatting sqref="AF21 AF23 AF25 AF27">
    <cfRule type="cellIs" dxfId="1615" priority="21" operator="equal">
      <formula>0</formula>
    </cfRule>
  </conditionalFormatting>
  <conditionalFormatting sqref="AG5:AG13">
    <cfRule type="cellIs" dxfId="1614" priority="273" operator="equal">
      <formula>0</formula>
    </cfRule>
    <cfRule type="cellIs" dxfId="1613" priority="274" operator="equal">
      <formula>0</formula>
    </cfRule>
  </conditionalFormatting>
  <conditionalFormatting sqref="AG20:AG27">
    <cfRule type="cellIs" dxfId="1612" priority="16" operator="equal">
      <formula>"adjustment needed"</formula>
    </cfRule>
    <cfRule type="cellIs" dxfId="1611" priority="17" operator="equal">
      <formula>"""adjustment needed"""</formula>
    </cfRule>
  </conditionalFormatting>
  <dataValidations count="1">
    <dataValidation type="list" allowBlank="1" showInputMessage="1" showErrorMessage="1" sqref="D13:D14" xr:uid="{003C0051-00D9-48D4-AB89-009C009700D8}">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420" operator="greaterThan" id="{00490035-0076-4CC3-B967-007400C50026}">
            <xm:f>'Basic project data'!$C$7</xm:f>
            <x14:dxf>
              <font>
                <color rgb="FFF2F2F2"/>
              </font>
            </x14:dxf>
          </x14:cfRule>
          <xm:sqref>C69:C80</xm:sqref>
        </x14:conditionalFormatting>
        <x14:conditionalFormatting xmlns:xm="http://schemas.microsoft.com/office/excel/2006/main">
          <x14:cfRule type="cellIs" priority="414" operator="greaterThan" id="{00C700CE-0009-4542-BC8D-008C00CA001D}">
            <xm:f>'Basic project data'!$C$7</xm:f>
            <x14:dxf>
              <font>
                <color rgb="FFF2F2F2"/>
              </font>
            </x14:dxf>
          </x14:cfRule>
          <xm:sqref>C84:C95</xm:sqref>
        </x14:conditionalFormatting>
        <x14:conditionalFormatting xmlns:xm="http://schemas.microsoft.com/office/excel/2006/main">
          <x14:cfRule type="expression" priority="319" id="{004400B8-00E0-4B84-99E2-00E200B600E9}">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6EEF075E-B1C3-4B85-ABAB-D265E6E37822}">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322" id="{0053001C-00AD-4036-A62A-007800C0000F}">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289" id="{009C0080-0038-4AB2-953E-006A00A90077}">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284" id="{00E400B7-006D-4B43-BB53-00B5006300EE}">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283" id="{00F00046-00E8-44E0-BFC0-009D00960010}">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503" id="{00E40032-00DF-436C-98D9-00C300BF00A8}">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504" id="{00C400D7-001E-49D5-A827-009D009D0088}">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746583D7-8971-4315-B0EF-AFC2DBCDAA65}">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505" id="{00D60054-00E9-422E-9229-00A200450083}">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8EDDB068-ACBF-45A4-9D48-6EEDEC71735C}">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506" id="{0035001E-0091-4AB4-A9F0-00BA00960085}">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20C45CBA-1FD0-4699-8429-31C1D94EBACC}">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507" id="{005400EB-007E-4DAC-BBA5-002A00C300E7}">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E57F3B56-403C-4BD4-9B9F-60C039A33B2F}">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508" id="{007200E0-0087-4555-BC45-006800C400F7}">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465B3C7E-A486-420E-943C-68240C579F95}">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509" id="{0021006C-0062-4D8C-B73E-0076000E006C}">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6D24E4FC-671E-4873-A522-193176808A0C}">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510" id="{00650044-00B8-4E89-B6B0-00D80002007C}">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1F001B9B-8265-4806-B199-DDFEAE9C35D7}">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511" id="{00480025-0068-4145-A155-00FB00E30077}">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3C0B6E61-8B38-4E8B-A660-3C717728AF1C}">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512" id="{00C10060-001B-4C30-B6F8-00D700780071}">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2CFD4768-024B-44A8-AE5C-2C494E132745}">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513" id="{00E200AB-00EC-40A5-BE23-00C7003D001D}">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CE1654EF-C032-48CA-A0B2-B9F3425FD4B1}">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514" id="{0027005E-00B9-4A3F-A964-00590024006D}">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A0B3C78F-8089-4777-9E92-B01EB13C2C06}">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515" id="{001E008B-008E-4D60-B5B5-00E300740004}">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CCC0FC64-E4FC-4E48-B01D-C78F1A856649}">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516" id="{000B003D-003D-446E-B2AC-00DF00B400D7}">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80FC8B0A-7A75-4B2F-A0CB-FCDAF7F3BA96}">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517" id="{00CC0096-00C1-4FBE-BD27-003600300017}">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C5DBE60B-EB16-410D-AF56-BB97CA5879A4}">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600-000000000000}">
          <x14:formula1>
            <xm:f>'A. Personnel costs'!$A$6:$A$10</xm:f>
          </x14:formula1>
          <xm:sqref>H1</xm:sqref>
        </x14:dataValidation>
        <x14:dataValidation type="list" allowBlank="1" showInputMessage="1" showErrorMessage="1" xr:uid="{00000000-0002-0000-0600-000001000000}">
          <x14:formula1>
            <xm:f>'Drop-down Liste'!$B$2:$B$3</xm:f>
          </x14:formula1>
          <xm:sqref>D11:D12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N186"/>
  <sheetViews>
    <sheetView showGridLines="0" topLeftCell="A120" zoomScale="80" zoomScaleNormal="80" workbookViewId="0">
      <selection activeCell="E123" sqref="E123"/>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customWidth="1" outlineLevel="1"/>
    <col min="31" max="31" width="10.21875" style="3" bestFit="1" customWidth="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1610" priority="351" operator="equal">
      <formula>0</formula>
    </cfRule>
  </conditionalFormatting>
  <conditionalFormatting sqref="B37 B39 B41 B43">
    <cfRule type="cellIs" dxfId="1609" priority="353" operator="equal">
      <formula>0</formula>
    </cfRule>
  </conditionalFormatting>
  <conditionalFormatting sqref="B45 B47">
    <cfRule type="cellIs" dxfId="1608" priority="338" operator="equal">
      <formula>0</formula>
    </cfRule>
  </conditionalFormatting>
  <conditionalFormatting sqref="B54:B65 B99:B110 B114:B125 B129:B140 B144:B155">
    <cfRule type="cellIs" dxfId="1607" priority="602" operator="equal">
      <formula>"P5"</formula>
    </cfRule>
    <cfRule type="cellIs" dxfId="1606" priority="605" operator="equal">
      <formula>"P2"</formula>
    </cfRule>
    <cfRule type="cellIs" dxfId="1605" priority="604" operator="equal">
      <formula>"P3"</formula>
    </cfRule>
    <cfRule type="cellIs" dxfId="1604" priority="603" operator="equal">
      <formula>"P4"</formula>
    </cfRule>
    <cfRule type="cellIs" dxfId="1603" priority="606" operator="equal">
      <formula>"P1"</formula>
    </cfRule>
  </conditionalFormatting>
  <conditionalFormatting sqref="B69:B80">
    <cfRule type="cellIs" dxfId="1602" priority="520" operator="equal">
      <formula>"P3"</formula>
    </cfRule>
    <cfRule type="cellIs" dxfId="1601" priority="519" operator="equal">
      <formula>"P4"</formula>
    </cfRule>
    <cfRule type="cellIs" dxfId="1600" priority="518" operator="equal">
      <formula>"P5"</formula>
    </cfRule>
    <cfRule type="cellIs" dxfId="1599" priority="522" operator="equal">
      <formula>"P1"</formula>
    </cfRule>
    <cfRule type="cellIs" dxfId="1598" priority="521" operator="equal">
      <formula>"P2"</formula>
    </cfRule>
  </conditionalFormatting>
  <conditionalFormatting sqref="B84:B95">
    <cfRule type="cellIs" dxfId="1597" priority="527" operator="equal">
      <formula>"P2"</formula>
    </cfRule>
    <cfRule type="cellIs" dxfId="1596" priority="525" operator="equal">
      <formula>"P4"</formula>
    </cfRule>
    <cfRule type="cellIs" dxfId="1595" priority="526" operator="equal">
      <formula>"P3"</formula>
    </cfRule>
    <cfRule type="cellIs" dxfId="1594" priority="524" operator="equal">
      <formula>"P5"</formula>
    </cfRule>
    <cfRule type="cellIs" dxfId="1593" priority="528" operator="equal">
      <formula>"P1"</formula>
    </cfRule>
  </conditionalFormatting>
  <conditionalFormatting sqref="B35:J48">
    <cfRule type="cellIs" dxfId="1592" priority="233" operator="equal">
      <formula>0</formula>
    </cfRule>
  </conditionalFormatting>
  <conditionalFormatting sqref="B34:M34">
    <cfRule type="cellIs" dxfId="1591" priority="354" operator="equal">
      <formula>0</formula>
    </cfRule>
  </conditionalFormatting>
  <conditionalFormatting sqref="C34">
    <cfRule type="cellIs" dxfId="1590" priority="357" operator="equal">
      <formula>"P5"</formula>
    </cfRule>
  </conditionalFormatting>
  <conditionalFormatting sqref="C35:C36">
    <cfRule type="cellIs" dxfId="1589" priority="339" operator="equal">
      <formula>"P5"</formula>
    </cfRule>
  </conditionalFormatting>
  <conditionalFormatting sqref="C35:C44">
    <cfRule type="cellIs" dxfId="1588" priority="344" operator="equal">
      <formula>0</formula>
    </cfRule>
    <cfRule type="cellIs" dxfId="1587" priority="352" operator="equal">
      <formula>0</formula>
    </cfRule>
    <cfRule type="cellIs" dxfId="1586" priority="350" operator="equal">
      <formula>"P1"</formula>
    </cfRule>
    <cfRule type="cellIs" dxfId="1585" priority="345" operator="equal">
      <formula>"P5"</formula>
    </cfRule>
  </conditionalFormatting>
  <conditionalFormatting sqref="C35:C48">
    <cfRule type="cellIs" dxfId="1584" priority="328" operator="equal">
      <formula>"P3"</formula>
    </cfRule>
    <cfRule type="cellIs" dxfId="1583" priority="329" operator="equal">
      <formula>"P2"</formula>
    </cfRule>
    <cfRule type="cellIs" dxfId="1582" priority="336" operator="equal">
      <formula>"P1"</formula>
    </cfRule>
    <cfRule type="cellIs" dxfId="1581" priority="327" operator="equal">
      <formula>"P4"</formula>
    </cfRule>
  </conditionalFormatting>
  <conditionalFormatting sqref="C45:C48">
    <cfRule type="cellIs" dxfId="1580" priority="331" operator="equal">
      <formula>0</formula>
    </cfRule>
    <cfRule type="cellIs" dxfId="1579" priority="332" operator="equal">
      <formula>"P5"</formula>
    </cfRule>
    <cfRule type="cellIs" dxfId="1578" priority="330" operator="equal">
      <formula>"P1"</formula>
    </cfRule>
    <cfRule type="cellIs" dxfId="1577" priority="337" operator="equal">
      <formula>0</formula>
    </cfRule>
  </conditionalFormatting>
  <conditionalFormatting sqref="C69:C80">
    <cfRule type="cellIs" dxfId="1576" priority="537" operator="equal">
      <formula>0</formula>
    </cfRule>
  </conditionalFormatting>
  <conditionalFormatting sqref="C84:C95">
    <cfRule type="cellIs" dxfId="1574" priority="530" operator="equal">
      <formula>0</formula>
    </cfRule>
  </conditionalFormatting>
  <conditionalFormatting sqref="D54:D66">
    <cfRule type="expression" dxfId="1572" priority="517">
      <formula>$D$54=0</formula>
    </cfRule>
  </conditionalFormatting>
  <conditionalFormatting sqref="D55:D65">
    <cfRule type="cellIs" dxfId="1571" priority="516" operator="equal">
      <formula>0</formula>
    </cfRule>
  </conditionalFormatting>
  <conditionalFormatting sqref="D69:D81">
    <cfRule type="expression" dxfId="1570" priority="515">
      <formula>$D$54=0</formula>
    </cfRule>
  </conditionalFormatting>
  <conditionalFormatting sqref="D70:D80">
    <cfRule type="cellIs" dxfId="1569" priority="514" operator="equal">
      <formula>0</formula>
    </cfRule>
  </conditionalFormatting>
  <conditionalFormatting sqref="D84:D96">
    <cfRule type="expression" dxfId="1568" priority="513">
      <formula>$D$54=0</formula>
    </cfRule>
  </conditionalFormatting>
  <conditionalFormatting sqref="D85:D95">
    <cfRule type="cellIs" dxfId="1567" priority="512" operator="equal">
      <formula>0</formula>
    </cfRule>
  </conditionalFormatting>
  <conditionalFormatting sqref="D99:D111">
    <cfRule type="expression" dxfId="1566" priority="511">
      <formula>$D$54=0</formula>
    </cfRule>
  </conditionalFormatting>
  <conditionalFormatting sqref="D100:D110">
    <cfRule type="cellIs" dxfId="1565" priority="510" operator="equal">
      <formula>0</formula>
    </cfRule>
  </conditionalFormatting>
  <conditionalFormatting sqref="D114:D126">
    <cfRule type="expression" dxfId="1564" priority="509">
      <formula>$D$54=0</formula>
    </cfRule>
  </conditionalFormatting>
  <conditionalFormatting sqref="D115:D125">
    <cfRule type="cellIs" dxfId="1563" priority="508" operator="equal">
      <formula>0</formula>
    </cfRule>
  </conditionalFormatting>
  <conditionalFormatting sqref="D129:D141">
    <cfRule type="expression" dxfId="1562" priority="507">
      <formula>$D$54=0</formula>
    </cfRule>
  </conditionalFormatting>
  <conditionalFormatting sqref="D130:D140">
    <cfRule type="cellIs" dxfId="1561" priority="506" operator="equal">
      <formula>0</formula>
    </cfRule>
  </conditionalFormatting>
  <conditionalFormatting sqref="D144:D156">
    <cfRule type="expression" dxfId="1560" priority="505">
      <formula>$D$54=0</formula>
    </cfRule>
  </conditionalFormatting>
  <conditionalFormatting sqref="D145:D155">
    <cfRule type="cellIs" dxfId="1559" priority="504" operator="equal">
      <formula>0</formula>
    </cfRule>
  </conditionalFormatting>
  <conditionalFormatting sqref="D35:M48">
    <cfRule type="cellIs" dxfId="1558" priority="112" operator="equal">
      <formula>0</formula>
    </cfRule>
  </conditionalFormatting>
  <conditionalFormatting sqref="E31 H31">
    <cfRule type="cellIs" dxfId="1557" priority="379" operator="equal">
      <formula>"P5"</formula>
    </cfRule>
  </conditionalFormatting>
  <conditionalFormatting sqref="E35">
    <cfRule type="cellIs" dxfId="1556" priority="245" operator="equal">
      <formula>0</formula>
    </cfRule>
  </conditionalFormatting>
  <conditionalFormatting sqref="E37 E39 E41 E43 E45 E47">
    <cfRule type="cellIs" dxfId="1555" priority="232" operator="equal">
      <formula>0</formula>
    </cfRule>
  </conditionalFormatting>
  <conditionalFormatting sqref="E37">
    <cfRule type="cellIs" dxfId="1554" priority="244" operator="equal">
      <formula>0</formula>
    </cfRule>
  </conditionalFormatting>
  <conditionalFormatting sqref="E39">
    <cfRule type="cellIs" dxfId="1553" priority="243" operator="equal">
      <formula>0</formula>
    </cfRule>
  </conditionalFormatting>
  <conditionalFormatting sqref="E41">
    <cfRule type="cellIs" dxfId="1552" priority="242" operator="equal">
      <formula>0</formula>
    </cfRule>
  </conditionalFormatting>
  <conditionalFormatting sqref="E43">
    <cfRule type="cellIs" dxfId="1551" priority="241" operator="equal">
      <formula>0</formula>
    </cfRule>
  </conditionalFormatting>
  <conditionalFormatting sqref="E45 E47">
    <cfRule type="cellIs" dxfId="1550" priority="240" operator="equal">
      <formula>0</formula>
    </cfRule>
  </conditionalFormatting>
  <conditionalFormatting sqref="E54:E65">
    <cfRule type="expression" dxfId="1549" priority="471">
      <formula>$B54=""</formula>
    </cfRule>
  </conditionalFormatting>
  <conditionalFormatting sqref="E69:E80">
    <cfRule type="expression" dxfId="1548" priority="460">
      <formula>$B69=""</formula>
    </cfRule>
  </conditionalFormatting>
  <conditionalFormatting sqref="E84:E95">
    <cfRule type="expression" dxfId="1547" priority="458">
      <formula>$B84=""</formula>
    </cfRule>
  </conditionalFormatting>
  <conditionalFormatting sqref="E99:E110">
    <cfRule type="expression" dxfId="1546" priority="422">
      <formula>$B99=""</formula>
    </cfRule>
  </conditionalFormatting>
  <conditionalFormatting sqref="E114:E125">
    <cfRule type="expression" dxfId="1545" priority="420">
      <formula>$B114=""</formula>
    </cfRule>
  </conditionalFormatting>
  <conditionalFormatting sqref="E129:E140">
    <cfRule type="expression" dxfId="1544" priority="396">
      <formula>$B129=""</formula>
    </cfRule>
  </conditionalFormatting>
  <conditionalFormatting sqref="E144:E155">
    <cfRule type="expression" dxfId="1543" priority="544">
      <formula>$B144=""</formula>
    </cfRule>
  </conditionalFormatting>
  <conditionalFormatting sqref="E49:H49">
    <cfRule type="cellIs" dxfId="1542" priority="607" operator="equal">
      <formula>0</formula>
    </cfRule>
  </conditionalFormatting>
  <conditionalFormatting sqref="F54:F66 F69:F81 F84:F96 F99:F111 F114:F126 F129:F141 F144:F156">
    <cfRule type="cellIs" dxfId="1541" priority="548" operator="equal">
      <formula>0</formula>
    </cfRule>
  </conditionalFormatting>
  <conditionalFormatting sqref="G54:H65">
    <cfRule type="expression" dxfId="1540" priority="462">
      <formula>$B54=""</formula>
    </cfRule>
  </conditionalFormatting>
  <conditionalFormatting sqref="G69:H80">
    <cfRule type="expression" dxfId="1539" priority="452">
      <formula>$B69=""</formula>
    </cfRule>
  </conditionalFormatting>
  <conditionalFormatting sqref="G84:H95">
    <cfRule type="expression" dxfId="1538" priority="450">
      <formula>$B84=""</formula>
    </cfRule>
  </conditionalFormatting>
  <conditionalFormatting sqref="G99:H110">
    <cfRule type="expression" dxfId="1537" priority="424">
      <formula>$B99=""</formula>
    </cfRule>
  </conditionalFormatting>
  <conditionalFormatting sqref="G114:H125">
    <cfRule type="expression" dxfId="1536" priority="394">
      <formula>$B114=""</formula>
    </cfRule>
  </conditionalFormatting>
  <conditionalFormatting sqref="G129:H140">
    <cfRule type="expression" dxfId="1535" priority="401">
      <formula>$B129=""</formula>
    </cfRule>
  </conditionalFormatting>
  <conditionalFormatting sqref="G144:H155">
    <cfRule type="expression" dxfId="1534" priority="542">
      <formula>$B144=""</formula>
    </cfRule>
  </conditionalFormatting>
  <conditionalFormatting sqref="H20">
    <cfRule type="cellIs" dxfId="1533" priority="227" operator="notEqual">
      <formula>0</formula>
    </cfRule>
  </conditionalFormatting>
  <conditionalFormatting sqref="H22 H24 H26 H28">
    <cfRule type="cellIs" dxfId="1532" priority="228" operator="notEqual">
      <formula>0</formula>
    </cfRule>
  </conditionalFormatting>
  <conditionalFormatting sqref="H35">
    <cfRule type="cellIs" dxfId="1531" priority="239" operator="equal">
      <formula>0</formula>
    </cfRule>
  </conditionalFormatting>
  <conditionalFormatting sqref="H37 H39 H41 H43 H45 H47">
    <cfRule type="cellIs" dxfId="1530" priority="231" operator="equal">
      <formula>0</formula>
    </cfRule>
  </conditionalFormatting>
  <conditionalFormatting sqref="H37">
    <cfRule type="cellIs" dxfId="1529" priority="238" operator="equal">
      <formula>0</formula>
    </cfRule>
  </conditionalFormatting>
  <conditionalFormatting sqref="H39">
    <cfRule type="cellIs" dxfId="1528" priority="237" operator="equal">
      <formula>0</formula>
    </cfRule>
  </conditionalFormatting>
  <conditionalFormatting sqref="H41">
    <cfRule type="cellIs" dxfId="1527" priority="236" operator="equal">
      <formula>0</formula>
    </cfRule>
  </conditionalFormatting>
  <conditionalFormatting sqref="H43">
    <cfRule type="cellIs" dxfId="1526" priority="235" operator="equal">
      <formula>0</formula>
    </cfRule>
  </conditionalFormatting>
  <conditionalFormatting sqref="H45 H47">
    <cfRule type="cellIs" dxfId="1525" priority="234" operator="equal">
      <formula>0</formula>
    </cfRule>
  </conditionalFormatting>
  <conditionalFormatting sqref="I54:I66">
    <cfRule type="cellIs" dxfId="1524" priority="598" operator="equal">
      <formula>0</formula>
    </cfRule>
  </conditionalFormatting>
  <conditionalFormatting sqref="I69:I81">
    <cfRule type="cellIs" dxfId="1523" priority="581" operator="equal">
      <formula>0</formula>
    </cfRule>
  </conditionalFormatting>
  <conditionalFormatting sqref="I84:I96">
    <cfRule type="cellIs" dxfId="1522" priority="575" operator="equal">
      <formula>0</formula>
    </cfRule>
  </conditionalFormatting>
  <conditionalFormatting sqref="I99:I111">
    <cfRule type="cellIs" dxfId="1521" priority="569" operator="equal">
      <formula>0</formula>
    </cfRule>
  </conditionalFormatting>
  <conditionalFormatting sqref="I114:I126">
    <cfRule type="cellIs" dxfId="1520" priority="563" operator="equal">
      <formula>0</formula>
    </cfRule>
  </conditionalFormatting>
  <conditionalFormatting sqref="I129:I141">
    <cfRule type="cellIs" dxfId="1519" priority="557" operator="equal">
      <formula>0</formula>
    </cfRule>
  </conditionalFormatting>
  <conditionalFormatting sqref="I144:I156">
    <cfRule type="cellIs" dxfId="1518" priority="545" operator="equal">
      <formula>0</formula>
    </cfRule>
  </conditionalFormatting>
  <conditionalFormatting sqref="I49:J49">
    <cfRule type="cellIs" dxfId="1517" priority="608" operator="notEqual">
      <formula>0</formula>
    </cfRule>
  </conditionalFormatting>
  <conditionalFormatting sqref="I35:K48">
    <cfRule type="cellIs" dxfId="1516" priority="22" operator="equal">
      <formula>0</formula>
    </cfRule>
  </conditionalFormatting>
  <conditionalFormatting sqref="J37:J48">
    <cfRule type="cellIs" dxfId="1515" priority="273" operator="equal">
      <formula>0</formula>
    </cfRule>
  </conditionalFormatting>
  <conditionalFormatting sqref="J54:J65">
    <cfRule type="expression" dxfId="1514" priority="390">
      <formula>$B54=""</formula>
    </cfRule>
  </conditionalFormatting>
  <conditionalFormatting sqref="J69:J80">
    <cfRule type="expression" dxfId="1513" priority="456">
      <formula>$B69=""</formula>
    </cfRule>
  </conditionalFormatting>
  <conditionalFormatting sqref="J84:J95">
    <cfRule type="expression" dxfId="1512" priority="454">
      <formula>$B84=""</formula>
    </cfRule>
  </conditionalFormatting>
  <conditionalFormatting sqref="J99:J110">
    <cfRule type="expression" dxfId="1511" priority="426">
      <formula>$B99=""</formula>
    </cfRule>
  </conditionalFormatting>
  <conditionalFormatting sqref="J114:J125">
    <cfRule type="expression" dxfId="1510" priority="392">
      <formula>$B114=""</formula>
    </cfRule>
  </conditionalFormatting>
  <conditionalFormatting sqref="J129:J140">
    <cfRule type="expression" dxfId="1509" priority="391">
      <formula>$B129=""</formula>
    </cfRule>
  </conditionalFormatting>
  <conditionalFormatting sqref="J144:J155">
    <cfRule type="expression" dxfId="1508" priority="541">
      <formula>$B144=""</formula>
    </cfRule>
  </conditionalFormatting>
  <conditionalFormatting sqref="K22:K28">
    <cfRule type="cellIs" dxfId="1507" priority="377" operator="lessThan">
      <formula>0</formula>
    </cfRule>
    <cfRule type="cellIs" dxfId="1506" priority="378" operator="greaterThan">
      <formula>0</formula>
    </cfRule>
  </conditionalFormatting>
  <conditionalFormatting sqref="K22:K29">
    <cfRule type="cellIs" dxfId="1505" priority="376" operator="lessThan">
      <formula>0</formula>
    </cfRule>
  </conditionalFormatting>
  <conditionalFormatting sqref="K30:K31">
    <cfRule type="cellIs" dxfId="1504" priority="387" operator="notEqual">
      <formula>0</formula>
    </cfRule>
  </conditionalFormatting>
  <conditionalFormatting sqref="L35:L48">
    <cfRule type="expression" dxfId="1503" priority="306">
      <formula>0</formula>
    </cfRule>
    <cfRule type="cellIs" dxfId="1502" priority="304" operator="greaterThan">
      <formula>0</formula>
    </cfRule>
    <cfRule type="cellIs" dxfId="1501" priority="303" operator="lessThan">
      <formula>0</formula>
    </cfRule>
  </conditionalFormatting>
  <conditionalFormatting sqref="M35:M48">
    <cfRule type="expression" dxfId="1500" priority="325">
      <formula>$L35&lt;0</formula>
    </cfRule>
  </conditionalFormatting>
  <conditionalFormatting sqref="M35:N48">
    <cfRule type="cellIs" dxfId="1499" priority="270" operator="equal">
      <formula>0</formula>
    </cfRule>
  </conditionalFormatting>
  <conditionalFormatting sqref="O54:O66">
    <cfRule type="expression" dxfId="1498" priority="484">
      <formula>$D$54=0</formula>
    </cfRule>
  </conditionalFormatting>
  <conditionalFormatting sqref="O55:O65">
    <cfRule type="cellIs" dxfId="1497" priority="502" operator="equal">
      <formula>0</formula>
    </cfRule>
  </conditionalFormatting>
  <conditionalFormatting sqref="O69:O81">
    <cfRule type="expression" dxfId="1496" priority="483">
      <formula>$D$54=0</formula>
    </cfRule>
  </conditionalFormatting>
  <conditionalFormatting sqref="O70:O80">
    <cfRule type="cellIs" dxfId="1495" priority="482" operator="equal">
      <formula>0</formula>
    </cfRule>
  </conditionalFormatting>
  <conditionalFormatting sqref="O84:O96">
    <cfRule type="expression" dxfId="1494" priority="481">
      <formula>$D$54=0</formula>
    </cfRule>
  </conditionalFormatting>
  <conditionalFormatting sqref="O85:O95">
    <cfRule type="cellIs" dxfId="1493" priority="480" operator="equal">
      <formula>0</formula>
    </cfRule>
  </conditionalFormatting>
  <conditionalFormatting sqref="O99:O111">
    <cfRule type="expression" dxfId="1492" priority="479">
      <formula>$D$54=0</formula>
    </cfRule>
  </conditionalFormatting>
  <conditionalFormatting sqref="O100:O110">
    <cfRule type="cellIs" dxfId="1491" priority="478" operator="equal">
      <formula>0</formula>
    </cfRule>
  </conditionalFormatting>
  <conditionalFormatting sqref="O114:O126">
    <cfRule type="expression" dxfId="1490" priority="477">
      <formula>$D$54=0</formula>
    </cfRule>
  </conditionalFormatting>
  <conditionalFormatting sqref="O115:O125">
    <cfRule type="cellIs" dxfId="1489" priority="476" operator="equal">
      <formula>0</formula>
    </cfRule>
  </conditionalFormatting>
  <conditionalFormatting sqref="O129:O141">
    <cfRule type="expression" dxfId="1488" priority="475">
      <formula>$D$54=0</formula>
    </cfRule>
  </conditionalFormatting>
  <conditionalFormatting sqref="O130:O140">
    <cfRule type="cellIs" dxfId="1487" priority="474" operator="equal">
      <formula>0</formula>
    </cfRule>
  </conditionalFormatting>
  <conditionalFormatting sqref="O144:O156">
    <cfRule type="expression" dxfId="1486" priority="473">
      <formula>$D$54=0</formula>
    </cfRule>
  </conditionalFormatting>
  <conditionalFormatting sqref="O145:O155">
    <cfRule type="cellIs" dxfId="1485" priority="472" operator="equal">
      <formula>0</formula>
    </cfRule>
  </conditionalFormatting>
  <conditionalFormatting sqref="P5">
    <cfRule type="cellIs" dxfId="1484" priority="539" operator="equal">
      <formula>0</formula>
    </cfRule>
  </conditionalFormatting>
  <conditionalFormatting sqref="P10:T13">
    <cfRule type="cellIs" dxfId="1476" priority="540" operator="equal">
      <formula>0</formula>
    </cfRule>
  </conditionalFormatting>
  <conditionalFormatting sqref="P5:AD13">
    <cfRule type="cellIs" dxfId="1475" priority="538" operator="equal">
      <formula>0</formula>
    </cfRule>
  </conditionalFormatting>
  <conditionalFormatting sqref="P20:AE28">
    <cfRule type="cellIs" dxfId="1474" priority="229" operator="equal">
      <formula>0</formula>
    </cfRule>
  </conditionalFormatting>
  <conditionalFormatting sqref="P66:AE66 P81:AE81 P96:AE96 P111:AE111 P126:AE126 P141:AE141 P156:AE157">
    <cfRule type="cellIs" dxfId="1473" priority="487" operator="equal">
      <formula>0</formula>
    </cfRule>
  </conditionalFormatting>
  <conditionalFormatting sqref="Q35:Q48">
    <cfRule type="cellIs" dxfId="1472" priority="358" operator="equal">
      <formula>0</formula>
    </cfRule>
  </conditionalFormatting>
  <conditionalFormatting sqref="W35:Y48">
    <cfRule type="cellIs" dxfId="1457" priority="360" operator="equal">
      <formula>0</formula>
    </cfRule>
  </conditionalFormatting>
  <conditionalFormatting sqref="Y35:Y48">
    <cfRule type="cellIs" dxfId="1454" priority="361" operator="greaterThan">
      <formula>0</formula>
    </cfRule>
    <cfRule type="cellIs" dxfId="1453" priority="362" operator="lessThan">
      <formula>0</formula>
    </cfRule>
  </conditionalFormatting>
  <conditionalFormatting sqref="AE5:AE13 AE54:AE65">
    <cfRule type="cellIs" dxfId="1440" priority="616" operator="equal">
      <formula>0</formula>
    </cfRule>
  </conditionalFormatting>
  <conditionalFormatting sqref="AE15 C54:C65 C99:C110 C114:C125 C129:C140 C144:C155 G157:G192">
    <cfRule type="cellIs" dxfId="1439" priority="617" operator="equal">
      <formula>0</formula>
    </cfRule>
  </conditionalFormatting>
  <conditionalFormatting sqref="AE69:AE80 AE84:AE95 AE99:AE110 AE114:AE125 AE129:AE140 AE144:AE155">
    <cfRule type="cellIs" dxfId="1438" priority="485" operator="equal">
      <formula>0</formula>
    </cfRule>
  </conditionalFormatting>
  <conditionalFormatting sqref="AF20:AF28">
    <cfRule type="cellIs" dxfId="1437" priority="18" operator="equal">
      <formula>0</formula>
    </cfRule>
  </conditionalFormatting>
  <conditionalFormatting sqref="AF21 AF23 AF25 AF27">
    <cfRule type="cellIs" dxfId="1436" priority="21" operator="equal">
      <formula>0</formula>
    </cfRule>
  </conditionalFormatting>
  <conditionalFormatting sqref="AG5:AG13">
    <cfRule type="cellIs" dxfId="1435" priority="389" operator="equal">
      <formula>0</formula>
    </cfRule>
    <cfRule type="cellIs" dxfId="1434" priority="388" operator="equal">
      <formula>0</formula>
    </cfRule>
  </conditionalFormatting>
  <conditionalFormatting sqref="AG20:AG27">
    <cfRule type="cellIs" dxfId="1433" priority="16" operator="equal">
      <formula>"adjustment needed"</formula>
    </cfRule>
    <cfRule type="cellIs" dxfId="1432" priority="17" operator="equal">
      <formula>"""adjustment needed"""</formula>
    </cfRule>
  </conditionalFormatting>
  <dataValidations count="1">
    <dataValidation type="list" allowBlank="1" showInputMessage="1" showErrorMessage="1" sqref="D13:D14" xr:uid="{00350005-0012-4FE5-BEA0-00BE004C0082}">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02004B-0088-4045-AD92-0007007500F0}">
            <xm:f>'Basic project data'!$C$7</xm:f>
            <x14:dxf>
              <font>
                <color rgb="FFF2F2F2"/>
              </font>
            </x14:dxf>
          </x14:cfRule>
          <xm:sqref>C69:C80</xm:sqref>
        </x14:conditionalFormatting>
        <x14:conditionalFormatting xmlns:xm="http://schemas.microsoft.com/office/excel/2006/main">
          <x14:cfRule type="cellIs" priority="529" operator="greaterThan" id="{001E00E1-0099-4E41-8A53-0066009400BD}">
            <xm:f>'Basic project data'!$C$7</xm:f>
            <x14:dxf>
              <font>
                <color rgb="FFF2F2F2"/>
              </font>
            </x14:dxf>
          </x14:cfRule>
          <xm:sqref>C84:C95</xm:sqref>
        </x14:conditionalFormatting>
        <x14:conditionalFormatting xmlns:xm="http://schemas.microsoft.com/office/excel/2006/main">
          <x14:cfRule type="expression" priority="434" id="{00B000DD-0097-46C7-86D1-0052003D00F2}">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EAD11D9A-7EEA-4196-9768-953A307E4392}">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7B0098-00F5-48BE-975E-00AA00360050}">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8A00E9-0033-4998-8E45-005200FE008A}">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DE00E8-00C2-47D3-9DE8-00E5003C0071}">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1000F1-0004-40BF-8CE9-00D500E40096}">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1B0074-003E-4791-8585-00A6009B003A}">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6B005F-00CF-4FFA-8B92-00E600C6003D}">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46C0064D-8C6F-4804-85C4-CB1921CF330B}">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D1003F-0059-4997-9D4A-00680092006F}">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0EAFF941-F3E8-431E-AC56-9273A582E4FD}">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61006A-0095-4856-A3F9-003500860005}">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AEE486DF-75BA-4BCE-9CDA-D4725FE1C77E}">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3200F8-0076-453D-BCC4-003700E4008F}">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1205E788-12B2-404B-BD16-F3E47411987E}">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830096-0071-48AA-9241-0006001500DE}">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FA304197-584F-48D6-9344-0365DF3F2640}">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290034-0081-47CE-8BE6-0089005700C4}">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FBF13F3C-056D-4194-AAC6-3DA49294F49C}">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4200CA-00EC-41C3-88B1-00560052009D}">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3D8DB3BC-F880-4153-A892-5A80C566F2F8}">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4500C8-0008-4502-BD91-00D4008100D1}">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3D7EB601-1418-41E5-B491-81030A62EFCE}">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5F002E-00A7-4F9C-A7B8-00DD00B00029}">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FACEC054-0300-41AE-8C0A-AD50057C6955}">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8700B5-003A-4B93-A129-0071008A006D}">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4FCF6B30-B552-4A24-B0CE-4E6244B3B1F9}">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9400C3-005A-4DBE-A7E1-002B001700C8}">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F94E32C8-5EAF-4677-B23F-61EB224D99EB}">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0C00D2-0036-4F61-BCCB-0081002700B8}">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871AE872-7388-4752-9448-3BE09D08EE4B}">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320054-0098-4450-A668-00D500F60001}">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AF9B68C4-0EDF-43C3-B964-C8198A71174C}">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350061-00CE-4DBF-9005-00FC008800F3}">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08A45E78-FB8C-4501-977B-8BA034ED03E6}">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700-000000000000}">
          <x14:formula1>
            <xm:f>'A. Personnel costs'!$A$6:$A$10</xm:f>
          </x14:formula1>
          <xm:sqref>H1</xm:sqref>
        </x14:dataValidation>
        <x14:dataValidation type="list" allowBlank="1" showInputMessage="1" showErrorMessage="1" xr:uid="{00000000-0002-0000-0700-000001000000}">
          <x14:formula1>
            <xm:f>'Drop-down Liste'!$B$2:$B$3</xm:f>
          </x14:formula1>
          <xm:sqref>D11:D12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186"/>
  <sheetViews>
    <sheetView showGridLines="0" topLeftCell="W98"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customWidth="1" outlineLevel="1"/>
    <col min="31" max="31" width="10.21875" style="3" bestFit="1" customWidth="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1431" priority="351" operator="equal">
      <formula>0</formula>
    </cfRule>
  </conditionalFormatting>
  <conditionalFormatting sqref="B37 B39 B41 B43">
    <cfRule type="cellIs" dxfId="1430" priority="353" operator="equal">
      <formula>0</formula>
    </cfRule>
  </conditionalFormatting>
  <conditionalFormatting sqref="B45 B47">
    <cfRule type="cellIs" dxfId="1429" priority="338" operator="equal">
      <formula>0</formula>
    </cfRule>
  </conditionalFormatting>
  <conditionalFormatting sqref="B54:B65 B99:B110 B114:B125 B129:B140 B144:B155">
    <cfRule type="cellIs" dxfId="1428" priority="602" operator="equal">
      <formula>"P5"</formula>
    </cfRule>
    <cfRule type="cellIs" dxfId="1427" priority="605" operator="equal">
      <formula>"P2"</formula>
    </cfRule>
    <cfRule type="cellIs" dxfId="1426" priority="604" operator="equal">
      <formula>"P3"</formula>
    </cfRule>
    <cfRule type="cellIs" dxfId="1425" priority="603" operator="equal">
      <formula>"P4"</formula>
    </cfRule>
    <cfRule type="cellIs" dxfId="1424" priority="606" operator="equal">
      <formula>"P1"</formula>
    </cfRule>
  </conditionalFormatting>
  <conditionalFormatting sqref="B69:B80">
    <cfRule type="cellIs" dxfId="1423" priority="520" operator="equal">
      <formula>"P3"</formula>
    </cfRule>
    <cfRule type="cellIs" dxfId="1422" priority="519" operator="equal">
      <formula>"P4"</formula>
    </cfRule>
    <cfRule type="cellIs" dxfId="1421" priority="518" operator="equal">
      <formula>"P5"</formula>
    </cfRule>
    <cfRule type="cellIs" dxfId="1420" priority="522" operator="equal">
      <formula>"P1"</formula>
    </cfRule>
    <cfRule type="cellIs" dxfId="1419" priority="521" operator="equal">
      <formula>"P2"</formula>
    </cfRule>
  </conditionalFormatting>
  <conditionalFormatting sqref="B84:B95">
    <cfRule type="cellIs" dxfId="1418" priority="527" operator="equal">
      <formula>"P2"</formula>
    </cfRule>
    <cfRule type="cellIs" dxfId="1417" priority="525" operator="equal">
      <formula>"P4"</formula>
    </cfRule>
    <cfRule type="cellIs" dxfId="1416" priority="526" operator="equal">
      <formula>"P3"</formula>
    </cfRule>
    <cfRule type="cellIs" dxfId="1415" priority="524" operator="equal">
      <formula>"P5"</formula>
    </cfRule>
    <cfRule type="cellIs" dxfId="1414" priority="528" operator="equal">
      <formula>"P1"</formula>
    </cfRule>
  </conditionalFormatting>
  <conditionalFormatting sqref="B35:J48">
    <cfRule type="cellIs" dxfId="1413" priority="233" operator="equal">
      <formula>0</formula>
    </cfRule>
  </conditionalFormatting>
  <conditionalFormatting sqref="B34:M34">
    <cfRule type="cellIs" dxfId="1412" priority="354" operator="equal">
      <formula>0</formula>
    </cfRule>
  </conditionalFormatting>
  <conditionalFormatting sqref="C34">
    <cfRule type="cellIs" dxfId="1411" priority="357" operator="equal">
      <formula>"P5"</formula>
    </cfRule>
  </conditionalFormatting>
  <conditionalFormatting sqref="C35:C36">
    <cfRule type="cellIs" dxfId="1410" priority="339" operator="equal">
      <formula>"P5"</formula>
    </cfRule>
  </conditionalFormatting>
  <conditionalFormatting sqref="C35:C44">
    <cfRule type="cellIs" dxfId="1409" priority="344" operator="equal">
      <formula>0</formula>
    </cfRule>
    <cfRule type="cellIs" dxfId="1408" priority="352" operator="equal">
      <formula>0</formula>
    </cfRule>
    <cfRule type="cellIs" dxfId="1407" priority="350" operator="equal">
      <formula>"P1"</formula>
    </cfRule>
    <cfRule type="cellIs" dxfId="1406" priority="345" operator="equal">
      <formula>"P5"</formula>
    </cfRule>
  </conditionalFormatting>
  <conditionalFormatting sqref="C35:C48">
    <cfRule type="cellIs" dxfId="1405" priority="328" operator="equal">
      <formula>"P3"</formula>
    </cfRule>
    <cfRule type="cellIs" dxfId="1404" priority="329" operator="equal">
      <formula>"P2"</formula>
    </cfRule>
    <cfRule type="cellIs" dxfId="1403" priority="336" operator="equal">
      <formula>"P1"</formula>
    </cfRule>
    <cfRule type="cellIs" dxfId="1402" priority="327" operator="equal">
      <formula>"P4"</formula>
    </cfRule>
  </conditionalFormatting>
  <conditionalFormatting sqref="C45:C48">
    <cfRule type="cellIs" dxfId="1401" priority="331" operator="equal">
      <formula>0</formula>
    </cfRule>
    <cfRule type="cellIs" dxfId="1400" priority="332" operator="equal">
      <formula>"P5"</formula>
    </cfRule>
    <cfRule type="cellIs" dxfId="1399" priority="330" operator="equal">
      <formula>"P1"</formula>
    </cfRule>
    <cfRule type="cellIs" dxfId="1398" priority="337" operator="equal">
      <formula>0</formula>
    </cfRule>
  </conditionalFormatting>
  <conditionalFormatting sqref="C69:C80">
    <cfRule type="cellIs" dxfId="1397" priority="537" operator="equal">
      <formula>0</formula>
    </cfRule>
  </conditionalFormatting>
  <conditionalFormatting sqref="C84:C95">
    <cfRule type="cellIs" dxfId="1395" priority="530" operator="equal">
      <formula>0</formula>
    </cfRule>
  </conditionalFormatting>
  <conditionalFormatting sqref="D54:D66">
    <cfRule type="expression" dxfId="1393" priority="517">
      <formula>$D$54=0</formula>
    </cfRule>
  </conditionalFormatting>
  <conditionalFormatting sqref="D55:D65">
    <cfRule type="cellIs" dxfId="1392" priority="516" operator="equal">
      <formula>0</formula>
    </cfRule>
  </conditionalFormatting>
  <conditionalFormatting sqref="D69:D81">
    <cfRule type="expression" dxfId="1391" priority="515">
      <formula>$D$54=0</formula>
    </cfRule>
  </conditionalFormatting>
  <conditionalFormatting sqref="D70:D80">
    <cfRule type="cellIs" dxfId="1390" priority="514" operator="equal">
      <formula>0</formula>
    </cfRule>
  </conditionalFormatting>
  <conditionalFormatting sqref="D84:D96">
    <cfRule type="expression" dxfId="1389" priority="513">
      <formula>$D$54=0</formula>
    </cfRule>
  </conditionalFormatting>
  <conditionalFormatting sqref="D85:D95">
    <cfRule type="cellIs" dxfId="1388" priority="512" operator="equal">
      <formula>0</formula>
    </cfRule>
  </conditionalFormatting>
  <conditionalFormatting sqref="D99:D111">
    <cfRule type="expression" dxfId="1387" priority="511">
      <formula>$D$54=0</formula>
    </cfRule>
  </conditionalFormatting>
  <conditionalFormatting sqref="D100:D110">
    <cfRule type="cellIs" dxfId="1386" priority="510" operator="equal">
      <formula>0</formula>
    </cfRule>
  </conditionalFormatting>
  <conditionalFormatting sqref="D114:D126">
    <cfRule type="expression" dxfId="1385" priority="509">
      <formula>$D$54=0</formula>
    </cfRule>
  </conditionalFormatting>
  <conditionalFormatting sqref="D115:D125">
    <cfRule type="cellIs" dxfId="1384" priority="508" operator="equal">
      <formula>0</formula>
    </cfRule>
  </conditionalFormatting>
  <conditionalFormatting sqref="D129:D141">
    <cfRule type="expression" dxfId="1383" priority="507">
      <formula>$D$54=0</formula>
    </cfRule>
  </conditionalFormatting>
  <conditionalFormatting sqref="D130:D140">
    <cfRule type="cellIs" dxfId="1382" priority="506" operator="equal">
      <formula>0</formula>
    </cfRule>
  </conditionalFormatting>
  <conditionalFormatting sqref="D144:D156">
    <cfRule type="expression" dxfId="1381" priority="505">
      <formula>$D$54=0</formula>
    </cfRule>
  </conditionalFormatting>
  <conditionalFormatting sqref="D145:D155">
    <cfRule type="cellIs" dxfId="1380" priority="504" operator="equal">
      <formula>0</formula>
    </cfRule>
  </conditionalFormatting>
  <conditionalFormatting sqref="D35:M48">
    <cfRule type="cellIs" dxfId="1379" priority="112" operator="equal">
      <formula>0</formula>
    </cfRule>
  </conditionalFormatting>
  <conditionalFormatting sqref="E31 H31">
    <cfRule type="cellIs" dxfId="1378" priority="379" operator="equal">
      <formula>"P5"</formula>
    </cfRule>
  </conditionalFormatting>
  <conditionalFormatting sqref="E35">
    <cfRule type="cellIs" dxfId="1377" priority="245" operator="equal">
      <formula>0</formula>
    </cfRule>
  </conditionalFormatting>
  <conditionalFormatting sqref="E37 E39 E41 E43 E45 E47">
    <cfRule type="cellIs" dxfId="1376" priority="232" operator="equal">
      <formula>0</formula>
    </cfRule>
  </conditionalFormatting>
  <conditionalFormatting sqref="E37">
    <cfRule type="cellIs" dxfId="1375" priority="244" operator="equal">
      <formula>0</formula>
    </cfRule>
  </conditionalFormatting>
  <conditionalFormatting sqref="E39">
    <cfRule type="cellIs" dxfId="1374" priority="243" operator="equal">
      <formula>0</formula>
    </cfRule>
  </conditionalFormatting>
  <conditionalFormatting sqref="E41">
    <cfRule type="cellIs" dxfId="1373" priority="242" operator="equal">
      <formula>0</formula>
    </cfRule>
  </conditionalFormatting>
  <conditionalFormatting sqref="E43">
    <cfRule type="cellIs" dxfId="1372" priority="241" operator="equal">
      <formula>0</formula>
    </cfRule>
  </conditionalFormatting>
  <conditionalFormatting sqref="E45 E47">
    <cfRule type="cellIs" dxfId="1371" priority="240" operator="equal">
      <formula>0</formula>
    </cfRule>
  </conditionalFormatting>
  <conditionalFormatting sqref="E54:E65">
    <cfRule type="expression" dxfId="1370" priority="471">
      <formula>$B54=""</formula>
    </cfRule>
  </conditionalFormatting>
  <conditionalFormatting sqref="E69:E80">
    <cfRule type="expression" dxfId="1369" priority="460">
      <formula>$B69=""</formula>
    </cfRule>
  </conditionalFormatting>
  <conditionalFormatting sqref="E84:E95">
    <cfRule type="expression" dxfId="1368" priority="458">
      <formula>$B84=""</formula>
    </cfRule>
  </conditionalFormatting>
  <conditionalFormatting sqref="E99:E110">
    <cfRule type="expression" dxfId="1367" priority="422">
      <formula>$B99=""</formula>
    </cfRule>
  </conditionalFormatting>
  <conditionalFormatting sqref="E114:E125">
    <cfRule type="expression" dxfId="1366" priority="420">
      <formula>$B114=""</formula>
    </cfRule>
  </conditionalFormatting>
  <conditionalFormatting sqref="E129:E140">
    <cfRule type="expression" dxfId="1365" priority="396">
      <formula>$B129=""</formula>
    </cfRule>
  </conditionalFormatting>
  <conditionalFormatting sqref="E144:E155">
    <cfRule type="expression" dxfId="1364" priority="544">
      <formula>$B144=""</formula>
    </cfRule>
  </conditionalFormatting>
  <conditionalFormatting sqref="E49:H49">
    <cfRule type="cellIs" dxfId="1363" priority="607" operator="equal">
      <formula>0</formula>
    </cfRule>
  </conditionalFormatting>
  <conditionalFormatting sqref="F54:F66 F69:F81 F84:F96 F99:F111 F114:F126 F129:F141 F144:F156">
    <cfRule type="cellIs" dxfId="1362" priority="548" operator="equal">
      <formula>0</formula>
    </cfRule>
  </conditionalFormatting>
  <conditionalFormatting sqref="G54:H65">
    <cfRule type="expression" dxfId="1361" priority="462">
      <formula>$B54=""</formula>
    </cfRule>
  </conditionalFormatting>
  <conditionalFormatting sqref="G69:H80">
    <cfRule type="expression" dxfId="1360" priority="452">
      <formula>$B69=""</formula>
    </cfRule>
  </conditionalFormatting>
  <conditionalFormatting sqref="G84:H95">
    <cfRule type="expression" dxfId="1359" priority="450">
      <formula>$B84=""</formula>
    </cfRule>
  </conditionalFormatting>
  <conditionalFormatting sqref="G99:H110">
    <cfRule type="expression" dxfId="1358" priority="424">
      <formula>$B99=""</formula>
    </cfRule>
  </conditionalFormatting>
  <conditionalFormatting sqref="G114:H125">
    <cfRule type="expression" dxfId="1357" priority="394">
      <formula>$B114=""</formula>
    </cfRule>
  </conditionalFormatting>
  <conditionalFormatting sqref="G129:H140">
    <cfRule type="expression" dxfId="1356" priority="401">
      <formula>$B129=""</formula>
    </cfRule>
  </conditionalFormatting>
  <conditionalFormatting sqref="G144:H155">
    <cfRule type="expression" dxfId="1355" priority="542">
      <formula>$B144=""</formula>
    </cfRule>
  </conditionalFormatting>
  <conditionalFormatting sqref="H20">
    <cfRule type="cellIs" dxfId="1354" priority="227" operator="notEqual">
      <formula>0</formula>
    </cfRule>
  </conditionalFormatting>
  <conditionalFormatting sqref="H22 H24 H26 H28">
    <cfRule type="cellIs" dxfId="1353" priority="228" operator="notEqual">
      <formula>0</formula>
    </cfRule>
  </conditionalFormatting>
  <conditionalFormatting sqref="H35">
    <cfRule type="cellIs" dxfId="1352" priority="239" operator="equal">
      <formula>0</formula>
    </cfRule>
  </conditionalFormatting>
  <conditionalFormatting sqref="H37 H39 H41 H43 H45 H47">
    <cfRule type="cellIs" dxfId="1351" priority="231" operator="equal">
      <formula>0</formula>
    </cfRule>
  </conditionalFormatting>
  <conditionalFormatting sqref="H37">
    <cfRule type="cellIs" dxfId="1350" priority="238" operator="equal">
      <formula>0</formula>
    </cfRule>
  </conditionalFormatting>
  <conditionalFormatting sqref="H39">
    <cfRule type="cellIs" dxfId="1349" priority="237" operator="equal">
      <formula>0</formula>
    </cfRule>
  </conditionalFormatting>
  <conditionalFormatting sqref="H41">
    <cfRule type="cellIs" dxfId="1348" priority="236" operator="equal">
      <formula>0</formula>
    </cfRule>
  </conditionalFormatting>
  <conditionalFormatting sqref="H43">
    <cfRule type="cellIs" dxfId="1347" priority="235" operator="equal">
      <formula>0</formula>
    </cfRule>
  </conditionalFormatting>
  <conditionalFormatting sqref="H45 H47">
    <cfRule type="cellIs" dxfId="1346" priority="234" operator="equal">
      <formula>0</formula>
    </cfRule>
  </conditionalFormatting>
  <conditionalFormatting sqref="I54:I66">
    <cfRule type="cellIs" dxfId="1345" priority="598" operator="equal">
      <formula>0</formula>
    </cfRule>
  </conditionalFormatting>
  <conditionalFormatting sqref="I69:I81">
    <cfRule type="cellIs" dxfId="1344" priority="581" operator="equal">
      <formula>0</formula>
    </cfRule>
  </conditionalFormatting>
  <conditionalFormatting sqref="I84:I96">
    <cfRule type="cellIs" dxfId="1343" priority="575" operator="equal">
      <formula>0</formula>
    </cfRule>
  </conditionalFormatting>
  <conditionalFormatting sqref="I99:I111">
    <cfRule type="cellIs" dxfId="1342" priority="569" operator="equal">
      <formula>0</formula>
    </cfRule>
  </conditionalFormatting>
  <conditionalFormatting sqref="I114:I126">
    <cfRule type="cellIs" dxfId="1341" priority="563" operator="equal">
      <formula>0</formula>
    </cfRule>
  </conditionalFormatting>
  <conditionalFormatting sqref="I129:I141">
    <cfRule type="cellIs" dxfId="1340" priority="557" operator="equal">
      <formula>0</formula>
    </cfRule>
  </conditionalFormatting>
  <conditionalFormatting sqref="I144:I156">
    <cfRule type="cellIs" dxfId="1339" priority="545" operator="equal">
      <formula>0</formula>
    </cfRule>
  </conditionalFormatting>
  <conditionalFormatting sqref="I49:J49">
    <cfRule type="cellIs" dxfId="1338" priority="608" operator="notEqual">
      <formula>0</formula>
    </cfRule>
  </conditionalFormatting>
  <conditionalFormatting sqref="I35:K48">
    <cfRule type="cellIs" dxfId="1337" priority="22" operator="equal">
      <formula>0</formula>
    </cfRule>
  </conditionalFormatting>
  <conditionalFormatting sqref="J37:J48">
    <cfRule type="cellIs" dxfId="1336" priority="273" operator="equal">
      <formula>0</formula>
    </cfRule>
  </conditionalFormatting>
  <conditionalFormatting sqref="J54:J65">
    <cfRule type="expression" dxfId="1335" priority="390">
      <formula>$B54=""</formula>
    </cfRule>
  </conditionalFormatting>
  <conditionalFormatting sqref="J69:J80">
    <cfRule type="expression" dxfId="1334" priority="456">
      <formula>$B69=""</formula>
    </cfRule>
  </conditionalFormatting>
  <conditionalFormatting sqref="J84:J95">
    <cfRule type="expression" dxfId="1333" priority="454">
      <formula>$B84=""</formula>
    </cfRule>
  </conditionalFormatting>
  <conditionalFormatting sqref="J99:J110">
    <cfRule type="expression" dxfId="1332" priority="426">
      <formula>$B99=""</formula>
    </cfRule>
  </conditionalFormatting>
  <conditionalFormatting sqref="J114:J125">
    <cfRule type="expression" dxfId="1331" priority="392">
      <formula>$B114=""</formula>
    </cfRule>
  </conditionalFormatting>
  <conditionalFormatting sqref="J129:J140">
    <cfRule type="expression" dxfId="1330" priority="391">
      <formula>$B129=""</formula>
    </cfRule>
  </conditionalFormatting>
  <conditionalFormatting sqref="J144:J155">
    <cfRule type="expression" dxfId="1329" priority="541">
      <formula>$B144=""</formula>
    </cfRule>
  </conditionalFormatting>
  <conditionalFormatting sqref="K22:K28">
    <cfRule type="cellIs" dxfId="1328" priority="377" operator="lessThan">
      <formula>0</formula>
    </cfRule>
    <cfRule type="cellIs" dxfId="1327" priority="378" operator="greaterThan">
      <formula>0</formula>
    </cfRule>
  </conditionalFormatting>
  <conditionalFormatting sqref="K22:K29">
    <cfRule type="cellIs" dxfId="1326" priority="376" operator="lessThan">
      <formula>0</formula>
    </cfRule>
  </conditionalFormatting>
  <conditionalFormatting sqref="K30:K31">
    <cfRule type="cellIs" dxfId="1325" priority="387" operator="notEqual">
      <formula>0</formula>
    </cfRule>
  </conditionalFormatting>
  <conditionalFormatting sqref="L35:L48">
    <cfRule type="expression" dxfId="1324" priority="306">
      <formula>0</formula>
    </cfRule>
    <cfRule type="cellIs" dxfId="1323" priority="304" operator="greaterThan">
      <formula>0</formula>
    </cfRule>
    <cfRule type="cellIs" dxfId="1322" priority="303" operator="lessThan">
      <formula>0</formula>
    </cfRule>
  </conditionalFormatting>
  <conditionalFormatting sqref="M35:M48">
    <cfRule type="expression" dxfId="1321" priority="325">
      <formula>$L35&lt;0</formula>
    </cfRule>
  </conditionalFormatting>
  <conditionalFormatting sqref="M35:N48">
    <cfRule type="cellIs" dxfId="1320" priority="270" operator="equal">
      <formula>0</formula>
    </cfRule>
  </conditionalFormatting>
  <conditionalFormatting sqref="O54:O66">
    <cfRule type="expression" dxfId="1319" priority="484">
      <formula>$D$54=0</formula>
    </cfRule>
  </conditionalFormatting>
  <conditionalFormatting sqref="O55:O65">
    <cfRule type="cellIs" dxfId="1318" priority="502" operator="equal">
      <formula>0</formula>
    </cfRule>
  </conditionalFormatting>
  <conditionalFormatting sqref="O69:O81">
    <cfRule type="expression" dxfId="1317" priority="483">
      <formula>$D$54=0</formula>
    </cfRule>
  </conditionalFormatting>
  <conditionalFormatting sqref="O70:O80">
    <cfRule type="cellIs" dxfId="1316" priority="482" operator="equal">
      <formula>0</formula>
    </cfRule>
  </conditionalFormatting>
  <conditionalFormatting sqref="O84:O96">
    <cfRule type="expression" dxfId="1315" priority="481">
      <formula>$D$54=0</formula>
    </cfRule>
  </conditionalFormatting>
  <conditionalFormatting sqref="O85:O95">
    <cfRule type="cellIs" dxfId="1314" priority="480" operator="equal">
      <formula>0</formula>
    </cfRule>
  </conditionalFormatting>
  <conditionalFormatting sqref="O99:O111">
    <cfRule type="expression" dxfId="1313" priority="479">
      <formula>$D$54=0</formula>
    </cfRule>
  </conditionalFormatting>
  <conditionalFormatting sqref="O100:O110">
    <cfRule type="cellIs" dxfId="1312" priority="478" operator="equal">
      <formula>0</formula>
    </cfRule>
  </conditionalFormatting>
  <conditionalFormatting sqref="O114:O126">
    <cfRule type="expression" dxfId="1311" priority="477">
      <formula>$D$54=0</formula>
    </cfRule>
  </conditionalFormatting>
  <conditionalFormatting sqref="O115:O125">
    <cfRule type="cellIs" dxfId="1310" priority="476" operator="equal">
      <formula>0</formula>
    </cfRule>
  </conditionalFormatting>
  <conditionalFormatting sqref="O129:O141">
    <cfRule type="expression" dxfId="1309" priority="475">
      <formula>$D$54=0</formula>
    </cfRule>
  </conditionalFormatting>
  <conditionalFormatting sqref="O130:O140">
    <cfRule type="cellIs" dxfId="1308" priority="474" operator="equal">
      <formula>0</formula>
    </cfRule>
  </conditionalFormatting>
  <conditionalFormatting sqref="O144:O156">
    <cfRule type="expression" dxfId="1307" priority="473">
      <formula>$D$54=0</formula>
    </cfRule>
  </conditionalFormatting>
  <conditionalFormatting sqref="O145:O155">
    <cfRule type="cellIs" dxfId="1306" priority="472" operator="equal">
      <formula>0</formula>
    </cfRule>
  </conditionalFormatting>
  <conditionalFormatting sqref="P5">
    <cfRule type="cellIs" dxfId="1305" priority="539" operator="equal">
      <formula>0</formula>
    </cfRule>
  </conditionalFormatting>
  <conditionalFormatting sqref="P10:T13">
    <cfRule type="cellIs" dxfId="1297" priority="540" operator="equal">
      <formula>0</formula>
    </cfRule>
  </conditionalFormatting>
  <conditionalFormatting sqref="P5:AD13">
    <cfRule type="cellIs" dxfId="1296" priority="538" operator="equal">
      <formula>0</formula>
    </cfRule>
  </conditionalFormatting>
  <conditionalFormatting sqref="P20:AE28">
    <cfRule type="cellIs" dxfId="1295" priority="229" operator="equal">
      <formula>0</formula>
    </cfRule>
  </conditionalFormatting>
  <conditionalFormatting sqref="P66:AE66 P81:AE81 P96:AE96 P111:AE111 P126:AE126 P141:AE141 P156:AE157">
    <cfRule type="cellIs" dxfId="1294" priority="487" operator="equal">
      <formula>0</formula>
    </cfRule>
  </conditionalFormatting>
  <conditionalFormatting sqref="Q35:Q48">
    <cfRule type="cellIs" dxfId="1293" priority="358" operator="equal">
      <formula>0</formula>
    </cfRule>
  </conditionalFormatting>
  <conditionalFormatting sqref="W35:Y48">
    <cfRule type="cellIs" dxfId="1278" priority="360" operator="equal">
      <formula>0</formula>
    </cfRule>
  </conditionalFormatting>
  <conditionalFormatting sqref="Y35:Y48">
    <cfRule type="cellIs" dxfId="1275" priority="361" operator="greaterThan">
      <formula>0</formula>
    </cfRule>
    <cfRule type="cellIs" dxfId="1274" priority="362" operator="lessThan">
      <formula>0</formula>
    </cfRule>
  </conditionalFormatting>
  <conditionalFormatting sqref="AE5:AE13 AE54:AE65">
    <cfRule type="cellIs" dxfId="1261" priority="616" operator="equal">
      <formula>0</formula>
    </cfRule>
  </conditionalFormatting>
  <conditionalFormatting sqref="AE15 C54:C65 C99:C110 C114:C125 C129:C140 C144:C155 G157:G192">
    <cfRule type="cellIs" dxfId="1260" priority="617" operator="equal">
      <formula>0</formula>
    </cfRule>
  </conditionalFormatting>
  <conditionalFormatting sqref="AE69:AE80 AE84:AE95 AE99:AE110 AE114:AE125 AE129:AE140 AE144:AE155">
    <cfRule type="cellIs" dxfId="1259" priority="485" operator="equal">
      <formula>0</formula>
    </cfRule>
  </conditionalFormatting>
  <conditionalFormatting sqref="AF20:AF28">
    <cfRule type="cellIs" dxfId="1258" priority="18" operator="equal">
      <formula>0</formula>
    </cfRule>
  </conditionalFormatting>
  <conditionalFormatting sqref="AF21 AF23 AF25 AF27">
    <cfRule type="cellIs" dxfId="1257" priority="21" operator="equal">
      <formula>0</formula>
    </cfRule>
  </conditionalFormatting>
  <conditionalFormatting sqref="AG5:AG13">
    <cfRule type="cellIs" dxfId="1256" priority="389" operator="equal">
      <formula>0</formula>
    </cfRule>
    <cfRule type="cellIs" dxfId="1255" priority="388" operator="equal">
      <formula>0</formula>
    </cfRule>
  </conditionalFormatting>
  <conditionalFormatting sqref="AG20:AG27">
    <cfRule type="cellIs" dxfId="1254" priority="16" operator="equal">
      <formula>"adjustment needed"</formula>
    </cfRule>
    <cfRule type="cellIs" dxfId="1253" priority="17" operator="equal">
      <formula>"""adjustment needed"""</formula>
    </cfRule>
  </conditionalFormatting>
  <dataValidations count="1">
    <dataValidation type="list" allowBlank="1" showInputMessage="1" showErrorMessage="1" sqref="D13:D14" xr:uid="{0007003C-003F-4042-BDBB-00410011004B}">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4C00ED-001B-4A05-BCED-003100230066}">
            <xm:f>'Basic project data'!$C$7</xm:f>
            <x14:dxf>
              <font>
                <color rgb="FFF2F2F2"/>
              </font>
            </x14:dxf>
          </x14:cfRule>
          <xm:sqref>C69:C80</xm:sqref>
        </x14:conditionalFormatting>
        <x14:conditionalFormatting xmlns:xm="http://schemas.microsoft.com/office/excel/2006/main">
          <x14:cfRule type="cellIs" priority="529" operator="greaterThan" id="{007D00EC-0065-4D35-89C8-005700B900E4}">
            <xm:f>'Basic project data'!$C$7</xm:f>
            <x14:dxf>
              <font>
                <color rgb="FFF2F2F2"/>
              </font>
            </x14:dxf>
          </x14:cfRule>
          <xm:sqref>C84:C95</xm:sqref>
        </x14:conditionalFormatting>
        <x14:conditionalFormatting xmlns:xm="http://schemas.microsoft.com/office/excel/2006/main">
          <x14:cfRule type="expression" priority="434" id="{005A003D-0068-48BC-B9D3-0027009F00AC}">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4DA4B31B-0DB7-4182-92A1-63750413BA0F}">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EC0064-00E6-4708-BDAD-00F900ED0013}">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CE0052-008D-4D21-BCD3-00A000BC009F}">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2D0043-0047-4DE1-A955-000A0079002C}">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9C00A5-00E2-4289-AEE1-002600990002}">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2400C3-0018-4385-87E3-00B4009E00CF}">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1C00C4-004B-44F0-8A49-00F9006300D4}">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284D39EE-FC52-47B5-BC84-D7EF5431548C}">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AA0006-005D-4BDB-896D-00B800F900E1}">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D1463143-0429-4B01-845D-4F5906ADF65B}">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AF00B5-0061-45EA-8977-009D009F00A8}">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270A0049-3933-4C26-A15E-4C71AD052C90}">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6F00A9-0053-4573-AE72-004D00160023}">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F8943223-62A3-4011-9386-EB4EB741F929}">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B400CF-0064-4E84-8C46-00AF00230035}">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94800ED2-389D-4B10-856D-0DBB2682834B}">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B00050-0019-48A3-AA95-00700050006D}">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0FEBD5B3-8CE4-4D0C-8E17-091759A5A158}">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FC0072-00FA-42DD-9298-002B0079003A}">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2F252548-B812-42AD-B7F4-10475C79EA9A}">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AB00C4-0060-4B68-A956-0010004F0070}">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C7F45C8B-A6EE-40BB-81BD-335AF874191D}">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C7007A-00D6-48A8-AD9A-006300AE00A0}">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21EAE0B2-814D-43E6-8D13-12E3176FD7AF}">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470076-00FF-40A6-BD2B-003B00450062}">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162F0B57-5FAB-403B-9510-109BDDFB1923}">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DF005E-0094-4A9D-ACF2-001A00C700EF}">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289BE76B-A7CC-481A-BE88-AFC1D16E43BB}">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96004C-0049-4E42-BFAB-00D30043005F}">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79AE745B-89DE-4A8C-A318-3EC41741DB5D}">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8D00FE-0031-4F63-9B87-00D300CF0081}">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94695ED0-F697-42FB-A45E-FD94D34CA794}">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AE0092-00AC-4C91-94ED-0060004700B9}">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A0B4D165-1CE4-487C-A963-0154BC00516F}">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800-000000000000}">
          <x14:formula1>
            <xm:f>'A. Personnel costs'!$A$6:$A$10</xm:f>
          </x14:formula1>
          <xm:sqref>H1</xm:sqref>
        </x14:dataValidation>
        <x14:dataValidation type="list" allowBlank="1" showInputMessage="1" showErrorMessage="1" xr:uid="{00000000-0002-0000-0800-000001000000}">
          <x14:formula1>
            <xm:f>'Drop-down Liste'!$B$2:$B$3</xm:f>
          </x14:formula1>
          <xm:sqref>D11:D12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86"/>
  <sheetViews>
    <sheetView showGridLines="0" topLeftCell="O98"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hidden="1" customWidth="1" outlineLevel="1"/>
    <col min="31" max="31" width="10.21875" style="3" bestFit="1" customWidth="1" collapsed="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1252" priority="351" operator="equal">
      <formula>0</formula>
    </cfRule>
  </conditionalFormatting>
  <conditionalFormatting sqref="B37 B39 B41 B43">
    <cfRule type="cellIs" dxfId="1251" priority="353" operator="equal">
      <formula>0</formula>
    </cfRule>
  </conditionalFormatting>
  <conditionalFormatting sqref="B45 B47">
    <cfRule type="cellIs" dxfId="1250" priority="338" operator="equal">
      <formula>0</formula>
    </cfRule>
  </conditionalFormatting>
  <conditionalFormatting sqref="B54:B65 B99:B110 B114:B125 B129:B140 B144:B155">
    <cfRule type="cellIs" dxfId="1249" priority="602" operator="equal">
      <formula>"P5"</formula>
    </cfRule>
    <cfRule type="cellIs" dxfId="1248" priority="605" operator="equal">
      <formula>"P2"</formula>
    </cfRule>
    <cfRule type="cellIs" dxfId="1247" priority="604" operator="equal">
      <formula>"P3"</formula>
    </cfRule>
    <cfRule type="cellIs" dxfId="1246" priority="603" operator="equal">
      <formula>"P4"</formula>
    </cfRule>
    <cfRule type="cellIs" dxfId="1245" priority="606" operator="equal">
      <formula>"P1"</formula>
    </cfRule>
  </conditionalFormatting>
  <conditionalFormatting sqref="B69:B80">
    <cfRule type="cellIs" dxfId="1244" priority="520" operator="equal">
      <formula>"P3"</formula>
    </cfRule>
    <cfRule type="cellIs" dxfId="1243" priority="519" operator="equal">
      <formula>"P4"</formula>
    </cfRule>
    <cfRule type="cellIs" dxfId="1242" priority="518" operator="equal">
      <formula>"P5"</formula>
    </cfRule>
    <cfRule type="cellIs" dxfId="1241" priority="522" operator="equal">
      <formula>"P1"</formula>
    </cfRule>
    <cfRule type="cellIs" dxfId="1240" priority="521" operator="equal">
      <formula>"P2"</formula>
    </cfRule>
  </conditionalFormatting>
  <conditionalFormatting sqref="B84:B95">
    <cfRule type="cellIs" dxfId="1239" priority="527" operator="equal">
      <formula>"P2"</formula>
    </cfRule>
    <cfRule type="cellIs" dxfId="1238" priority="525" operator="equal">
      <formula>"P4"</formula>
    </cfRule>
    <cfRule type="cellIs" dxfId="1237" priority="526" operator="equal">
      <formula>"P3"</formula>
    </cfRule>
    <cfRule type="cellIs" dxfId="1236" priority="524" operator="equal">
      <formula>"P5"</formula>
    </cfRule>
    <cfRule type="cellIs" dxfId="1235" priority="528" operator="equal">
      <formula>"P1"</formula>
    </cfRule>
  </conditionalFormatting>
  <conditionalFormatting sqref="B35:J48">
    <cfRule type="cellIs" dxfId="1234" priority="233" operator="equal">
      <formula>0</formula>
    </cfRule>
  </conditionalFormatting>
  <conditionalFormatting sqref="B34:M34">
    <cfRule type="cellIs" dxfId="1233" priority="354" operator="equal">
      <formula>0</formula>
    </cfRule>
  </conditionalFormatting>
  <conditionalFormatting sqref="C34">
    <cfRule type="cellIs" dxfId="1232" priority="357" operator="equal">
      <formula>"P5"</formula>
    </cfRule>
  </conditionalFormatting>
  <conditionalFormatting sqref="C35:C36">
    <cfRule type="cellIs" dxfId="1231" priority="339" operator="equal">
      <formula>"P5"</formula>
    </cfRule>
  </conditionalFormatting>
  <conditionalFormatting sqref="C35:C44">
    <cfRule type="cellIs" dxfId="1230" priority="344" operator="equal">
      <formula>0</formula>
    </cfRule>
    <cfRule type="cellIs" dxfId="1229" priority="352" operator="equal">
      <formula>0</formula>
    </cfRule>
    <cfRule type="cellIs" dxfId="1228" priority="350" operator="equal">
      <formula>"P1"</formula>
    </cfRule>
    <cfRule type="cellIs" dxfId="1227" priority="345" operator="equal">
      <formula>"P5"</formula>
    </cfRule>
  </conditionalFormatting>
  <conditionalFormatting sqref="C35:C48">
    <cfRule type="cellIs" dxfId="1226" priority="328" operator="equal">
      <formula>"P3"</formula>
    </cfRule>
    <cfRule type="cellIs" dxfId="1225" priority="329" operator="equal">
      <formula>"P2"</formula>
    </cfRule>
    <cfRule type="cellIs" dxfId="1224" priority="336" operator="equal">
      <formula>"P1"</formula>
    </cfRule>
    <cfRule type="cellIs" dxfId="1223" priority="327" operator="equal">
      <formula>"P4"</formula>
    </cfRule>
  </conditionalFormatting>
  <conditionalFormatting sqref="C45:C48">
    <cfRule type="cellIs" dxfId="1222" priority="331" operator="equal">
      <formula>0</formula>
    </cfRule>
    <cfRule type="cellIs" dxfId="1221" priority="332" operator="equal">
      <formula>"P5"</formula>
    </cfRule>
    <cfRule type="cellIs" dxfId="1220" priority="330" operator="equal">
      <formula>"P1"</formula>
    </cfRule>
    <cfRule type="cellIs" dxfId="1219" priority="337" operator="equal">
      <formula>0</formula>
    </cfRule>
  </conditionalFormatting>
  <conditionalFormatting sqref="C69:C80">
    <cfRule type="cellIs" dxfId="1218" priority="537" operator="equal">
      <formula>0</formula>
    </cfRule>
  </conditionalFormatting>
  <conditionalFormatting sqref="C84:C95">
    <cfRule type="cellIs" dxfId="1216" priority="530" operator="equal">
      <formula>0</formula>
    </cfRule>
  </conditionalFormatting>
  <conditionalFormatting sqref="D54:D66">
    <cfRule type="expression" dxfId="1214" priority="517">
      <formula>$D$54=0</formula>
    </cfRule>
  </conditionalFormatting>
  <conditionalFormatting sqref="D55:D65">
    <cfRule type="cellIs" dxfId="1213" priority="516" operator="equal">
      <formula>0</formula>
    </cfRule>
  </conditionalFormatting>
  <conditionalFormatting sqref="D69:D81">
    <cfRule type="expression" dxfId="1212" priority="515">
      <formula>$D$54=0</formula>
    </cfRule>
  </conditionalFormatting>
  <conditionalFormatting sqref="D70:D80">
    <cfRule type="cellIs" dxfId="1211" priority="514" operator="equal">
      <formula>0</formula>
    </cfRule>
  </conditionalFormatting>
  <conditionalFormatting sqref="D84:D96">
    <cfRule type="expression" dxfId="1210" priority="513">
      <formula>$D$54=0</formula>
    </cfRule>
  </conditionalFormatting>
  <conditionalFormatting sqref="D85:D95">
    <cfRule type="cellIs" dxfId="1209" priority="512" operator="equal">
      <formula>0</formula>
    </cfRule>
  </conditionalFormatting>
  <conditionalFormatting sqref="D99:D111">
    <cfRule type="expression" dxfId="1208" priority="511">
      <formula>$D$54=0</formula>
    </cfRule>
  </conditionalFormatting>
  <conditionalFormatting sqref="D100:D110">
    <cfRule type="cellIs" dxfId="1207" priority="510" operator="equal">
      <formula>0</formula>
    </cfRule>
  </conditionalFormatting>
  <conditionalFormatting sqref="D114:D126">
    <cfRule type="expression" dxfId="1206" priority="509">
      <formula>$D$54=0</formula>
    </cfRule>
  </conditionalFormatting>
  <conditionalFormatting sqref="D115:D125">
    <cfRule type="cellIs" dxfId="1205" priority="508" operator="equal">
      <formula>0</formula>
    </cfRule>
  </conditionalFormatting>
  <conditionalFormatting sqref="D129:D141">
    <cfRule type="expression" dxfId="1204" priority="507">
      <formula>$D$54=0</formula>
    </cfRule>
  </conditionalFormatting>
  <conditionalFormatting sqref="D130:D140">
    <cfRule type="cellIs" dxfId="1203" priority="506" operator="equal">
      <formula>0</formula>
    </cfRule>
  </conditionalFormatting>
  <conditionalFormatting sqref="D144:D156">
    <cfRule type="expression" dxfId="1202" priority="505">
      <formula>$D$54=0</formula>
    </cfRule>
  </conditionalFormatting>
  <conditionalFormatting sqref="D145:D155">
    <cfRule type="cellIs" dxfId="1201" priority="504" operator="equal">
      <formula>0</formula>
    </cfRule>
  </conditionalFormatting>
  <conditionalFormatting sqref="D35:M48">
    <cfRule type="cellIs" dxfId="1200" priority="112" operator="equal">
      <formula>0</formula>
    </cfRule>
  </conditionalFormatting>
  <conditionalFormatting sqref="E31 H31">
    <cfRule type="cellIs" dxfId="1199" priority="379" operator="equal">
      <formula>"P5"</formula>
    </cfRule>
  </conditionalFormatting>
  <conditionalFormatting sqref="E35">
    <cfRule type="cellIs" dxfId="1198" priority="245" operator="equal">
      <formula>0</formula>
    </cfRule>
  </conditionalFormatting>
  <conditionalFormatting sqref="E37 E39 E41 E43 E45 E47">
    <cfRule type="cellIs" dxfId="1197" priority="232" operator="equal">
      <formula>0</formula>
    </cfRule>
  </conditionalFormatting>
  <conditionalFormatting sqref="E37">
    <cfRule type="cellIs" dxfId="1196" priority="244" operator="equal">
      <formula>0</formula>
    </cfRule>
  </conditionalFormatting>
  <conditionalFormatting sqref="E39">
    <cfRule type="cellIs" dxfId="1195" priority="243" operator="equal">
      <formula>0</formula>
    </cfRule>
  </conditionalFormatting>
  <conditionalFormatting sqref="E41">
    <cfRule type="cellIs" dxfId="1194" priority="242" operator="equal">
      <formula>0</formula>
    </cfRule>
  </conditionalFormatting>
  <conditionalFormatting sqref="E43">
    <cfRule type="cellIs" dxfId="1193" priority="241" operator="equal">
      <formula>0</formula>
    </cfRule>
  </conditionalFormatting>
  <conditionalFormatting sqref="E45 E47">
    <cfRule type="cellIs" dxfId="1192" priority="240" operator="equal">
      <formula>0</formula>
    </cfRule>
  </conditionalFormatting>
  <conditionalFormatting sqref="E54:E65">
    <cfRule type="expression" dxfId="1191" priority="471">
      <formula>$B54=""</formula>
    </cfRule>
  </conditionalFormatting>
  <conditionalFormatting sqref="E69:E80">
    <cfRule type="expression" dxfId="1190" priority="460">
      <formula>$B69=""</formula>
    </cfRule>
  </conditionalFormatting>
  <conditionalFormatting sqref="E84:E95">
    <cfRule type="expression" dxfId="1189" priority="458">
      <formula>$B84=""</formula>
    </cfRule>
  </conditionalFormatting>
  <conditionalFormatting sqref="E99:E110">
    <cfRule type="expression" dxfId="1188" priority="422">
      <formula>$B99=""</formula>
    </cfRule>
  </conditionalFormatting>
  <conditionalFormatting sqref="E114:E125">
    <cfRule type="expression" dxfId="1187" priority="420">
      <formula>$B114=""</formula>
    </cfRule>
  </conditionalFormatting>
  <conditionalFormatting sqref="E129:E140">
    <cfRule type="expression" dxfId="1186" priority="396">
      <formula>$B129=""</formula>
    </cfRule>
  </conditionalFormatting>
  <conditionalFormatting sqref="E144:E155">
    <cfRule type="expression" dxfId="1185" priority="544">
      <formula>$B144=""</formula>
    </cfRule>
  </conditionalFormatting>
  <conditionalFormatting sqref="E49:H49">
    <cfRule type="cellIs" dxfId="1184" priority="607" operator="equal">
      <formula>0</formula>
    </cfRule>
  </conditionalFormatting>
  <conditionalFormatting sqref="F54:F66 F69:F81 F84:F96 F99:F111 F114:F126 F129:F141 F144:F156">
    <cfRule type="cellIs" dxfId="1183" priority="548" operator="equal">
      <formula>0</formula>
    </cfRule>
  </conditionalFormatting>
  <conditionalFormatting sqref="G54:H65">
    <cfRule type="expression" dxfId="1182" priority="462">
      <formula>$B54=""</formula>
    </cfRule>
  </conditionalFormatting>
  <conditionalFormatting sqref="G69:H80">
    <cfRule type="expression" dxfId="1181" priority="452">
      <formula>$B69=""</formula>
    </cfRule>
  </conditionalFormatting>
  <conditionalFormatting sqref="G84:H95">
    <cfRule type="expression" dxfId="1180" priority="450">
      <formula>$B84=""</formula>
    </cfRule>
  </conditionalFormatting>
  <conditionalFormatting sqref="G99:H110">
    <cfRule type="expression" dxfId="1179" priority="424">
      <formula>$B99=""</formula>
    </cfRule>
  </conditionalFormatting>
  <conditionalFormatting sqref="G114:H125">
    <cfRule type="expression" dxfId="1178" priority="394">
      <formula>$B114=""</formula>
    </cfRule>
  </conditionalFormatting>
  <conditionalFormatting sqref="G129:H140">
    <cfRule type="expression" dxfId="1177" priority="401">
      <formula>$B129=""</formula>
    </cfRule>
  </conditionalFormatting>
  <conditionalFormatting sqref="G144:H155">
    <cfRule type="expression" dxfId="1176" priority="542">
      <formula>$B144=""</formula>
    </cfRule>
  </conditionalFormatting>
  <conditionalFormatting sqref="H20">
    <cfRule type="cellIs" dxfId="1175" priority="227" operator="notEqual">
      <formula>0</formula>
    </cfRule>
  </conditionalFormatting>
  <conditionalFormatting sqref="H22 H24 H26 H28">
    <cfRule type="cellIs" dxfId="1174" priority="228" operator="notEqual">
      <formula>0</formula>
    </cfRule>
  </conditionalFormatting>
  <conditionalFormatting sqref="H35">
    <cfRule type="cellIs" dxfId="1173" priority="239" operator="equal">
      <formula>0</formula>
    </cfRule>
  </conditionalFormatting>
  <conditionalFormatting sqref="H37 H39 H41 H43 H45 H47">
    <cfRule type="cellIs" dxfId="1172" priority="231" operator="equal">
      <formula>0</formula>
    </cfRule>
  </conditionalFormatting>
  <conditionalFormatting sqref="H37">
    <cfRule type="cellIs" dxfId="1171" priority="238" operator="equal">
      <formula>0</formula>
    </cfRule>
  </conditionalFormatting>
  <conditionalFormatting sqref="H39">
    <cfRule type="cellIs" dxfId="1170" priority="237" operator="equal">
      <formula>0</formula>
    </cfRule>
  </conditionalFormatting>
  <conditionalFormatting sqref="H41">
    <cfRule type="cellIs" dxfId="1169" priority="236" operator="equal">
      <formula>0</formula>
    </cfRule>
  </conditionalFormatting>
  <conditionalFormatting sqref="H43">
    <cfRule type="cellIs" dxfId="1168" priority="235" operator="equal">
      <formula>0</formula>
    </cfRule>
  </conditionalFormatting>
  <conditionalFormatting sqref="H45 H47">
    <cfRule type="cellIs" dxfId="1167" priority="234" operator="equal">
      <formula>0</formula>
    </cfRule>
  </conditionalFormatting>
  <conditionalFormatting sqref="I54:I66">
    <cfRule type="cellIs" dxfId="1166" priority="598" operator="equal">
      <formula>0</formula>
    </cfRule>
  </conditionalFormatting>
  <conditionalFormatting sqref="I69:I81">
    <cfRule type="cellIs" dxfId="1165" priority="581" operator="equal">
      <formula>0</formula>
    </cfRule>
  </conditionalFormatting>
  <conditionalFormatting sqref="I84:I96">
    <cfRule type="cellIs" dxfId="1164" priority="575" operator="equal">
      <formula>0</formula>
    </cfRule>
  </conditionalFormatting>
  <conditionalFormatting sqref="I99:I111">
    <cfRule type="cellIs" dxfId="1163" priority="569" operator="equal">
      <formula>0</formula>
    </cfRule>
  </conditionalFormatting>
  <conditionalFormatting sqref="I114:I126">
    <cfRule type="cellIs" dxfId="1162" priority="563" operator="equal">
      <formula>0</formula>
    </cfRule>
  </conditionalFormatting>
  <conditionalFormatting sqref="I129:I141">
    <cfRule type="cellIs" dxfId="1161" priority="557" operator="equal">
      <formula>0</formula>
    </cfRule>
  </conditionalFormatting>
  <conditionalFormatting sqref="I144:I156">
    <cfRule type="cellIs" dxfId="1160" priority="545" operator="equal">
      <formula>0</formula>
    </cfRule>
  </conditionalFormatting>
  <conditionalFormatting sqref="I49:J49">
    <cfRule type="cellIs" dxfId="1159" priority="608" operator="notEqual">
      <formula>0</formula>
    </cfRule>
  </conditionalFormatting>
  <conditionalFormatting sqref="I35:K48">
    <cfRule type="cellIs" dxfId="1158" priority="22" operator="equal">
      <formula>0</formula>
    </cfRule>
  </conditionalFormatting>
  <conditionalFormatting sqref="J37:J48">
    <cfRule type="cellIs" dxfId="1157" priority="273" operator="equal">
      <formula>0</formula>
    </cfRule>
  </conditionalFormatting>
  <conditionalFormatting sqref="J54:J65">
    <cfRule type="expression" dxfId="1156" priority="390">
      <formula>$B54=""</formula>
    </cfRule>
  </conditionalFormatting>
  <conditionalFormatting sqref="J69:J80">
    <cfRule type="expression" dxfId="1155" priority="456">
      <formula>$B69=""</formula>
    </cfRule>
  </conditionalFormatting>
  <conditionalFormatting sqref="J84:J95">
    <cfRule type="expression" dxfId="1154" priority="454">
      <formula>$B84=""</formula>
    </cfRule>
  </conditionalFormatting>
  <conditionalFormatting sqref="J99:J110">
    <cfRule type="expression" dxfId="1153" priority="426">
      <formula>$B99=""</formula>
    </cfRule>
  </conditionalFormatting>
  <conditionalFormatting sqref="J114:J125">
    <cfRule type="expression" dxfId="1152" priority="392">
      <formula>$B114=""</formula>
    </cfRule>
  </conditionalFormatting>
  <conditionalFormatting sqref="J129:J140">
    <cfRule type="expression" dxfId="1151" priority="391">
      <formula>$B129=""</formula>
    </cfRule>
  </conditionalFormatting>
  <conditionalFormatting sqref="J144:J155">
    <cfRule type="expression" dxfId="1150" priority="541">
      <formula>$B144=""</formula>
    </cfRule>
  </conditionalFormatting>
  <conditionalFormatting sqref="K22:K28">
    <cfRule type="cellIs" dxfId="1149" priority="377" operator="lessThan">
      <formula>0</formula>
    </cfRule>
    <cfRule type="cellIs" dxfId="1148" priority="378" operator="greaterThan">
      <formula>0</formula>
    </cfRule>
  </conditionalFormatting>
  <conditionalFormatting sqref="K22:K29">
    <cfRule type="cellIs" dxfId="1147" priority="376" operator="lessThan">
      <formula>0</formula>
    </cfRule>
  </conditionalFormatting>
  <conditionalFormatting sqref="K30:K31">
    <cfRule type="cellIs" dxfId="1146" priority="387" operator="notEqual">
      <formula>0</formula>
    </cfRule>
  </conditionalFormatting>
  <conditionalFormatting sqref="L35:L48">
    <cfRule type="expression" dxfId="1145" priority="306">
      <formula>0</formula>
    </cfRule>
    <cfRule type="cellIs" dxfId="1144" priority="304" operator="greaterThan">
      <formula>0</formula>
    </cfRule>
    <cfRule type="cellIs" dxfId="1143" priority="303" operator="lessThan">
      <formula>0</formula>
    </cfRule>
  </conditionalFormatting>
  <conditionalFormatting sqref="M35:M48">
    <cfRule type="expression" dxfId="1142" priority="325">
      <formula>$L35&lt;0</formula>
    </cfRule>
  </conditionalFormatting>
  <conditionalFormatting sqref="M35:N48">
    <cfRule type="cellIs" dxfId="1141" priority="270" operator="equal">
      <formula>0</formula>
    </cfRule>
  </conditionalFormatting>
  <conditionalFormatting sqref="O54:O66">
    <cfRule type="expression" dxfId="1140" priority="484">
      <formula>$D$54=0</formula>
    </cfRule>
  </conditionalFormatting>
  <conditionalFormatting sqref="O55:O65">
    <cfRule type="cellIs" dxfId="1139" priority="502" operator="equal">
      <formula>0</formula>
    </cfRule>
  </conditionalFormatting>
  <conditionalFormatting sqref="O69:O81">
    <cfRule type="expression" dxfId="1138" priority="483">
      <formula>$D$54=0</formula>
    </cfRule>
  </conditionalFormatting>
  <conditionalFormatting sqref="O70:O80">
    <cfRule type="cellIs" dxfId="1137" priority="482" operator="equal">
      <formula>0</formula>
    </cfRule>
  </conditionalFormatting>
  <conditionalFormatting sqref="O84:O96">
    <cfRule type="expression" dxfId="1136" priority="481">
      <formula>$D$54=0</formula>
    </cfRule>
  </conditionalFormatting>
  <conditionalFormatting sqref="O85:O95">
    <cfRule type="cellIs" dxfId="1135" priority="480" operator="equal">
      <formula>0</formula>
    </cfRule>
  </conditionalFormatting>
  <conditionalFormatting sqref="O99:O111">
    <cfRule type="expression" dxfId="1134" priority="479">
      <formula>$D$54=0</formula>
    </cfRule>
  </conditionalFormatting>
  <conditionalFormatting sqref="O100:O110">
    <cfRule type="cellIs" dxfId="1133" priority="478" operator="equal">
      <formula>0</formula>
    </cfRule>
  </conditionalFormatting>
  <conditionalFormatting sqref="O114:O126">
    <cfRule type="expression" dxfId="1132" priority="477">
      <formula>$D$54=0</formula>
    </cfRule>
  </conditionalFormatting>
  <conditionalFormatting sqref="O115:O125">
    <cfRule type="cellIs" dxfId="1131" priority="476" operator="equal">
      <formula>0</formula>
    </cfRule>
  </conditionalFormatting>
  <conditionalFormatting sqref="O129:O141">
    <cfRule type="expression" dxfId="1130" priority="475">
      <formula>$D$54=0</formula>
    </cfRule>
  </conditionalFormatting>
  <conditionalFormatting sqref="O130:O140">
    <cfRule type="cellIs" dxfId="1129" priority="474" operator="equal">
      <formula>0</formula>
    </cfRule>
  </conditionalFormatting>
  <conditionalFormatting sqref="O144:O156">
    <cfRule type="expression" dxfId="1128" priority="473">
      <formula>$D$54=0</formula>
    </cfRule>
  </conditionalFormatting>
  <conditionalFormatting sqref="O145:O155">
    <cfRule type="cellIs" dxfId="1127" priority="472" operator="equal">
      <formula>0</formula>
    </cfRule>
  </conditionalFormatting>
  <conditionalFormatting sqref="P5">
    <cfRule type="cellIs" dxfId="1126" priority="539" operator="equal">
      <formula>0</formula>
    </cfRule>
  </conditionalFormatting>
  <conditionalFormatting sqref="P10:T13">
    <cfRule type="cellIs" dxfId="1118" priority="540" operator="equal">
      <formula>0</formula>
    </cfRule>
  </conditionalFormatting>
  <conditionalFormatting sqref="P5:AD13">
    <cfRule type="cellIs" dxfId="1117" priority="538" operator="equal">
      <formula>0</formula>
    </cfRule>
  </conditionalFormatting>
  <conditionalFormatting sqref="P20:AE28">
    <cfRule type="cellIs" dxfId="1116" priority="229" operator="equal">
      <formula>0</formula>
    </cfRule>
  </conditionalFormatting>
  <conditionalFormatting sqref="P66:AE66 P81:AE81 P96:AE96 P111:AE111 P126:AE126 P141:AE141 P156:AE157">
    <cfRule type="cellIs" dxfId="1115" priority="487" operator="equal">
      <formula>0</formula>
    </cfRule>
  </conditionalFormatting>
  <conditionalFormatting sqref="Q35:Q48">
    <cfRule type="cellIs" dxfId="1114" priority="358" operator="equal">
      <formula>0</formula>
    </cfRule>
  </conditionalFormatting>
  <conditionalFormatting sqref="W35:Y48">
    <cfRule type="cellIs" dxfId="1099" priority="360" operator="equal">
      <formula>0</formula>
    </cfRule>
  </conditionalFormatting>
  <conditionalFormatting sqref="Y35:Y48">
    <cfRule type="cellIs" dxfId="1096" priority="361" operator="greaterThan">
      <formula>0</formula>
    </cfRule>
    <cfRule type="cellIs" dxfId="1095" priority="362" operator="lessThan">
      <formula>0</formula>
    </cfRule>
  </conditionalFormatting>
  <conditionalFormatting sqref="AE5:AE13 AE54:AE65">
    <cfRule type="cellIs" dxfId="1082" priority="616" operator="equal">
      <formula>0</formula>
    </cfRule>
  </conditionalFormatting>
  <conditionalFormatting sqref="AE15 C54:C65 C99:C110 C114:C125 C129:C140 C144:C155 G157:G192">
    <cfRule type="cellIs" dxfId="1081" priority="617" operator="equal">
      <formula>0</formula>
    </cfRule>
  </conditionalFormatting>
  <conditionalFormatting sqref="AE69:AE80 AE84:AE95 AE99:AE110 AE114:AE125 AE129:AE140 AE144:AE155">
    <cfRule type="cellIs" dxfId="1080" priority="485" operator="equal">
      <formula>0</formula>
    </cfRule>
  </conditionalFormatting>
  <conditionalFormatting sqref="AF20:AF28">
    <cfRule type="cellIs" dxfId="1079" priority="18" operator="equal">
      <formula>0</formula>
    </cfRule>
  </conditionalFormatting>
  <conditionalFormatting sqref="AF21 AF23 AF25 AF27">
    <cfRule type="cellIs" dxfId="1078" priority="21" operator="equal">
      <formula>0</formula>
    </cfRule>
  </conditionalFormatting>
  <conditionalFormatting sqref="AG5:AG13">
    <cfRule type="cellIs" dxfId="1077" priority="389" operator="equal">
      <formula>0</formula>
    </cfRule>
    <cfRule type="cellIs" dxfId="1076" priority="388" operator="equal">
      <formula>0</formula>
    </cfRule>
  </conditionalFormatting>
  <conditionalFormatting sqref="AG20:AG27">
    <cfRule type="cellIs" dxfId="1075" priority="16" operator="equal">
      <formula>"adjustment needed"</formula>
    </cfRule>
    <cfRule type="cellIs" dxfId="1074" priority="17" operator="equal">
      <formula>"""adjustment needed"""</formula>
    </cfRule>
  </conditionalFormatting>
  <dataValidations count="1">
    <dataValidation type="list" allowBlank="1" showInputMessage="1" showErrorMessage="1" sqref="D13:D14" xr:uid="{00790080-0035-41DC-BFB5-004F00AB0001}">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BD00A7-0069-4FA9-96C5-00E100F1004C}">
            <xm:f>'Basic project data'!$C$7</xm:f>
            <x14:dxf>
              <font>
                <color rgb="FFF2F2F2"/>
              </font>
            </x14:dxf>
          </x14:cfRule>
          <xm:sqref>C69:C80</xm:sqref>
        </x14:conditionalFormatting>
        <x14:conditionalFormatting xmlns:xm="http://schemas.microsoft.com/office/excel/2006/main">
          <x14:cfRule type="cellIs" priority="529" operator="greaterThan" id="{001000BC-00CF-4068-889A-0063003700FC}">
            <xm:f>'Basic project data'!$C$7</xm:f>
            <x14:dxf>
              <font>
                <color rgb="FFF2F2F2"/>
              </font>
            </x14:dxf>
          </x14:cfRule>
          <xm:sqref>C84:C95</xm:sqref>
        </x14:conditionalFormatting>
        <x14:conditionalFormatting xmlns:xm="http://schemas.microsoft.com/office/excel/2006/main">
          <x14:cfRule type="expression" priority="434" id="{009A00BB-0016-41B6-BFC3-00600042007A}">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21923F2A-8869-4110-A92D-8E7A0EB061A2}">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A500E2-00A9-4A41-BF59-00B1007F00ED}">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4B00C6-00EA-41ED-9F18-008F000F00BA}">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440017-0054-4BEB-8908-009400D5001F}">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1B00E7-00FC-4861-A405-005300DE0075}">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6300FF-0016-427D-BD33-009200AA00E7}">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390041-00BE-457D-9292-00A400E30002}">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75377B77-7EB9-4AC5-8466-771EFFD34650}">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A8002D-0048-4E79-B64F-00A700AD003A}">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7B0871BF-794E-44A1-9C67-AFB14FF21D24}">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62006E-00A0-4D4B-A1EE-00D9007C00E6}">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7745E1B0-9FAF-46CD-8DAE-5F6F07C2043A}">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C90083-00D2-424E-BBE9-0069002900BC}">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3657E51A-11D3-478B-9113-80682634E704}">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FD0019-009A-4241-892D-00B500BA002F}">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6FEBD7D4-86F9-4D83-ABFB-CC7BF8E2A4D0}">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0C00A0-00CC-47E7-B292-003F009A0017}">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877CB091-F084-4BB4-A945-34A724DE6EF2}">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8C00C6-00CF-40FB-92DF-00F90014007B}">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5D499A20-F24B-4F80-87B9-D4582C1E2A79}">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2A0069-0025-4C9D-B15F-0010002200BB}">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E45CE3B0-38F5-4DA2-BB5A-663650AB1F39}">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1D00E4-0087-4FCC-B6CF-001A00630025}">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6B7A8E06-1081-4D0C-8BF4-E73B55B1D8B7}">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5B008D-004C-452E-9A1E-00D400480091}">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AB5BA59E-FAED-47CB-B6FE-1C6B23437C28}">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B600D6-00E7-4795-B54E-00AB0056008C}">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47E6ACD3-3D19-40F0-8899-531824CDF2E9}">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FC0015-007B-41B1-A74D-003D00340051}">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50DD34BF-8452-4A15-8383-281A6CE01D69}">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3B006D-0069-4884-B05C-00D600D8002D}">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57840184-0FA2-41D5-96DC-2B109FFA2BAC}">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DA0078-00E6-4121-BA4B-007200AA0021}">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681B39CC-355C-40DA-A8DB-FCAE2C3E3618}">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900-000000000000}">
          <x14:formula1>
            <xm:f>'A. Personnel costs'!$A$6:$A$10</xm:f>
          </x14:formula1>
          <xm:sqref>H1</xm:sqref>
        </x14:dataValidation>
        <x14:dataValidation type="list" allowBlank="1" showInputMessage="1" showErrorMessage="1" xr:uid="{00000000-0002-0000-0900-000001000000}">
          <x14:formula1>
            <xm:f>'Drop-down Liste'!$B$2:$B$3</xm:f>
          </x14:formula1>
          <xm:sqref>D11:D12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186"/>
  <sheetViews>
    <sheetView showGridLines="0" topLeftCell="O98"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hidden="1" customWidth="1" outlineLevel="1"/>
    <col min="31" max="31" width="10.21875" style="3" bestFit="1" customWidth="1" collapsed="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1073" priority="351" operator="equal">
      <formula>0</formula>
    </cfRule>
  </conditionalFormatting>
  <conditionalFormatting sqref="B37 B39 B41 B43">
    <cfRule type="cellIs" dxfId="1072" priority="353" operator="equal">
      <formula>0</formula>
    </cfRule>
  </conditionalFormatting>
  <conditionalFormatting sqref="B45 B47">
    <cfRule type="cellIs" dxfId="1071" priority="338" operator="equal">
      <formula>0</formula>
    </cfRule>
  </conditionalFormatting>
  <conditionalFormatting sqref="B54:B65 B99:B110 B114:B125 B129:B140 B144:B155">
    <cfRule type="cellIs" dxfId="1070" priority="602" operator="equal">
      <formula>"P5"</formula>
    </cfRule>
    <cfRule type="cellIs" dxfId="1069" priority="605" operator="equal">
      <formula>"P2"</formula>
    </cfRule>
    <cfRule type="cellIs" dxfId="1068" priority="604" operator="equal">
      <formula>"P3"</formula>
    </cfRule>
    <cfRule type="cellIs" dxfId="1067" priority="603" operator="equal">
      <formula>"P4"</formula>
    </cfRule>
    <cfRule type="cellIs" dxfId="1066" priority="606" operator="equal">
      <formula>"P1"</formula>
    </cfRule>
  </conditionalFormatting>
  <conditionalFormatting sqref="B69:B80">
    <cfRule type="cellIs" dxfId="1065" priority="520" operator="equal">
      <formula>"P3"</formula>
    </cfRule>
    <cfRule type="cellIs" dxfId="1064" priority="519" operator="equal">
      <formula>"P4"</formula>
    </cfRule>
    <cfRule type="cellIs" dxfId="1063" priority="518" operator="equal">
      <formula>"P5"</formula>
    </cfRule>
    <cfRule type="cellIs" dxfId="1062" priority="522" operator="equal">
      <formula>"P1"</formula>
    </cfRule>
    <cfRule type="cellIs" dxfId="1061" priority="521" operator="equal">
      <formula>"P2"</formula>
    </cfRule>
  </conditionalFormatting>
  <conditionalFormatting sqref="B84:B95">
    <cfRule type="cellIs" dxfId="1060" priority="527" operator="equal">
      <formula>"P2"</formula>
    </cfRule>
    <cfRule type="cellIs" dxfId="1059" priority="525" operator="equal">
      <formula>"P4"</formula>
    </cfRule>
    <cfRule type="cellIs" dxfId="1058" priority="526" operator="equal">
      <formula>"P3"</formula>
    </cfRule>
    <cfRule type="cellIs" dxfId="1057" priority="524" operator="equal">
      <formula>"P5"</formula>
    </cfRule>
    <cfRule type="cellIs" dxfId="1056" priority="528" operator="equal">
      <formula>"P1"</formula>
    </cfRule>
  </conditionalFormatting>
  <conditionalFormatting sqref="B35:J48">
    <cfRule type="cellIs" dxfId="1055" priority="233" operator="equal">
      <formula>0</formula>
    </cfRule>
  </conditionalFormatting>
  <conditionalFormatting sqref="B34:M34">
    <cfRule type="cellIs" dxfId="1054" priority="354" operator="equal">
      <formula>0</formula>
    </cfRule>
  </conditionalFormatting>
  <conditionalFormatting sqref="C34">
    <cfRule type="cellIs" dxfId="1053" priority="357" operator="equal">
      <formula>"P5"</formula>
    </cfRule>
  </conditionalFormatting>
  <conditionalFormatting sqref="C35:C36">
    <cfRule type="cellIs" dxfId="1052" priority="339" operator="equal">
      <formula>"P5"</formula>
    </cfRule>
  </conditionalFormatting>
  <conditionalFormatting sqref="C35:C44">
    <cfRule type="cellIs" dxfId="1051" priority="344" operator="equal">
      <formula>0</formula>
    </cfRule>
    <cfRule type="cellIs" dxfId="1050" priority="352" operator="equal">
      <formula>0</formula>
    </cfRule>
    <cfRule type="cellIs" dxfId="1049" priority="350" operator="equal">
      <formula>"P1"</formula>
    </cfRule>
    <cfRule type="cellIs" dxfId="1048" priority="345" operator="equal">
      <formula>"P5"</formula>
    </cfRule>
  </conditionalFormatting>
  <conditionalFormatting sqref="C35:C48">
    <cfRule type="cellIs" dxfId="1047" priority="328" operator="equal">
      <formula>"P3"</formula>
    </cfRule>
    <cfRule type="cellIs" dxfId="1046" priority="329" operator="equal">
      <formula>"P2"</formula>
    </cfRule>
    <cfRule type="cellIs" dxfId="1045" priority="336" operator="equal">
      <formula>"P1"</formula>
    </cfRule>
    <cfRule type="cellIs" dxfId="1044" priority="327" operator="equal">
      <formula>"P4"</formula>
    </cfRule>
  </conditionalFormatting>
  <conditionalFormatting sqref="C45:C48">
    <cfRule type="cellIs" dxfId="1043" priority="331" operator="equal">
      <formula>0</formula>
    </cfRule>
    <cfRule type="cellIs" dxfId="1042" priority="332" operator="equal">
      <formula>"P5"</formula>
    </cfRule>
    <cfRule type="cellIs" dxfId="1041" priority="330" operator="equal">
      <formula>"P1"</formula>
    </cfRule>
    <cfRule type="cellIs" dxfId="1040" priority="337" operator="equal">
      <formula>0</formula>
    </cfRule>
  </conditionalFormatting>
  <conditionalFormatting sqref="C69:C80">
    <cfRule type="cellIs" dxfId="1039" priority="537" operator="equal">
      <formula>0</formula>
    </cfRule>
  </conditionalFormatting>
  <conditionalFormatting sqref="C84:C95">
    <cfRule type="cellIs" dxfId="1037" priority="530" operator="equal">
      <formula>0</formula>
    </cfRule>
  </conditionalFormatting>
  <conditionalFormatting sqref="D54:D66">
    <cfRule type="expression" dxfId="1035" priority="517">
      <formula>$D$54=0</formula>
    </cfRule>
  </conditionalFormatting>
  <conditionalFormatting sqref="D55:D65">
    <cfRule type="cellIs" dxfId="1034" priority="516" operator="equal">
      <formula>0</formula>
    </cfRule>
  </conditionalFormatting>
  <conditionalFormatting sqref="D69:D81">
    <cfRule type="expression" dxfId="1033" priority="515">
      <formula>$D$54=0</formula>
    </cfRule>
  </conditionalFormatting>
  <conditionalFormatting sqref="D70:D80">
    <cfRule type="cellIs" dxfId="1032" priority="514" operator="equal">
      <formula>0</formula>
    </cfRule>
  </conditionalFormatting>
  <conditionalFormatting sqref="D84:D96">
    <cfRule type="expression" dxfId="1031" priority="513">
      <formula>$D$54=0</formula>
    </cfRule>
  </conditionalFormatting>
  <conditionalFormatting sqref="D85:D95">
    <cfRule type="cellIs" dxfId="1030" priority="512" operator="equal">
      <formula>0</formula>
    </cfRule>
  </conditionalFormatting>
  <conditionalFormatting sqref="D99:D111">
    <cfRule type="expression" dxfId="1029" priority="511">
      <formula>$D$54=0</formula>
    </cfRule>
  </conditionalFormatting>
  <conditionalFormatting sqref="D100:D110">
    <cfRule type="cellIs" dxfId="1028" priority="510" operator="equal">
      <formula>0</formula>
    </cfRule>
  </conditionalFormatting>
  <conditionalFormatting sqref="D114:D126">
    <cfRule type="expression" dxfId="1027" priority="509">
      <formula>$D$54=0</formula>
    </cfRule>
  </conditionalFormatting>
  <conditionalFormatting sqref="D115:D125">
    <cfRule type="cellIs" dxfId="1026" priority="508" operator="equal">
      <formula>0</formula>
    </cfRule>
  </conditionalFormatting>
  <conditionalFormatting sqref="D129:D141">
    <cfRule type="expression" dxfId="1025" priority="507">
      <formula>$D$54=0</formula>
    </cfRule>
  </conditionalFormatting>
  <conditionalFormatting sqref="D130:D140">
    <cfRule type="cellIs" dxfId="1024" priority="506" operator="equal">
      <formula>0</formula>
    </cfRule>
  </conditionalFormatting>
  <conditionalFormatting sqref="D144:D156">
    <cfRule type="expression" dxfId="1023" priority="505">
      <formula>$D$54=0</formula>
    </cfRule>
  </conditionalFormatting>
  <conditionalFormatting sqref="D145:D155">
    <cfRule type="cellIs" dxfId="1022" priority="504" operator="equal">
      <formula>0</formula>
    </cfRule>
  </conditionalFormatting>
  <conditionalFormatting sqref="D35:M48">
    <cfRule type="cellIs" dxfId="1021" priority="112" operator="equal">
      <formula>0</formula>
    </cfRule>
  </conditionalFormatting>
  <conditionalFormatting sqref="E31 H31">
    <cfRule type="cellIs" dxfId="1020" priority="379" operator="equal">
      <formula>"P5"</formula>
    </cfRule>
  </conditionalFormatting>
  <conditionalFormatting sqref="E35">
    <cfRule type="cellIs" dxfId="1019" priority="245" operator="equal">
      <formula>0</formula>
    </cfRule>
  </conditionalFormatting>
  <conditionalFormatting sqref="E37 E39 E41 E43 E45 E47">
    <cfRule type="cellIs" dxfId="1018" priority="232" operator="equal">
      <formula>0</formula>
    </cfRule>
  </conditionalFormatting>
  <conditionalFormatting sqref="E37">
    <cfRule type="cellIs" dxfId="1017" priority="244" operator="equal">
      <formula>0</formula>
    </cfRule>
  </conditionalFormatting>
  <conditionalFormatting sqref="E39">
    <cfRule type="cellIs" dxfId="1016" priority="243" operator="equal">
      <formula>0</formula>
    </cfRule>
  </conditionalFormatting>
  <conditionalFormatting sqref="E41">
    <cfRule type="cellIs" dxfId="1015" priority="242" operator="equal">
      <formula>0</formula>
    </cfRule>
  </conditionalFormatting>
  <conditionalFormatting sqref="E43">
    <cfRule type="cellIs" dxfId="1014" priority="241" operator="equal">
      <formula>0</formula>
    </cfRule>
  </conditionalFormatting>
  <conditionalFormatting sqref="E45 E47">
    <cfRule type="cellIs" dxfId="1013" priority="240" operator="equal">
      <formula>0</formula>
    </cfRule>
  </conditionalFormatting>
  <conditionalFormatting sqref="E54:E65">
    <cfRule type="expression" dxfId="1012" priority="471">
      <formula>$B54=""</formula>
    </cfRule>
  </conditionalFormatting>
  <conditionalFormatting sqref="E69:E80">
    <cfRule type="expression" dxfId="1011" priority="460">
      <formula>$B69=""</formula>
    </cfRule>
  </conditionalFormatting>
  <conditionalFormatting sqref="E84:E95">
    <cfRule type="expression" dxfId="1010" priority="458">
      <formula>$B84=""</formula>
    </cfRule>
  </conditionalFormatting>
  <conditionalFormatting sqref="E99:E110">
    <cfRule type="expression" dxfId="1009" priority="422">
      <formula>$B99=""</formula>
    </cfRule>
  </conditionalFormatting>
  <conditionalFormatting sqref="E114:E125">
    <cfRule type="expression" dxfId="1008" priority="420">
      <formula>$B114=""</formula>
    </cfRule>
  </conditionalFormatting>
  <conditionalFormatting sqref="E129:E140">
    <cfRule type="expression" dxfId="1007" priority="396">
      <formula>$B129=""</formula>
    </cfRule>
  </conditionalFormatting>
  <conditionalFormatting sqref="E144:E155">
    <cfRule type="expression" dxfId="1006" priority="544">
      <formula>$B144=""</formula>
    </cfRule>
  </conditionalFormatting>
  <conditionalFormatting sqref="E49:H49">
    <cfRule type="cellIs" dxfId="1005" priority="607" operator="equal">
      <formula>0</formula>
    </cfRule>
  </conditionalFormatting>
  <conditionalFormatting sqref="F54:F66 F69:F81 F84:F96 F99:F111 F114:F126 F129:F141 F144:F156">
    <cfRule type="cellIs" dxfId="1004" priority="548" operator="equal">
      <formula>0</formula>
    </cfRule>
  </conditionalFormatting>
  <conditionalFormatting sqref="G54:H65">
    <cfRule type="expression" dxfId="1003" priority="462">
      <formula>$B54=""</formula>
    </cfRule>
  </conditionalFormatting>
  <conditionalFormatting sqref="G69:H80">
    <cfRule type="expression" dxfId="1002" priority="452">
      <formula>$B69=""</formula>
    </cfRule>
  </conditionalFormatting>
  <conditionalFormatting sqref="G84:H95">
    <cfRule type="expression" dxfId="1001" priority="450">
      <formula>$B84=""</formula>
    </cfRule>
  </conditionalFormatting>
  <conditionalFormatting sqref="G99:H110">
    <cfRule type="expression" dxfId="1000" priority="424">
      <formula>$B99=""</formula>
    </cfRule>
  </conditionalFormatting>
  <conditionalFormatting sqref="G114:H125">
    <cfRule type="expression" dxfId="999" priority="394">
      <formula>$B114=""</formula>
    </cfRule>
  </conditionalFormatting>
  <conditionalFormatting sqref="G129:H140">
    <cfRule type="expression" dxfId="998" priority="401">
      <formula>$B129=""</formula>
    </cfRule>
  </conditionalFormatting>
  <conditionalFormatting sqref="G144:H155">
    <cfRule type="expression" dxfId="997" priority="542">
      <formula>$B144=""</formula>
    </cfRule>
  </conditionalFormatting>
  <conditionalFormatting sqref="H20">
    <cfRule type="cellIs" dxfId="996" priority="227" operator="notEqual">
      <formula>0</formula>
    </cfRule>
  </conditionalFormatting>
  <conditionalFormatting sqref="H22 H24 H26 H28">
    <cfRule type="cellIs" dxfId="995" priority="228" operator="notEqual">
      <formula>0</formula>
    </cfRule>
  </conditionalFormatting>
  <conditionalFormatting sqref="H35">
    <cfRule type="cellIs" dxfId="994" priority="239" operator="equal">
      <formula>0</formula>
    </cfRule>
  </conditionalFormatting>
  <conditionalFormatting sqref="H37 H39 H41 H43 H45 H47">
    <cfRule type="cellIs" dxfId="993" priority="231" operator="equal">
      <formula>0</formula>
    </cfRule>
  </conditionalFormatting>
  <conditionalFormatting sqref="H37">
    <cfRule type="cellIs" dxfId="992" priority="238" operator="equal">
      <formula>0</formula>
    </cfRule>
  </conditionalFormatting>
  <conditionalFormatting sqref="H39">
    <cfRule type="cellIs" dxfId="991" priority="237" operator="equal">
      <formula>0</formula>
    </cfRule>
  </conditionalFormatting>
  <conditionalFormatting sqref="H41">
    <cfRule type="cellIs" dxfId="990" priority="236" operator="equal">
      <formula>0</formula>
    </cfRule>
  </conditionalFormatting>
  <conditionalFormatting sqref="H43">
    <cfRule type="cellIs" dxfId="989" priority="235" operator="equal">
      <formula>0</formula>
    </cfRule>
  </conditionalFormatting>
  <conditionalFormatting sqref="H45 H47">
    <cfRule type="cellIs" dxfId="988" priority="234" operator="equal">
      <formula>0</formula>
    </cfRule>
  </conditionalFormatting>
  <conditionalFormatting sqref="I54:I66">
    <cfRule type="cellIs" dxfId="987" priority="598" operator="equal">
      <formula>0</formula>
    </cfRule>
  </conditionalFormatting>
  <conditionalFormatting sqref="I69:I81">
    <cfRule type="cellIs" dxfId="986" priority="581" operator="equal">
      <formula>0</formula>
    </cfRule>
  </conditionalFormatting>
  <conditionalFormatting sqref="I84:I96">
    <cfRule type="cellIs" dxfId="985" priority="575" operator="equal">
      <formula>0</formula>
    </cfRule>
  </conditionalFormatting>
  <conditionalFormatting sqref="I99:I111">
    <cfRule type="cellIs" dxfId="984" priority="569" operator="equal">
      <formula>0</formula>
    </cfRule>
  </conditionalFormatting>
  <conditionalFormatting sqref="I114:I126">
    <cfRule type="cellIs" dxfId="983" priority="563" operator="equal">
      <formula>0</formula>
    </cfRule>
  </conditionalFormatting>
  <conditionalFormatting sqref="I129:I141">
    <cfRule type="cellIs" dxfId="982" priority="557" operator="equal">
      <formula>0</formula>
    </cfRule>
  </conditionalFormatting>
  <conditionalFormatting sqref="I144:I156">
    <cfRule type="cellIs" dxfId="981" priority="545" operator="equal">
      <formula>0</formula>
    </cfRule>
  </conditionalFormatting>
  <conditionalFormatting sqref="I49:J49">
    <cfRule type="cellIs" dxfId="980" priority="608" operator="notEqual">
      <formula>0</formula>
    </cfRule>
  </conditionalFormatting>
  <conditionalFormatting sqref="I35:K48">
    <cfRule type="cellIs" dxfId="979" priority="22" operator="equal">
      <formula>0</formula>
    </cfRule>
  </conditionalFormatting>
  <conditionalFormatting sqref="J37:J48">
    <cfRule type="cellIs" dxfId="978" priority="273" operator="equal">
      <formula>0</formula>
    </cfRule>
  </conditionalFormatting>
  <conditionalFormatting sqref="J54:J65">
    <cfRule type="expression" dxfId="977" priority="390">
      <formula>$B54=""</formula>
    </cfRule>
  </conditionalFormatting>
  <conditionalFormatting sqref="J69:J80">
    <cfRule type="expression" dxfId="976" priority="456">
      <formula>$B69=""</formula>
    </cfRule>
  </conditionalFormatting>
  <conditionalFormatting sqref="J84:J95">
    <cfRule type="expression" dxfId="975" priority="454">
      <formula>$B84=""</formula>
    </cfRule>
  </conditionalFormatting>
  <conditionalFormatting sqref="J99:J110">
    <cfRule type="expression" dxfId="974" priority="426">
      <formula>$B99=""</formula>
    </cfRule>
  </conditionalFormatting>
  <conditionalFormatting sqref="J114:J125">
    <cfRule type="expression" dxfId="973" priority="392">
      <formula>$B114=""</formula>
    </cfRule>
  </conditionalFormatting>
  <conditionalFormatting sqref="J129:J140">
    <cfRule type="expression" dxfId="972" priority="391">
      <formula>$B129=""</formula>
    </cfRule>
  </conditionalFormatting>
  <conditionalFormatting sqref="J144:J155">
    <cfRule type="expression" dxfId="971" priority="541">
      <formula>$B144=""</formula>
    </cfRule>
  </conditionalFormatting>
  <conditionalFormatting sqref="K22:K28">
    <cfRule type="cellIs" dxfId="970" priority="377" operator="lessThan">
      <formula>0</formula>
    </cfRule>
    <cfRule type="cellIs" dxfId="969" priority="378" operator="greaterThan">
      <formula>0</formula>
    </cfRule>
  </conditionalFormatting>
  <conditionalFormatting sqref="K22:K29">
    <cfRule type="cellIs" dxfId="968" priority="376" operator="lessThan">
      <formula>0</formula>
    </cfRule>
  </conditionalFormatting>
  <conditionalFormatting sqref="K30:K31">
    <cfRule type="cellIs" dxfId="967" priority="387" operator="notEqual">
      <formula>0</formula>
    </cfRule>
  </conditionalFormatting>
  <conditionalFormatting sqref="L35:L48">
    <cfRule type="expression" dxfId="966" priority="306">
      <formula>0</formula>
    </cfRule>
    <cfRule type="cellIs" dxfId="965" priority="304" operator="greaterThan">
      <formula>0</formula>
    </cfRule>
    <cfRule type="cellIs" dxfId="964" priority="303" operator="lessThan">
      <formula>0</formula>
    </cfRule>
  </conditionalFormatting>
  <conditionalFormatting sqref="M35:M48">
    <cfRule type="expression" dxfId="963" priority="325">
      <formula>$L35&lt;0</formula>
    </cfRule>
  </conditionalFormatting>
  <conditionalFormatting sqref="M35:N48">
    <cfRule type="cellIs" dxfId="962" priority="270" operator="equal">
      <formula>0</formula>
    </cfRule>
  </conditionalFormatting>
  <conditionalFormatting sqref="O54:O66">
    <cfRule type="expression" dxfId="961" priority="484">
      <formula>$D$54=0</formula>
    </cfRule>
  </conditionalFormatting>
  <conditionalFormatting sqref="O55:O65">
    <cfRule type="cellIs" dxfId="960" priority="502" operator="equal">
      <formula>0</formula>
    </cfRule>
  </conditionalFormatting>
  <conditionalFormatting sqref="O69:O81">
    <cfRule type="expression" dxfId="959" priority="483">
      <formula>$D$54=0</formula>
    </cfRule>
  </conditionalFormatting>
  <conditionalFormatting sqref="O70:O80">
    <cfRule type="cellIs" dxfId="958" priority="482" operator="equal">
      <formula>0</formula>
    </cfRule>
  </conditionalFormatting>
  <conditionalFormatting sqref="O84:O96">
    <cfRule type="expression" dxfId="957" priority="481">
      <formula>$D$54=0</formula>
    </cfRule>
  </conditionalFormatting>
  <conditionalFormatting sqref="O85:O95">
    <cfRule type="cellIs" dxfId="956" priority="480" operator="equal">
      <formula>0</formula>
    </cfRule>
  </conditionalFormatting>
  <conditionalFormatting sqref="O99:O111">
    <cfRule type="expression" dxfId="955" priority="479">
      <formula>$D$54=0</formula>
    </cfRule>
  </conditionalFormatting>
  <conditionalFormatting sqref="O100:O110">
    <cfRule type="cellIs" dxfId="954" priority="478" operator="equal">
      <formula>0</formula>
    </cfRule>
  </conditionalFormatting>
  <conditionalFormatting sqref="O114:O126">
    <cfRule type="expression" dxfId="953" priority="477">
      <formula>$D$54=0</formula>
    </cfRule>
  </conditionalFormatting>
  <conditionalFormatting sqref="O115:O125">
    <cfRule type="cellIs" dxfId="952" priority="476" operator="equal">
      <formula>0</formula>
    </cfRule>
  </conditionalFormatting>
  <conditionalFormatting sqref="O129:O141">
    <cfRule type="expression" dxfId="951" priority="475">
      <formula>$D$54=0</formula>
    </cfRule>
  </conditionalFormatting>
  <conditionalFormatting sqref="O130:O140">
    <cfRule type="cellIs" dxfId="950" priority="474" operator="equal">
      <formula>0</formula>
    </cfRule>
  </conditionalFormatting>
  <conditionalFormatting sqref="O144:O156">
    <cfRule type="expression" dxfId="949" priority="473">
      <formula>$D$54=0</formula>
    </cfRule>
  </conditionalFormatting>
  <conditionalFormatting sqref="O145:O155">
    <cfRule type="cellIs" dxfId="948" priority="472" operator="equal">
      <formula>0</formula>
    </cfRule>
  </conditionalFormatting>
  <conditionalFormatting sqref="P5">
    <cfRule type="cellIs" dxfId="947" priority="539" operator="equal">
      <formula>0</formula>
    </cfRule>
  </conditionalFormatting>
  <conditionalFormatting sqref="P10:T13">
    <cfRule type="cellIs" dxfId="939" priority="540" operator="equal">
      <formula>0</formula>
    </cfRule>
  </conditionalFormatting>
  <conditionalFormatting sqref="P5:AD13">
    <cfRule type="cellIs" dxfId="938" priority="538" operator="equal">
      <formula>0</formula>
    </cfRule>
  </conditionalFormatting>
  <conditionalFormatting sqref="P20:AE28">
    <cfRule type="cellIs" dxfId="937" priority="229" operator="equal">
      <formula>0</formula>
    </cfRule>
  </conditionalFormatting>
  <conditionalFormatting sqref="P66:AE66 P81:AE81 P96:AE96 P111:AE111 P126:AE126 P141:AE141 P156:AE157">
    <cfRule type="cellIs" dxfId="936" priority="487" operator="equal">
      <formula>0</formula>
    </cfRule>
  </conditionalFormatting>
  <conditionalFormatting sqref="Q35:Q48">
    <cfRule type="cellIs" dxfId="935" priority="358" operator="equal">
      <formula>0</formula>
    </cfRule>
  </conditionalFormatting>
  <conditionalFormatting sqref="W35:Y48">
    <cfRule type="cellIs" dxfId="920" priority="360" operator="equal">
      <formula>0</formula>
    </cfRule>
  </conditionalFormatting>
  <conditionalFormatting sqref="Y35:Y48">
    <cfRule type="cellIs" dxfId="917" priority="361" operator="greaterThan">
      <formula>0</formula>
    </cfRule>
    <cfRule type="cellIs" dxfId="916" priority="362" operator="lessThan">
      <formula>0</formula>
    </cfRule>
  </conditionalFormatting>
  <conditionalFormatting sqref="AE5:AE13 AE54:AE65">
    <cfRule type="cellIs" dxfId="903" priority="616" operator="equal">
      <formula>0</formula>
    </cfRule>
  </conditionalFormatting>
  <conditionalFormatting sqref="AE15 C54:C65 C99:C110 C114:C125 C129:C140 C144:C155 G157:G192">
    <cfRule type="cellIs" dxfId="902" priority="617" operator="equal">
      <formula>0</formula>
    </cfRule>
  </conditionalFormatting>
  <conditionalFormatting sqref="AE69:AE80 AE84:AE95 AE99:AE110 AE114:AE125 AE129:AE140 AE144:AE155">
    <cfRule type="cellIs" dxfId="901" priority="485" operator="equal">
      <formula>0</formula>
    </cfRule>
  </conditionalFormatting>
  <conditionalFormatting sqref="AF20:AF28">
    <cfRule type="cellIs" dxfId="900" priority="18" operator="equal">
      <formula>0</formula>
    </cfRule>
  </conditionalFormatting>
  <conditionalFormatting sqref="AF21 AF23 AF25 AF27">
    <cfRule type="cellIs" dxfId="899" priority="21" operator="equal">
      <formula>0</formula>
    </cfRule>
  </conditionalFormatting>
  <conditionalFormatting sqref="AG5:AG13">
    <cfRule type="cellIs" dxfId="898" priority="389" operator="equal">
      <formula>0</formula>
    </cfRule>
    <cfRule type="cellIs" dxfId="897" priority="388" operator="equal">
      <formula>0</formula>
    </cfRule>
  </conditionalFormatting>
  <conditionalFormatting sqref="AG20:AG27">
    <cfRule type="cellIs" dxfId="896" priority="16" operator="equal">
      <formula>"adjustment needed"</formula>
    </cfRule>
    <cfRule type="cellIs" dxfId="895" priority="17" operator="equal">
      <formula>"""adjustment needed"""</formula>
    </cfRule>
  </conditionalFormatting>
  <dataValidations count="1">
    <dataValidation type="list" allowBlank="1" showInputMessage="1" showErrorMessage="1" sqref="D13:D14" xr:uid="{00B0005A-005A-4A1C-9540-00C7008D0074}">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F100AB-00D3-42C3-BA7F-000D004A0096}">
            <xm:f>'Basic project data'!$C$7</xm:f>
            <x14:dxf>
              <font>
                <color rgb="FFF2F2F2"/>
              </font>
            </x14:dxf>
          </x14:cfRule>
          <xm:sqref>C69:C80</xm:sqref>
        </x14:conditionalFormatting>
        <x14:conditionalFormatting xmlns:xm="http://schemas.microsoft.com/office/excel/2006/main">
          <x14:cfRule type="cellIs" priority="529" operator="greaterThan" id="{006800C6-00CB-4DFF-81C7-00D800640015}">
            <xm:f>'Basic project data'!$C$7</xm:f>
            <x14:dxf>
              <font>
                <color rgb="FFF2F2F2"/>
              </font>
            </x14:dxf>
          </x14:cfRule>
          <xm:sqref>C84:C95</xm:sqref>
        </x14:conditionalFormatting>
        <x14:conditionalFormatting xmlns:xm="http://schemas.microsoft.com/office/excel/2006/main">
          <x14:cfRule type="expression" priority="434" id="{0086000D-00F4-4D46-BA06-00F9007D00BD}">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FA87A82B-5DBF-44BF-8322-68737531DA01}">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C10094-000E-49AC-8B23-006300D900DF}">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F400DB-002E-4237-8A26-0068006C0073}">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180078-00FA-4CC8-8E37-00ED00D400AC}">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250038-000E-4A46-BB9F-004200B100CE}">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1D0055-005D-45AA-90DD-00C8009C00E7}">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9800F5-006B-4CEC-89B7-009000BD00C9}">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E14936B9-A633-4CF9-99CB-2DE1627F1556}">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59001F-009B-4471-AB3B-0062006300B3}">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BF1D470A-970C-41AF-8483-389A2ABAE512}">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390084-0004-48FA-B284-000F008F0000}">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C06FC008-6180-4B15-8BC8-6E2188C0DE3F}">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A2008F-00DC-4E6B-BC84-00BD00D000C5}">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52C7AAF4-29F2-4329-8B97-E5C6AE176B5A}">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110045-002F-402A-AA03-00AB00250012}">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42F59CD8-87D7-461D-A9CB-11C95CC1BE49}">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6F0021-0074-4CAB-92C5-00E400CF0013}">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10559D42-6607-48FB-BD0F-9AAB2AAF5001}">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8500EF-008B-4548-AE28-0046001900B4}">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0D2C871C-65F1-4025-BFE2-DDD61C501681}">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F200CE-00B8-4102-9806-0097008E00B3}">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5EE9B6B2-A638-493E-94A8-F0224DF3C816}">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A300F8-0056-4D91-A948-00670005002A}">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06085091-DEEB-4DAB-A92A-A746F4E8E633}">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E600CB-0090-4488-82AB-00C200D000D6}">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23BD945E-78AF-4C69-AFC9-BDD331737870}">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0B0065-0012-47F2-BE23-001A009C0030}">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FBFC7162-0059-46DE-98D0-CB2310D7CD38}">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1900A2-00C6-4C42-9302-00FB00B10033}">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7FAA4E60-209C-4F7F-A442-5D0CAA36BF6D}">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610093-008F-4B84-9B19-002A00720096}">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799D7D2E-93D0-4FCA-8FAA-9723829398B8}">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F800EA-00B3-4CC5-A1FA-001100FE008F}">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43D7D522-0505-4314-BB66-CA28E7981AAC}">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A00-000000000000}">
          <x14:formula1>
            <xm:f>'A. Personnel costs'!$A$6:$A$10</xm:f>
          </x14:formula1>
          <xm:sqref>H1</xm:sqref>
        </x14:dataValidation>
        <x14:dataValidation type="list" allowBlank="1" showInputMessage="1" showErrorMessage="1" xr:uid="{00000000-0002-0000-0A00-000001000000}">
          <x14:formula1>
            <xm:f>'Drop-down Liste'!$B$2:$B$3</xm:f>
          </x14:formula1>
          <xm:sqref>D11:D12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186"/>
  <sheetViews>
    <sheetView showGridLines="0" topLeftCell="O98"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hidden="1" customWidth="1" outlineLevel="1"/>
    <col min="31" max="31" width="10.21875" style="3" bestFit="1" customWidth="1" collapsed="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894" priority="351" operator="equal">
      <formula>0</formula>
    </cfRule>
  </conditionalFormatting>
  <conditionalFormatting sqref="B37 B39 B41 B43">
    <cfRule type="cellIs" dxfId="893" priority="353" operator="equal">
      <formula>0</formula>
    </cfRule>
  </conditionalFormatting>
  <conditionalFormatting sqref="B45 B47">
    <cfRule type="cellIs" dxfId="892" priority="338" operator="equal">
      <formula>0</formula>
    </cfRule>
  </conditionalFormatting>
  <conditionalFormatting sqref="B54:B65 B99:B110 B114:B125 B129:B140 B144:B155">
    <cfRule type="cellIs" dxfId="891" priority="602" operator="equal">
      <formula>"P5"</formula>
    </cfRule>
    <cfRule type="cellIs" dxfId="890" priority="605" operator="equal">
      <formula>"P2"</formula>
    </cfRule>
    <cfRule type="cellIs" dxfId="889" priority="604" operator="equal">
      <formula>"P3"</formula>
    </cfRule>
    <cfRule type="cellIs" dxfId="888" priority="603" operator="equal">
      <formula>"P4"</formula>
    </cfRule>
    <cfRule type="cellIs" dxfId="887" priority="606" operator="equal">
      <formula>"P1"</formula>
    </cfRule>
  </conditionalFormatting>
  <conditionalFormatting sqref="B69:B80">
    <cfRule type="cellIs" dxfId="886" priority="520" operator="equal">
      <formula>"P3"</formula>
    </cfRule>
    <cfRule type="cellIs" dxfId="885" priority="519" operator="equal">
      <formula>"P4"</formula>
    </cfRule>
    <cfRule type="cellIs" dxfId="884" priority="518" operator="equal">
      <formula>"P5"</formula>
    </cfRule>
    <cfRule type="cellIs" dxfId="883" priority="522" operator="equal">
      <formula>"P1"</formula>
    </cfRule>
    <cfRule type="cellIs" dxfId="882" priority="521" operator="equal">
      <formula>"P2"</formula>
    </cfRule>
  </conditionalFormatting>
  <conditionalFormatting sqref="B84:B95">
    <cfRule type="cellIs" dxfId="881" priority="527" operator="equal">
      <formula>"P2"</formula>
    </cfRule>
    <cfRule type="cellIs" dxfId="880" priority="525" operator="equal">
      <formula>"P4"</formula>
    </cfRule>
    <cfRule type="cellIs" dxfId="879" priority="526" operator="equal">
      <formula>"P3"</formula>
    </cfRule>
    <cfRule type="cellIs" dxfId="878" priority="524" operator="equal">
      <formula>"P5"</formula>
    </cfRule>
    <cfRule type="cellIs" dxfId="877" priority="528" operator="equal">
      <formula>"P1"</formula>
    </cfRule>
  </conditionalFormatting>
  <conditionalFormatting sqref="B35:J48">
    <cfRule type="cellIs" dxfId="876" priority="233" operator="equal">
      <formula>0</formula>
    </cfRule>
  </conditionalFormatting>
  <conditionalFormatting sqref="B34:M34">
    <cfRule type="cellIs" dxfId="875" priority="354" operator="equal">
      <formula>0</formula>
    </cfRule>
  </conditionalFormatting>
  <conditionalFormatting sqref="C34">
    <cfRule type="cellIs" dxfId="874" priority="357" operator="equal">
      <formula>"P5"</formula>
    </cfRule>
  </conditionalFormatting>
  <conditionalFormatting sqref="C35:C36">
    <cfRule type="cellIs" dxfId="873" priority="339" operator="equal">
      <formula>"P5"</formula>
    </cfRule>
  </conditionalFormatting>
  <conditionalFormatting sqref="C35:C44">
    <cfRule type="cellIs" dxfId="872" priority="344" operator="equal">
      <formula>0</formula>
    </cfRule>
    <cfRule type="cellIs" dxfId="871" priority="352" operator="equal">
      <formula>0</formula>
    </cfRule>
    <cfRule type="cellIs" dxfId="870" priority="350" operator="equal">
      <formula>"P1"</formula>
    </cfRule>
    <cfRule type="cellIs" dxfId="869" priority="345" operator="equal">
      <formula>"P5"</formula>
    </cfRule>
  </conditionalFormatting>
  <conditionalFormatting sqref="C35:C48">
    <cfRule type="cellIs" dxfId="868" priority="328" operator="equal">
      <formula>"P3"</formula>
    </cfRule>
    <cfRule type="cellIs" dxfId="867" priority="329" operator="equal">
      <formula>"P2"</formula>
    </cfRule>
    <cfRule type="cellIs" dxfId="866" priority="336" operator="equal">
      <formula>"P1"</formula>
    </cfRule>
    <cfRule type="cellIs" dxfId="865" priority="327" operator="equal">
      <formula>"P4"</formula>
    </cfRule>
  </conditionalFormatting>
  <conditionalFormatting sqref="C45:C48">
    <cfRule type="cellIs" dxfId="864" priority="331" operator="equal">
      <formula>0</formula>
    </cfRule>
    <cfRule type="cellIs" dxfId="863" priority="332" operator="equal">
      <formula>"P5"</formula>
    </cfRule>
    <cfRule type="cellIs" dxfId="862" priority="330" operator="equal">
      <formula>"P1"</formula>
    </cfRule>
    <cfRule type="cellIs" dxfId="861" priority="337" operator="equal">
      <formula>0</formula>
    </cfRule>
  </conditionalFormatting>
  <conditionalFormatting sqref="C69:C80">
    <cfRule type="cellIs" dxfId="860" priority="537" operator="equal">
      <formula>0</formula>
    </cfRule>
  </conditionalFormatting>
  <conditionalFormatting sqref="C84:C95">
    <cfRule type="cellIs" dxfId="858" priority="530" operator="equal">
      <formula>0</formula>
    </cfRule>
  </conditionalFormatting>
  <conditionalFormatting sqref="D54:D66">
    <cfRule type="expression" dxfId="856" priority="517">
      <formula>$D$54=0</formula>
    </cfRule>
  </conditionalFormatting>
  <conditionalFormatting sqref="D55:D65">
    <cfRule type="cellIs" dxfId="855" priority="516" operator="equal">
      <formula>0</formula>
    </cfRule>
  </conditionalFormatting>
  <conditionalFormatting sqref="D69:D81">
    <cfRule type="expression" dxfId="854" priority="515">
      <formula>$D$54=0</formula>
    </cfRule>
  </conditionalFormatting>
  <conditionalFormatting sqref="D70:D80">
    <cfRule type="cellIs" dxfId="853" priority="514" operator="equal">
      <formula>0</formula>
    </cfRule>
  </conditionalFormatting>
  <conditionalFormatting sqref="D84:D96">
    <cfRule type="expression" dxfId="852" priority="513">
      <formula>$D$54=0</formula>
    </cfRule>
  </conditionalFormatting>
  <conditionalFormatting sqref="D85:D95">
    <cfRule type="cellIs" dxfId="851" priority="512" operator="equal">
      <formula>0</formula>
    </cfRule>
  </conditionalFormatting>
  <conditionalFormatting sqref="D99:D111">
    <cfRule type="expression" dxfId="850" priority="511">
      <formula>$D$54=0</formula>
    </cfRule>
  </conditionalFormatting>
  <conditionalFormatting sqref="D100:D110">
    <cfRule type="cellIs" dxfId="849" priority="510" operator="equal">
      <formula>0</formula>
    </cfRule>
  </conditionalFormatting>
  <conditionalFormatting sqref="D114:D126">
    <cfRule type="expression" dxfId="848" priority="509">
      <formula>$D$54=0</formula>
    </cfRule>
  </conditionalFormatting>
  <conditionalFormatting sqref="D115:D125">
    <cfRule type="cellIs" dxfId="847" priority="508" operator="equal">
      <formula>0</formula>
    </cfRule>
  </conditionalFormatting>
  <conditionalFormatting sqref="D129:D141">
    <cfRule type="expression" dxfId="846" priority="507">
      <formula>$D$54=0</formula>
    </cfRule>
  </conditionalFormatting>
  <conditionalFormatting sqref="D130:D140">
    <cfRule type="cellIs" dxfId="845" priority="506" operator="equal">
      <formula>0</formula>
    </cfRule>
  </conditionalFormatting>
  <conditionalFormatting sqref="D144:D156">
    <cfRule type="expression" dxfId="844" priority="505">
      <formula>$D$54=0</formula>
    </cfRule>
  </conditionalFormatting>
  <conditionalFormatting sqref="D145:D155">
    <cfRule type="cellIs" dxfId="843" priority="504" operator="equal">
      <formula>0</formula>
    </cfRule>
  </conditionalFormatting>
  <conditionalFormatting sqref="D35:M48">
    <cfRule type="cellIs" dxfId="842" priority="112" operator="equal">
      <formula>0</formula>
    </cfRule>
  </conditionalFormatting>
  <conditionalFormatting sqref="E31 H31">
    <cfRule type="cellIs" dxfId="841" priority="379" operator="equal">
      <formula>"P5"</formula>
    </cfRule>
  </conditionalFormatting>
  <conditionalFormatting sqref="E35">
    <cfRule type="cellIs" dxfId="840" priority="245" operator="equal">
      <formula>0</formula>
    </cfRule>
  </conditionalFormatting>
  <conditionalFormatting sqref="E37 E39 E41 E43 E45 E47">
    <cfRule type="cellIs" dxfId="839" priority="232" operator="equal">
      <formula>0</formula>
    </cfRule>
  </conditionalFormatting>
  <conditionalFormatting sqref="E37">
    <cfRule type="cellIs" dxfId="838" priority="244" operator="equal">
      <formula>0</formula>
    </cfRule>
  </conditionalFormatting>
  <conditionalFormatting sqref="E39">
    <cfRule type="cellIs" dxfId="837" priority="243" operator="equal">
      <formula>0</formula>
    </cfRule>
  </conditionalFormatting>
  <conditionalFormatting sqref="E41">
    <cfRule type="cellIs" dxfId="836" priority="242" operator="equal">
      <formula>0</formula>
    </cfRule>
  </conditionalFormatting>
  <conditionalFormatting sqref="E43">
    <cfRule type="cellIs" dxfId="835" priority="241" operator="equal">
      <formula>0</formula>
    </cfRule>
  </conditionalFormatting>
  <conditionalFormatting sqref="E45 E47">
    <cfRule type="cellIs" dxfId="834" priority="240" operator="equal">
      <formula>0</formula>
    </cfRule>
  </conditionalFormatting>
  <conditionalFormatting sqref="E54:E65">
    <cfRule type="expression" dxfId="833" priority="471">
      <formula>$B54=""</formula>
    </cfRule>
  </conditionalFormatting>
  <conditionalFormatting sqref="E69:E80">
    <cfRule type="expression" dxfId="832" priority="460">
      <formula>$B69=""</formula>
    </cfRule>
  </conditionalFormatting>
  <conditionalFormatting sqref="E84:E95">
    <cfRule type="expression" dxfId="831" priority="458">
      <formula>$B84=""</formula>
    </cfRule>
  </conditionalFormatting>
  <conditionalFormatting sqref="E99:E110">
    <cfRule type="expression" dxfId="830" priority="422">
      <formula>$B99=""</formula>
    </cfRule>
  </conditionalFormatting>
  <conditionalFormatting sqref="E114:E125">
    <cfRule type="expression" dxfId="829" priority="420">
      <formula>$B114=""</formula>
    </cfRule>
  </conditionalFormatting>
  <conditionalFormatting sqref="E129:E140">
    <cfRule type="expression" dxfId="828" priority="396">
      <formula>$B129=""</formula>
    </cfRule>
  </conditionalFormatting>
  <conditionalFormatting sqref="E144:E155">
    <cfRule type="expression" dxfId="827" priority="544">
      <formula>$B144=""</formula>
    </cfRule>
  </conditionalFormatting>
  <conditionalFormatting sqref="E49:H49">
    <cfRule type="cellIs" dxfId="826" priority="607" operator="equal">
      <formula>0</formula>
    </cfRule>
  </conditionalFormatting>
  <conditionalFormatting sqref="F54:F66 F69:F81 F84:F96 F99:F111 F114:F126 F129:F141 F144:F156">
    <cfRule type="cellIs" dxfId="825" priority="548" operator="equal">
      <formula>0</formula>
    </cfRule>
  </conditionalFormatting>
  <conditionalFormatting sqref="G54:H65">
    <cfRule type="expression" dxfId="824" priority="462">
      <formula>$B54=""</formula>
    </cfRule>
  </conditionalFormatting>
  <conditionalFormatting sqref="G69:H80">
    <cfRule type="expression" dxfId="823" priority="452">
      <formula>$B69=""</formula>
    </cfRule>
  </conditionalFormatting>
  <conditionalFormatting sqref="G84:H95">
    <cfRule type="expression" dxfId="822" priority="450">
      <formula>$B84=""</formula>
    </cfRule>
  </conditionalFormatting>
  <conditionalFormatting sqref="G99:H110">
    <cfRule type="expression" dxfId="821" priority="424">
      <formula>$B99=""</formula>
    </cfRule>
  </conditionalFormatting>
  <conditionalFormatting sqref="G114:H125">
    <cfRule type="expression" dxfId="820" priority="394">
      <formula>$B114=""</formula>
    </cfRule>
  </conditionalFormatting>
  <conditionalFormatting sqref="G129:H140">
    <cfRule type="expression" dxfId="819" priority="401">
      <formula>$B129=""</formula>
    </cfRule>
  </conditionalFormatting>
  <conditionalFormatting sqref="G144:H155">
    <cfRule type="expression" dxfId="818" priority="542">
      <formula>$B144=""</formula>
    </cfRule>
  </conditionalFormatting>
  <conditionalFormatting sqref="H20">
    <cfRule type="cellIs" dxfId="817" priority="227" operator="notEqual">
      <formula>0</formula>
    </cfRule>
  </conditionalFormatting>
  <conditionalFormatting sqref="H22 H24 H26 H28">
    <cfRule type="cellIs" dxfId="816" priority="228" operator="notEqual">
      <formula>0</formula>
    </cfRule>
  </conditionalFormatting>
  <conditionalFormatting sqref="H35">
    <cfRule type="cellIs" dxfId="815" priority="239" operator="equal">
      <formula>0</formula>
    </cfRule>
  </conditionalFormatting>
  <conditionalFormatting sqref="H37 H39 H41 H43 H45 H47">
    <cfRule type="cellIs" dxfId="814" priority="231" operator="equal">
      <formula>0</formula>
    </cfRule>
  </conditionalFormatting>
  <conditionalFormatting sqref="H37">
    <cfRule type="cellIs" dxfId="813" priority="238" operator="equal">
      <formula>0</formula>
    </cfRule>
  </conditionalFormatting>
  <conditionalFormatting sqref="H39">
    <cfRule type="cellIs" dxfId="812" priority="237" operator="equal">
      <formula>0</formula>
    </cfRule>
  </conditionalFormatting>
  <conditionalFormatting sqref="H41">
    <cfRule type="cellIs" dxfId="811" priority="236" operator="equal">
      <formula>0</formula>
    </cfRule>
  </conditionalFormatting>
  <conditionalFormatting sqref="H43">
    <cfRule type="cellIs" dxfId="810" priority="235" operator="equal">
      <formula>0</formula>
    </cfRule>
  </conditionalFormatting>
  <conditionalFormatting sqref="H45 H47">
    <cfRule type="cellIs" dxfId="809" priority="234" operator="equal">
      <formula>0</formula>
    </cfRule>
  </conditionalFormatting>
  <conditionalFormatting sqref="I54:I66">
    <cfRule type="cellIs" dxfId="808" priority="598" operator="equal">
      <formula>0</formula>
    </cfRule>
  </conditionalFormatting>
  <conditionalFormatting sqref="I69:I81">
    <cfRule type="cellIs" dxfId="807" priority="581" operator="equal">
      <formula>0</formula>
    </cfRule>
  </conditionalFormatting>
  <conditionalFormatting sqref="I84:I96">
    <cfRule type="cellIs" dxfId="806" priority="575" operator="equal">
      <formula>0</formula>
    </cfRule>
  </conditionalFormatting>
  <conditionalFormatting sqref="I99:I111">
    <cfRule type="cellIs" dxfId="805" priority="569" operator="equal">
      <formula>0</formula>
    </cfRule>
  </conditionalFormatting>
  <conditionalFormatting sqref="I114:I126">
    <cfRule type="cellIs" dxfId="804" priority="563" operator="equal">
      <formula>0</formula>
    </cfRule>
  </conditionalFormatting>
  <conditionalFormatting sqref="I129:I141">
    <cfRule type="cellIs" dxfId="803" priority="557" operator="equal">
      <formula>0</formula>
    </cfRule>
  </conditionalFormatting>
  <conditionalFormatting sqref="I144:I156">
    <cfRule type="cellIs" dxfId="802" priority="545" operator="equal">
      <formula>0</formula>
    </cfRule>
  </conditionalFormatting>
  <conditionalFormatting sqref="I49:J49">
    <cfRule type="cellIs" dxfId="801" priority="608" operator="notEqual">
      <formula>0</formula>
    </cfRule>
  </conditionalFormatting>
  <conditionalFormatting sqref="I35:K48">
    <cfRule type="cellIs" dxfId="800" priority="22" operator="equal">
      <formula>0</formula>
    </cfRule>
  </conditionalFormatting>
  <conditionalFormatting sqref="J37:J48">
    <cfRule type="cellIs" dxfId="799" priority="273" operator="equal">
      <formula>0</formula>
    </cfRule>
  </conditionalFormatting>
  <conditionalFormatting sqref="J54:J65">
    <cfRule type="expression" dxfId="798" priority="390">
      <formula>$B54=""</formula>
    </cfRule>
  </conditionalFormatting>
  <conditionalFormatting sqref="J69:J80">
    <cfRule type="expression" dxfId="797" priority="456">
      <formula>$B69=""</formula>
    </cfRule>
  </conditionalFormatting>
  <conditionalFormatting sqref="J84:J95">
    <cfRule type="expression" dxfId="796" priority="454">
      <formula>$B84=""</formula>
    </cfRule>
  </conditionalFormatting>
  <conditionalFormatting sqref="J99:J110">
    <cfRule type="expression" dxfId="795" priority="426">
      <formula>$B99=""</formula>
    </cfRule>
  </conditionalFormatting>
  <conditionalFormatting sqref="J114:J125">
    <cfRule type="expression" dxfId="794" priority="392">
      <formula>$B114=""</formula>
    </cfRule>
  </conditionalFormatting>
  <conditionalFormatting sqref="J129:J140">
    <cfRule type="expression" dxfId="793" priority="391">
      <formula>$B129=""</formula>
    </cfRule>
  </conditionalFormatting>
  <conditionalFormatting sqref="J144:J155">
    <cfRule type="expression" dxfId="792" priority="541">
      <formula>$B144=""</formula>
    </cfRule>
  </conditionalFormatting>
  <conditionalFormatting sqref="K22:K28">
    <cfRule type="cellIs" dxfId="791" priority="377" operator="lessThan">
      <formula>0</formula>
    </cfRule>
    <cfRule type="cellIs" dxfId="790" priority="378" operator="greaterThan">
      <formula>0</formula>
    </cfRule>
  </conditionalFormatting>
  <conditionalFormatting sqref="K22:K29">
    <cfRule type="cellIs" dxfId="789" priority="376" operator="lessThan">
      <formula>0</formula>
    </cfRule>
  </conditionalFormatting>
  <conditionalFormatting sqref="K30:K31">
    <cfRule type="cellIs" dxfId="788" priority="387" operator="notEqual">
      <formula>0</formula>
    </cfRule>
  </conditionalFormatting>
  <conditionalFormatting sqref="L35:L48">
    <cfRule type="expression" dxfId="787" priority="306">
      <formula>0</formula>
    </cfRule>
    <cfRule type="cellIs" dxfId="786" priority="304" operator="greaterThan">
      <formula>0</formula>
    </cfRule>
    <cfRule type="cellIs" dxfId="785" priority="303" operator="lessThan">
      <formula>0</formula>
    </cfRule>
  </conditionalFormatting>
  <conditionalFormatting sqref="M35:M48">
    <cfRule type="expression" dxfId="784" priority="325">
      <formula>$L35&lt;0</formula>
    </cfRule>
  </conditionalFormatting>
  <conditionalFormatting sqref="M35:N48">
    <cfRule type="cellIs" dxfId="783" priority="270" operator="equal">
      <formula>0</formula>
    </cfRule>
  </conditionalFormatting>
  <conditionalFormatting sqref="O54:O66">
    <cfRule type="expression" dxfId="782" priority="484">
      <formula>$D$54=0</formula>
    </cfRule>
  </conditionalFormatting>
  <conditionalFormatting sqref="O55:O65">
    <cfRule type="cellIs" dxfId="781" priority="502" operator="equal">
      <formula>0</formula>
    </cfRule>
  </conditionalFormatting>
  <conditionalFormatting sqref="O69:O81">
    <cfRule type="expression" dxfId="780" priority="483">
      <formula>$D$54=0</formula>
    </cfRule>
  </conditionalFormatting>
  <conditionalFormatting sqref="O70:O80">
    <cfRule type="cellIs" dxfId="779" priority="482" operator="equal">
      <formula>0</formula>
    </cfRule>
  </conditionalFormatting>
  <conditionalFormatting sqref="O84:O96">
    <cfRule type="expression" dxfId="778" priority="481">
      <formula>$D$54=0</formula>
    </cfRule>
  </conditionalFormatting>
  <conditionalFormatting sqref="O85:O95">
    <cfRule type="cellIs" dxfId="777" priority="480" operator="equal">
      <formula>0</formula>
    </cfRule>
  </conditionalFormatting>
  <conditionalFormatting sqref="O99:O111">
    <cfRule type="expression" dxfId="776" priority="479">
      <formula>$D$54=0</formula>
    </cfRule>
  </conditionalFormatting>
  <conditionalFormatting sqref="O100:O110">
    <cfRule type="cellIs" dxfId="775" priority="478" operator="equal">
      <formula>0</formula>
    </cfRule>
  </conditionalFormatting>
  <conditionalFormatting sqref="O114:O126">
    <cfRule type="expression" dxfId="774" priority="477">
      <formula>$D$54=0</formula>
    </cfRule>
  </conditionalFormatting>
  <conditionalFormatting sqref="O115:O125">
    <cfRule type="cellIs" dxfId="773" priority="476" operator="equal">
      <formula>0</formula>
    </cfRule>
  </conditionalFormatting>
  <conditionalFormatting sqref="O129:O141">
    <cfRule type="expression" dxfId="772" priority="475">
      <formula>$D$54=0</formula>
    </cfRule>
  </conditionalFormatting>
  <conditionalFormatting sqref="O130:O140">
    <cfRule type="cellIs" dxfId="771" priority="474" operator="equal">
      <formula>0</formula>
    </cfRule>
  </conditionalFormatting>
  <conditionalFormatting sqref="O144:O156">
    <cfRule type="expression" dxfId="770" priority="473">
      <formula>$D$54=0</formula>
    </cfRule>
  </conditionalFormatting>
  <conditionalFormatting sqref="O145:O155">
    <cfRule type="cellIs" dxfId="769" priority="472" operator="equal">
      <formula>0</formula>
    </cfRule>
  </conditionalFormatting>
  <conditionalFormatting sqref="P5">
    <cfRule type="cellIs" dxfId="768" priority="539" operator="equal">
      <formula>0</formula>
    </cfRule>
  </conditionalFormatting>
  <conditionalFormatting sqref="P10:T13">
    <cfRule type="cellIs" dxfId="760" priority="540" operator="equal">
      <formula>0</formula>
    </cfRule>
  </conditionalFormatting>
  <conditionalFormatting sqref="P5:AD13">
    <cfRule type="cellIs" dxfId="759" priority="538" operator="equal">
      <formula>0</formula>
    </cfRule>
  </conditionalFormatting>
  <conditionalFormatting sqref="P20:AE28">
    <cfRule type="cellIs" dxfId="758" priority="229" operator="equal">
      <formula>0</formula>
    </cfRule>
  </conditionalFormatting>
  <conditionalFormatting sqref="P66:AE66 P81:AE81 P96:AE96 P111:AE111 P126:AE126 P141:AE141 P156:AE157">
    <cfRule type="cellIs" dxfId="757" priority="487" operator="equal">
      <formula>0</formula>
    </cfRule>
  </conditionalFormatting>
  <conditionalFormatting sqref="Q35:Q48">
    <cfRule type="cellIs" dxfId="756" priority="358" operator="equal">
      <formula>0</formula>
    </cfRule>
  </conditionalFormatting>
  <conditionalFormatting sqref="W35:Y48">
    <cfRule type="cellIs" dxfId="741" priority="360" operator="equal">
      <formula>0</formula>
    </cfRule>
  </conditionalFormatting>
  <conditionalFormatting sqref="Y35:Y48">
    <cfRule type="cellIs" dxfId="738" priority="361" operator="greaterThan">
      <formula>0</formula>
    </cfRule>
    <cfRule type="cellIs" dxfId="737" priority="362" operator="lessThan">
      <formula>0</formula>
    </cfRule>
  </conditionalFormatting>
  <conditionalFormatting sqref="AE5:AE13 AE54:AE65">
    <cfRule type="cellIs" dxfId="724" priority="616" operator="equal">
      <formula>0</formula>
    </cfRule>
  </conditionalFormatting>
  <conditionalFormatting sqref="AE15 C54:C65 C99:C110 C114:C125 C129:C140 C144:C155 G157:G192">
    <cfRule type="cellIs" dxfId="723" priority="617" operator="equal">
      <formula>0</formula>
    </cfRule>
  </conditionalFormatting>
  <conditionalFormatting sqref="AE69:AE80 AE84:AE95 AE99:AE110 AE114:AE125 AE129:AE140 AE144:AE155">
    <cfRule type="cellIs" dxfId="722" priority="485" operator="equal">
      <formula>0</formula>
    </cfRule>
  </conditionalFormatting>
  <conditionalFormatting sqref="AF20:AF28">
    <cfRule type="cellIs" dxfId="721" priority="18" operator="equal">
      <formula>0</formula>
    </cfRule>
  </conditionalFormatting>
  <conditionalFormatting sqref="AF21 AF23 AF25 AF27">
    <cfRule type="cellIs" dxfId="720" priority="21" operator="equal">
      <formula>0</formula>
    </cfRule>
  </conditionalFormatting>
  <conditionalFormatting sqref="AG5:AG13">
    <cfRule type="cellIs" dxfId="719" priority="389" operator="equal">
      <formula>0</formula>
    </cfRule>
    <cfRule type="cellIs" dxfId="718" priority="388" operator="equal">
      <formula>0</formula>
    </cfRule>
  </conditionalFormatting>
  <conditionalFormatting sqref="AG20:AG27">
    <cfRule type="cellIs" dxfId="717" priority="16" operator="equal">
      <formula>"adjustment needed"</formula>
    </cfRule>
    <cfRule type="cellIs" dxfId="716" priority="17" operator="equal">
      <formula>"""adjustment needed"""</formula>
    </cfRule>
  </conditionalFormatting>
  <dataValidations count="1">
    <dataValidation type="list" allowBlank="1" showInputMessage="1" showErrorMessage="1" sqref="D13:D14" xr:uid="{00E0002A-0063-43E6-A794-0033005C0001}">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5D000C-00F0-4301-88D1-001B005700F9}">
            <xm:f>'Basic project data'!$C$7</xm:f>
            <x14:dxf>
              <font>
                <color rgb="FFF2F2F2"/>
              </font>
            </x14:dxf>
          </x14:cfRule>
          <xm:sqref>C69:C80</xm:sqref>
        </x14:conditionalFormatting>
        <x14:conditionalFormatting xmlns:xm="http://schemas.microsoft.com/office/excel/2006/main">
          <x14:cfRule type="cellIs" priority="529" operator="greaterThan" id="{00D0002B-00F2-4BBD-81E6-0005006200E9}">
            <xm:f>'Basic project data'!$C$7</xm:f>
            <x14:dxf>
              <font>
                <color rgb="FFF2F2F2"/>
              </font>
            </x14:dxf>
          </x14:cfRule>
          <xm:sqref>C84:C95</xm:sqref>
        </x14:conditionalFormatting>
        <x14:conditionalFormatting xmlns:xm="http://schemas.microsoft.com/office/excel/2006/main">
          <x14:cfRule type="expression" priority="434" id="{00AD001F-0005-4BF5-A26D-009000D8005C}">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F291CA49-505B-411F-8637-A7A34A9BF506}">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C400EC-006B-48DB-9CB3-005F00EB008D}">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40005B-00BD-4DE3-A72D-009200F100CE}">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550038-00AD-44F0-B543-008E00EB0096}">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7200AC-0063-46E5-916A-009300AF001F}">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4500EF-00ED-4C77-B246-0001000C004F}">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D40001-002C-4C3E-A84D-00D1008100DE}">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D5E1FD53-5068-4A35-B983-E80C01872EF1}">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A3009E-0072-4654-B90D-00C500F00047}">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90A2E89E-1438-4023-B195-5F65CABA37C4}">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500050-002D-4238-AF19-002C000C003D}">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206E1058-D7EF-4F8D-8C87-5B9B9A3B4EB2}">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0D009E-0059-448F-A446-00BB001D00A7}">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846E1D8A-B049-4FFD-AC01-1822A4912689}">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0700D2-0032-4249-A59B-00E1001C0049}">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520DCC72-0A42-4D17-85C2-73B56F0458AD}">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C60012-0022-4BCD-A0EE-008400740076}">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D2C2AEF5-5E5B-496F-A819-602E61A5B64E}">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1000A8-00F0-4E2E-B15C-001E00FC0058}">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FF0E12A2-2825-487B-9A41-4B36D0B346B3}">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BA00FB-0092-442D-AF5E-0080000B0067}">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1BB5B797-9353-4AA3-9F2D-E65D2CDFFC35}">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C000C6-0025-4CA4-9FB6-007D00B40087}">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1709C783-274E-429D-A064-5FE038B41F31}">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080038-008C-4B61-9F70-009100CE0050}">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E9959B43-5E8A-407B-B6A8-933686047AD9}">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A500B1-0037-48D5-9B2A-007000B0004C}">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DE9BAFEC-AE26-4144-B9A0-246033A8BF8E}">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7A0000-00BB-43A6-A0A0-008300190096}">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40949BB0-3B7F-44DE-99D8-28F184EDD6F6}">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30002F-008A-4CF8-BFD5-00D800C100B4}">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3028D413-4D83-4990-9BD4-C44A94519B2B}">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58001F-00FF-4AF4-9503-00FF003900FF}">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7C8AE43C-793D-41CC-8F88-68ACB6FA013E}">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 Liste'!$B$2:$B$3</xm:f>
          </x14:formula1>
          <xm:sqref>D11:D12</xm:sqref>
        </x14:dataValidation>
        <x14:dataValidation type="list" showInputMessage="1" showErrorMessage="1" xr:uid="{00000000-0002-0000-0B00-000001000000}">
          <x14:formula1>
            <xm:f>'A. Personnel costs'!$A$6:$A$10</xm:f>
          </x14:formula1>
          <xm:sqref>H1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N186"/>
  <sheetViews>
    <sheetView showGridLines="0" topLeftCell="O98"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hidden="1" customWidth="1" outlineLevel="1"/>
    <col min="31" max="31" width="10.21875" style="3" bestFit="1" customWidth="1" collapsed="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715" priority="351" operator="equal">
      <formula>0</formula>
    </cfRule>
  </conditionalFormatting>
  <conditionalFormatting sqref="B37 B39 B41 B43">
    <cfRule type="cellIs" dxfId="714" priority="353" operator="equal">
      <formula>0</formula>
    </cfRule>
  </conditionalFormatting>
  <conditionalFormatting sqref="B45 B47">
    <cfRule type="cellIs" dxfId="713" priority="338" operator="equal">
      <formula>0</formula>
    </cfRule>
  </conditionalFormatting>
  <conditionalFormatting sqref="B54:B65 B99:B110 B114:B125 B129:B140 B144:B155">
    <cfRule type="cellIs" dxfId="712" priority="602" operator="equal">
      <formula>"P5"</formula>
    </cfRule>
    <cfRule type="cellIs" dxfId="711" priority="605" operator="equal">
      <formula>"P2"</formula>
    </cfRule>
    <cfRule type="cellIs" dxfId="710" priority="604" operator="equal">
      <formula>"P3"</formula>
    </cfRule>
    <cfRule type="cellIs" dxfId="709" priority="603" operator="equal">
      <formula>"P4"</formula>
    </cfRule>
    <cfRule type="cellIs" dxfId="708" priority="606" operator="equal">
      <formula>"P1"</formula>
    </cfRule>
  </conditionalFormatting>
  <conditionalFormatting sqref="B69:B80">
    <cfRule type="cellIs" dxfId="707" priority="520" operator="equal">
      <formula>"P3"</formula>
    </cfRule>
    <cfRule type="cellIs" dxfId="706" priority="519" operator="equal">
      <formula>"P4"</formula>
    </cfRule>
    <cfRule type="cellIs" dxfId="705" priority="518" operator="equal">
      <formula>"P5"</formula>
    </cfRule>
    <cfRule type="cellIs" dxfId="704" priority="522" operator="equal">
      <formula>"P1"</formula>
    </cfRule>
    <cfRule type="cellIs" dxfId="703" priority="521" operator="equal">
      <formula>"P2"</formula>
    </cfRule>
  </conditionalFormatting>
  <conditionalFormatting sqref="B84:B95">
    <cfRule type="cellIs" dxfId="702" priority="527" operator="equal">
      <formula>"P2"</formula>
    </cfRule>
    <cfRule type="cellIs" dxfId="701" priority="525" operator="equal">
      <formula>"P4"</formula>
    </cfRule>
    <cfRule type="cellIs" dxfId="700" priority="526" operator="equal">
      <formula>"P3"</formula>
    </cfRule>
    <cfRule type="cellIs" dxfId="699" priority="524" operator="equal">
      <formula>"P5"</formula>
    </cfRule>
    <cfRule type="cellIs" dxfId="698" priority="528" operator="equal">
      <formula>"P1"</formula>
    </cfRule>
  </conditionalFormatting>
  <conditionalFormatting sqref="B35:J48">
    <cfRule type="cellIs" dxfId="697" priority="233" operator="equal">
      <formula>0</formula>
    </cfRule>
  </conditionalFormatting>
  <conditionalFormatting sqref="B34:M34">
    <cfRule type="cellIs" dxfId="696" priority="354" operator="equal">
      <formula>0</formula>
    </cfRule>
  </conditionalFormatting>
  <conditionalFormatting sqref="C34">
    <cfRule type="cellIs" dxfId="695" priority="357" operator="equal">
      <formula>"P5"</formula>
    </cfRule>
  </conditionalFormatting>
  <conditionalFormatting sqref="C35:C36">
    <cfRule type="cellIs" dxfId="694" priority="339" operator="equal">
      <formula>"P5"</formula>
    </cfRule>
  </conditionalFormatting>
  <conditionalFormatting sqref="C35:C44">
    <cfRule type="cellIs" dxfId="693" priority="344" operator="equal">
      <formula>0</formula>
    </cfRule>
    <cfRule type="cellIs" dxfId="692" priority="352" operator="equal">
      <formula>0</formula>
    </cfRule>
    <cfRule type="cellIs" dxfId="691" priority="350" operator="equal">
      <formula>"P1"</formula>
    </cfRule>
    <cfRule type="cellIs" dxfId="690" priority="345" operator="equal">
      <formula>"P5"</formula>
    </cfRule>
  </conditionalFormatting>
  <conditionalFormatting sqref="C35:C48">
    <cfRule type="cellIs" dxfId="689" priority="328" operator="equal">
      <formula>"P3"</formula>
    </cfRule>
    <cfRule type="cellIs" dxfId="688" priority="329" operator="equal">
      <formula>"P2"</formula>
    </cfRule>
    <cfRule type="cellIs" dxfId="687" priority="336" operator="equal">
      <formula>"P1"</formula>
    </cfRule>
    <cfRule type="cellIs" dxfId="686" priority="327" operator="equal">
      <formula>"P4"</formula>
    </cfRule>
  </conditionalFormatting>
  <conditionalFormatting sqref="C45:C48">
    <cfRule type="cellIs" dxfId="685" priority="331" operator="equal">
      <formula>0</formula>
    </cfRule>
    <cfRule type="cellIs" dxfId="684" priority="332" operator="equal">
      <formula>"P5"</formula>
    </cfRule>
    <cfRule type="cellIs" dxfId="683" priority="330" operator="equal">
      <formula>"P1"</formula>
    </cfRule>
    <cfRule type="cellIs" dxfId="682" priority="337" operator="equal">
      <formula>0</formula>
    </cfRule>
  </conditionalFormatting>
  <conditionalFormatting sqref="C69:C80">
    <cfRule type="cellIs" dxfId="681" priority="537" operator="equal">
      <formula>0</formula>
    </cfRule>
  </conditionalFormatting>
  <conditionalFormatting sqref="C84:C95">
    <cfRule type="cellIs" dxfId="679" priority="530" operator="equal">
      <formula>0</formula>
    </cfRule>
  </conditionalFormatting>
  <conditionalFormatting sqref="D54:D66">
    <cfRule type="expression" dxfId="677" priority="517">
      <formula>$D$54=0</formula>
    </cfRule>
  </conditionalFormatting>
  <conditionalFormatting sqref="D55:D65">
    <cfRule type="cellIs" dxfId="676" priority="516" operator="equal">
      <formula>0</formula>
    </cfRule>
  </conditionalFormatting>
  <conditionalFormatting sqref="D69:D81">
    <cfRule type="expression" dxfId="675" priority="515">
      <formula>$D$54=0</formula>
    </cfRule>
  </conditionalFormatting>
  <conditionalFormatting sqref="D70:D80">
    <cfRule type="cellIs" dxfId="674" priority="514" operator="equal">
      <formula>0</formula>
    </cfRule>
  </conditionalFormatting>
  <conditionalFormatting sqref="D84:D96">
    <cfRule type="expression" dxfId="673" priority="513">
      <formula>$D$54=0</formula>
    </cfRule>
  </conditionalFormatting>
  <conditionalFormatting sqref="D85:D95">
    <cfRule type="cellIs" dxfId="672" priority="512" operator="equal">
      <formula>0</formula>
    </cfRule>
  </conditionalFormatting>
  <conditionalFormatting sqref="D99:D111">
    <cfRule type="expression" dxfId="671" priority="511">
      <formula>$D$54=0</formula>
    </cfRule>
  </conditionalFormatting>
  <conditionalFormatting sqref="D100:D110">
    <cfRule type="cellIs" dxfId="670" priority="510" operator="equal">
      <formula>0</formula>
    </cfRule>
  </conditionalFormatting>
  <conditionalFormatting sqref="D114:D126">
    <cfRule type="expression" dxfId="669" priority="509">
      <formula>$D$54=0</formula>
    </cfRule>
  </conditionalFormatting>
  <conditionalFormatting sqref="D115:D125">
    <cfRule type="cellIs" dxfId="668" priority="508" operator="equal">
      <formula>0</formula>
    </cfRule>
  </conditionalFormatting>
  <conditionalFormatting sqref="D129:D141">
    <cfRule type="expression" dxfId="667" priority="507">
      <formula>$D$54=0</formula>
    </cfRule>
  </conditionalFormatting>
  <conditionalFormatting sqref="D130:D140">
    <cfRule type="cellIs" dxfId="666" priority="506" operator="equal">
      <formula>0</formula>
    </cfRule>
  </conditionalFormatting>
  <conditionalFormatting sqref="D144:D156">
    <cfRule type="expression" dxfId="665" priority="505">
      <formula>$D$54=0</formula>
    </cfRule>
  </conditionalFormatting>
  <conditionalFormatting sqref="D145:D155">
    <cfRule type="cellIs" dxfId="664" priority="504" operator="equal">
      <formula>0</formula>
    </cfRule>
  </conditionalFormatting>
  <conditionalFormatting sqref="D35:M48">
    <cfRule type="cellIs" dxfId="663" priority="112" operator="equal">
      <formula>0</formula>
    </cfRule>
  </conditionalFormatting>
  <conditionalFormatting sqref="E31 H31">
    <cfRule type="cellIs" dxfId="662" priority="379" operator="equal">
      <formula>"P5"</formula>
    </cfRule>
  </conditionalFormatting>
  <conditionalFormatting sqref="E35">
    <cfRule type="cellIs" dxfId="661" priority="245" operator="equal">
      <formula>0</formula>
    </cfRule>
  </conditionalFormatting>
  <conditionalFormatting sqref="E37 E39 E41 E43 E45 E47">
    <cfRule type="cellIs" dxfId="660" priority="232" operator="equal">
      <formula>0</formula>
    </cfRule>
  </conditionalFormatting>
  <conditionalFormatting sqref="E37">
    <cfRule type="cellIs" dxfId="659" priority="244" operator="equal">
      <formula>0</formula>
    </cfRule>
  </conditionalFormatting>
  <conditionalFormatting sqref="E39">
    <cfRule type="cellIs" dxfId="658" priority="243" operator="equal">
      <formula>0</formula>
    </cfRule>
  </conditionalFormatting>
  <conditionalFormatting sqref="E41">
    <cfRule type="cellIs" dxfId="657" priority="242" operator="equal">
      <formula>0</formula>
    </cfRule>
  </conditionalFormatting>
  <conditionalFormatting sqref="E43">
    <cfRule type="cellIs" dxfId="656" priority="241" operator="equal">
      <formula>0</formula>
    </cfRule>
  </conditionalFormatting>
  <conditionalFormatting sqref="E45 E47">
    <cfRule type="cellIs" dxfId="655" priority="240" operator="equal">
      <formula>0</formula>
    </cfRule>
  </conditionalFormatting>
  <conditionalFormatting sqref="E54:E65">
    <cfRule type="expression" dxfId="654" priority="471">
      <formula>$B54=""</formula>
    </cfRule>
  </conditionalFormatting>
  <conditionalFormatting sqref="E69:E80">
    <cfRule type="expression" dxfId="653" priority="460">
      <formula>$B69=""</formula>
    </cfRule>
  </conditionalFormatting>
  <conditionalFormatting sqref="E84:E95">
    <cfRule type="expression" dxfId="652" priority="458">
      <formula>$B84=""</formula>
    </cfRule>
  </conditionalFormatting>
  <conditionalFormatting sqref="E99:E110">
    <cfRule type="expression" dxfId="651" priority="422">
      <formula>$B99=""</formula>
    </cfRule>
  </conditionalFormatting>
  <conditionalFormatting sqref="E114:E125">
    <cfRule type="expression" dxfId="650" priority="420">
      <formula>$B114=""</formula>
    </cfRule>
  </conditionalFormatting>
  <conditionalFormatting sqref="E129:E140">
    <cfRule type="expression" dxfId="649" priority="396">
      <formula>$B129=""</formula>
    </cfRule>
  </conditionalFormatting>
  <conditionalFormatting sqref="E144:E155">
    <cfRule type="expression" dxfId="648" priority="544">
      <formula>$B144=""</formula>
    </cfRule>
  </conditionalFormatting>
  <conditionalFormatting sqref="E49:H49">
    <cfRule type="cellIs" dxfId="647" priority="607" operator="equal">
      <formula>0</formula>
    </cfRule>
  </conditionalFormatting>
  <conditionalFormatting sqref="F54:F66 F69:F81 F84:F96 F99:F111 F114:F126 F129:F141 F144:F156">
    <cfRule type="cellIs" dxfId="646" priority="548" operator="equal">
      <formula>0</formula>
    </cfRule>
  </conditionalFormatting>
  <conditionalFormatting sqref="G54:H65">
    <cfRule type="expression" dxfId="645" priority="462">
      <formula>$B54=""</formula>
    </cfRule>
  </conditionalFormatting>
  <conditionalFormatting sqref="G69:H80">
    <cfRule type="expression" dxfId="644" priority="452">
      <formula>$B69=""</formula>
    </cfRule>
  </conditionalFormatting>
  <conditionalFormatting sqref="G84:H95">
    <cfRule type="expression" dxfId="643" priority="450">
      <formula>$B84=""</formula>
    </cfRule>
  </conditionalFormatting>
  <conditionalFormatting sqref="G99:H110">
    <cfRule type="expression" dxfId="642" priority="424">
      <formula>$B99=""</formula>
    </cfRule>
  </conditionalFormatting>
  <conditionalFormatting sqref="G114:H125">
    <cfRule type="expression" dxfId="641" priority="394">
      <formula>$B114=""</formula>
    </cfRule>
  </conditionalFormatting>
  <conditionalFormatting sqref="G129:H140">
    <cfRule type="expression" dxfId="640" priority="401">
      <formula>$B129=""</formula>
    </cfRule>
  </conditionalFormatting>
  <conditionalFormatting sqref="G144:H155">
    <cfRule type="expression" dxfId="639" priority="542">
      <formula>$B144=""</formula>
    </cfRule>
  </conditionalFormatting>
  <conditionalFormatting sqref="H20">
    <cfRule type="cellIs" dxfId="638" priority="227" operator="notEqual">
      <formula>0</formula>
    </cfRule>
  </conditionalFormatting>
  <conditionalFormatting sqref="H22 H24 H26 H28">
    <cfRule type="cellIs" dxfId="637" priority="228" operator="notEqual">
      <formula>0</formula>
    </cfRule>
  </conditionalFormatting>
  <conditionalFormatting sqref="H35">
    <cfRule type="cellIs" dxfId="636" priority="239" operator="equal">
      <formula>0</formula>
    </cfRule>
  </conditionalFormatting>
  <conditionalFormatting sqref="H37 H39 H41 H43 H45 H47">
    <cfRule type="cellIs" dxfId="635" priority="231" operator="equal">
      <formula>0</formula>
    </cfRule>
  </conditionalFormatting>
  <conditionalFormatting sqref="H37">
    <cfRule type="cellIs" dxfId="634" priority="238" operator="equal">
      <formula>0</formula>
    </cfRule>
  </conditionalFormatting>
  <conditionalFormatting sqref="H39">
    <cfRule type="cellIs" dxfId="633" priority="237" operator="equal">
      <formula>0</formula>
    </cfRule>
  </conditionalFormatting>
  <conditionalFormatting sqref="H41">
    <cfRule type="cellIs" dxfId="632" priority="236" operator="equal">
      <formula>0</formula>
    </cfRule>
  </conditionalFormatting>
  <conditionalFormatting sqref="H43">
    <cfRule type="cellIs" dxfId="631" priority="235" operator="equal">
      <formula>0</formula>
    </cfRule>
  </conditionalFormatting>
  <conditionalFormatting sqref="H45 H47">
    <cfRule type="cellIs" dxfId="630" priority="234" operator="equal">
      <formula>0</formula>
    </cfRule>
  </conditionalFormatting>
  <conditionalFormatting sqref="I54:I66">
    <cfRule type="cellIs" dxfId="629" priority="598" operator="equal">
      <formula>0</formula>
    </cfRule>
  </conditionalFormatting>
  <conditionalFormatting sqref="I69:I81">
    <cfRule type="cellIs" dxfId="628" priority="581" operator="equal">
      <formula>0</formula>
    </cfRule>
  </conditionalFormatting>
  <conditionalFormatting sqref="I84:I96">
    <cfRule type="cellIs" dxfId="627" priority="575" operator="equal">
      <formula>0</formula>
    </cfRule>
  </conditionalFormatting>
  <conditionalFormatting sqref="I99:I111">
    <cfRule type="cellIs" dxfId="626" priority="569" operator="equal">
      <formula>0</formula>
    </cfRule>
  </conditionalFormatting>
  <conditionalFormatting sqref="I114:I126">
    <cfRule type="cellIs" dxfId="625" priority="563" operator="equal">
      <formula>0</formula>
    </cfRule>
  </conditionalFormatting>
  <conditionalFormatting sqref="I129:I141">
    <cfRule type="cellIs" dxfId="624" priority="557" operator="equal">
      <formula>0</formula>
    </cfRule>
  </conditionalFormatting>
  <conditionalFormatting sqref="I144:I156">
    <cfRule type="cellIs" dxfId="623" priority="545" operator="equal">
      <formula>0</formula>
    </cfRule>
  </conditionalFormatting>
  <conditionalFormatting sqref="I49:J49">
    <cfRule type="cellIs" dxfId="622" priority="608" operator="notEqual">
      <formula>0</formula>
    </cfRule>
  </conditionalFormatting>
  <conditionalFormatting sqref="I35:K48">
    <cfRule type="cellIs" dxfId="621" priority="22" operator="equal">
      <formula>0</formula>
    </cfRule>
  </conditionalFormatting>
  <conditionalFormatting sqref="J37:J48">
    <cfRule type="cellIs" dxfId="620" priority="273" operator="equal">
      <formula>0</formula>
    </cfRule>
  </conditionalFormatting>
  <conditionalFormatting sqref="J54:J65">
    <cfRule type="expression" dxfId="619" priority="390">
      <formula>$B54=""</formula>
    </cfRule>
  </conditionalFormatting>
  <conditionalFormatting sqref="J69:J80">
    <cfRule type="expression" dxfId="618" priority="456">
      <formula>$B69=""</formula>
    </cfRule>
  </conditionalFormatting>
  <conditionalFormatting sqref="J84:J95">
    <cfRule type="expression" dxfId="617" priority="454">
      <formula>$B84=""</formula>
    </cfRule>
  </conditionalFormatting>
  <conditionalFormatting sqref="J99:J110">
    <cfRule type="expression" dxfId="616" priority="426">
      <formula>$B99=""</formula>
    </cfRule>
  </conditionalFormatting>
  <conditionalFormatting sqref="J114:J125">
    <cfRule type="expression" dxfId="615" priority="392">
      <formula>$B114=""</formula>
    </cfRule>
  </conditionalFormatting>
  <conditionalFormatting sqref="J129:J140">
    <cfRule type="expression" dxfId="614" priority="391">
      <formula>$B129=""</formula>
    </cfRule>
  </conditionalFormatting>
  <conditionalFormatting sqref="J144:J155">
    <cfRule type="expression" dxfId="613" priority="541">
      <formula>$B144=""</formula>
    </cfRule>
  </conditionalFormatting>
  <conditionalFormatting sqref="K22:K28">
    <cfRule type="cellIs" dxfId="612" priority="377" operator="lessThan">
      <formula>0</formula>
    </cfRule>
    <cfRule type="cellIs" dxfId="611" priority="378" operator="greaterThan">
      <formula>0</formula>
    </cfRule>
  </conditionalFormatting>
  <conditionalFormatting sqref="K22:K29">
    <cfRule type="cellIs" dxfId="610" priority="376" operator="lessThan">
      <formula>0</formula>
    </cfRule>
  </conditionalFormatting>
  <conditionalFormatting sqref="K30:K31">
    <cfRule type="cellIs" dxfId="609" priority="387" operator="notEqual">
      <formula>0</formula>
    </cfRule>
  </conditionalFormatting>
  <conditionalFormatting sqref="L35:L48">
    <cfRule type="expression" dxfId="608" priority="306">
      <formula>0</formula>
    </cfRule>
    <cfRule type="cellIs" dxfId="607" priority="304" operator="greaterThan">
      <formula>0</formula>
    </cfRule>
    <cfRule type="cellIs" dxfId="606" priority="303" operator="lessThan">
      <formula>0</formula>
    </cfRule>
  </conditionalFormatting>
  <conditionalFormatting sqref="M35:M48">
    <cfRule type="expression" dxfId="605" priority="325">
      <formula>$L35&lt;0</formula>
    </cfRule>
  </conditionalFormatting>
  <conditionalFormatting sqref="M35:N48">
    <cfRule type="cellIs" dxfId="604" priority="270" operator="equal">
      <formula>0</formula>
    </cfRule>
  </conditionalFormatting>
  <conditionalFormatting sqref="O54:O66">
    <cfRule type="expression" dxfId="603" priority="484">
      <formula>$D$54=0</formula>
    </cfRule>
  </conditionalFormatting>
  <conditionalFormatting sqref="O55:O65">
    <cfRule type="cellIs" dxfId="602" priority="502" operator="equal">
      <formula>0</formula>
    </cfRule>
  </conditionalFormatting>
  <conditionalFormatting sqref="O69:O81">
    <cfRule type="expression" dxfId="601" priority="483">
      <formula>$D$54=0</formula>
    </cfRule>
  </conditionalFormatting>
  <conditionalFormatting sqref="O70:O80">
    <cfRule type="cellIs" dxfId="600" priority="482" operator="equal">
      <formula>0</formula>
    </cfRule>
  </conditionalFormatting>
  <conditionalFormatting sqref="O84:O96">
    <cfRule type="expression" dxfId="599" priority="481">
      <formula>$D$54=0</formula>
    </cfRule>
  </conditionalFormatting>
  <conditionalFormatting sqref="O85:O95">
    <cfRule type="cellIs" dxfId="598" priority="480" operator="equal">
      <formula>0</formula>
    </cfRule>
  </conditionalFormatting>
  <conditionalFormatting sqref="O99:O111">
    <cfRule type="expression" dxfId="597" priority="479">
      <formula>$D$54=0</formula>
    </cfRule>
  </conditionalFormatting>
  <conditionalFormatting sqref="O100:O110">
    <cfRule type="cellIs" dxfId="596" priority="478" operator="equal">
      <formula>0</formula>
    </cfRule>
  </conditionalFormatting>
  <conditionalFormatting sqref="O114:O126">
    <cfRule type="expression" dxfId="595" priority="477">
      <formula>$D$54=0</formula>
    </cfRule>
  </conditionalFormatting>
  <conditionalFormatting sqref="O115:O125">
    <cfRule type="cellIs" dxfId="594" priority="476" operator="equal">
      <formula>0</formula>
    </cfRule>
  </conditionalFormatting>
  <conditionalFormatting sqref="O129:O141">
    <cfRule type="expression" dxfId="593" priority="475">
      <formula>$D$54=0</formula>
    </cfRule>
  </conditionalFormatting>
  <conditionalFormatting sqref="O130:O140">
    <cfRule type="cellIs" dxfId="592" priority="474" operator="equal">
      <formula>0</formula>
    </cfRule>
  </conditionalFormatting>
  <conditionalFormatting sqref="O144:O156">
    <cfRule type="expression" dxfId="591" priority="473">
      <formula>$D$54=0</formula>
    </cfRule>
  </conditionalFormatting>
  <conditionalFormatting sqref="O145:O155">
    <cfRule type="cellIs" dxfId="590" priority="472" operator="equal">
      <formula>0</formula>
    </cfRule>
  </conditionalFormatting>
  <conditionalFormatting sqref="P5">
    <cfRule type="cellIs" dxfId="589" priority="539" operator="equal">
      <formula>0</formula>
    </cfRule>
  </conditionalFormatting>
  <conditionalFormatting sqref="P10:T13">
    <cfRule type="cellIs" dxfId="581" priority="540" operator="equal">
      <formula>0</formula>
    </cfRule>
  </conditionalFormatting>
  <conditionalFormatting sqref="P5:AD13">
    <cfRule type="cellIs" dxfId="580" priority="538" operator="equal">
      <formula>0</formula>
    </cfRule>
  </conditionalFormatting>
  <conditionalFormatting sqref="P20:AE28">
    <cfRule type="cellIs" dxfId="579" priority="229" operator="equal">
      <formula>0</formula>
    </cfRule>
  </conditionalFormatting>
  <conditionalFormatting sqref="P66:AE66 P81:AE81 P96:AE96 P111:AE111 P126:AE126 P141:AE141 P156:AE157">
    <cfRule type="cellIs" dxfId="578" priority="487" operator="equal">
      <formula>0</formula>
    </cfRule>
  </conditionalFormatting>
  <conditionalFormatting sqref="Q35:Q48">
    <cfRule type="cellIs" dxfId="577" priority="358" operator="equal">
      <formula>0</formula>
    </cfRule>
  </conditionalFormatting>
  <conditionalFormatting sqref="W35:Y48">
    <cfRule type="cellIs" dxfId="562" priority="360" operator="equal">
      <formula>0</formula>
    </cfRule>
  </conditionalFormatting>
  <conditionalFormatting sqref="Y35:Y48">
    <cfRule type="cellIs" dxfId="559" priority="361" operator="greaterThan">
      <formula>0</formula>
    </cfRule>
    <cfRule type="cellIs" dxfId="558" priority="362" operator="lessThan">
      <formula>0</formula>
    </cfRule>
  </conditionalFormatting>
  <conditionalFormatting sqref="AE5:AE13 AE54:AE65">
    <cfRule type="cellIs" dxfId="545" priority="616" operator="equal">
      <formula>0</formula>
    </cfRule>
  </conditionalFormatting>
  <conditionalFormatting sqref="AE15 C54:C65 C99:C110 C114:C125 C129:C140 C144:C155 G157:G192">
    <cfRule type="cellIs" dxfId="544" priority="617" operator="equal">
      <formula>0</formula>
    </cfRule>
  </conditionalFormatting>
  <conditionalFormatting sqref="AE69:AE80 AE84:AE95 AE99:AE110 AE114:AE125 AE129:AE140 AE144:AE155">
    <cfRule type="cellIs" dxfId="543" priority="485" operator="equal">
      <formula>0</formula>
    </cfRule>
  </conditionalFormatting>
  <conditionalFormatting sqref="AF20:AF28">
    <cfRule type="cellIs" dxfId="542" priority="18" operator="equal">
      <formula>0</formula>
    </cfRule>
  </conditionalFormatting>
  <conditionalFormatting sqref="AF21 AF23 AF25 AF27">
    <cfRule type="cellIs" dxfId="541" priority="21" operator="equal">
      <formula>0</formula>
    </cfRule>
  </conditionalFormatting>
  <conditionalFormatting sqref="AG5:AG13">
    <cfRule type="cellIs" dxfId="540" priority="389" operator="equal">
      <formula>0</formula>
    </cfRule>
    <cfRule type="cellIs" dxfId="539" priority="388" operator="equal">
      <formula>0</formula>
    </cfRule>
  </conditionalFormatting>
  <conditionalFormatting sqref="AG20:AG27">
    <cfRule type="cellIs" dxfId="538" priority="16" operator="equal">
      <formula>"adjustment needed"</formula>
    </cfRule>
    <cfRule type="cellIs" dxfId="537" priority="17" operator="equal">
      <formula>"""adjustment needed"""</formula>
    </cfRule>
  </conditionalFormatting>
  <dataValidations count="1">
    <dataValidation type="list" allowBlank="1" showInputMessage="1" showErrorMessage="1" sqref="D13:D14" xr:uid="{0046006E-00DB-44EB-8394-00FA00BD000A}">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D4003C-0097-42FA-9BBA-0001006C00AF}">
            <xm:f>'Basic project data'!$C$7</xm:f>
            <x14:dxf>
              <font>
                <color rgb="FFF2F2F2"/>
              </font>
            </x14:dxf>
          </x14:cfRule>
          <xm:sqref>C69:C80</xm:sqref>
        </x14:conditionalFormatting>
        <x14:conditionalFormatting xmlns:xm="http://schemas.microsoft.com/office/excel/2006/main">
          <x14:cfRule type="cellIs" priority="529" operator="greaterThan" id="{0028001B-0003-41B0-BA2E-002C0029003D}">
            <xm:f>'Basic project data'!$C$7</xm:f>
            <x14:dxf>
              <font>
                <color rgb="FFF2F2F2"/>
              </font>
            </x14:dxf>
          </x14:cfRule>
          <xm:sqref>C84:C95</xm:sqref>
        </x14:conditionalFormatting>
        <x14:conditionalFormatting xmlns:xm="http://schemas.microsoft.com/office/excel/2006/main">
          <x14:cfRule type="expression" priority="434" id="{00FE00D7-0060-4A90-B2ED-006F00D40020}">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08E0BB63-EC24-4347-AADA-7ACDFD5F8B2F}">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2400B8-0038-45E7-B5A6-00FC005000E9}">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080039-0084-4CE7-9007-006800E40061}">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6A00E7-00A0-4709-AC8F-00C900A90058}">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2E00E3-009E-4444-B16E-004F00C70016}">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7800FB-00CA-4C17-90C6-001200DF00EF}">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3F009E-00C2-41E7-B800-0089006300AE}">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AF704815-55E1-445A-AE5C-22148B349440}">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BC0048-0025-48CD-89D0-0042002E00D6}">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CF86EC52-8919-4D78-9272-32FFCCF90497}">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4A0018-0007-40DF-B279-0069001C00F1}">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6E97A458-3D65-4B6A-978D-D4B44523C4FA}">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FF0056-0088-44FA-B8B6-003F00D500CD}">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6CDD181E-2838-472C-8BDF-C67B212138DF}">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B800F4-0057-404A-BAB8-003F004300CA}">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0BD28999-E211-4A95-AD6D-9034E917058E}">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B5008E-000F-46D3-923B-00B9004B0094}">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940F329C-FCB9-4F22-85C5-F2AE9B2F35C0}">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0300DB-00BE-4B6B-86E6-00CA001400D9}">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C25AFE0F-014D-4F38-A5AD-E11F8CB7A2BD}">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A200C8-0079-4BAB-8C14-00EB009C0040}">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CCBFD955-F6DD-4D6C-B495-F29AB71F013C}">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940067-00F4-4E22-8379-0018006400F8}">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98FBACA6-5070-46F4-AC0A-C94A6EE00E40}">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A80025-0061-4A86-B68D-0098000C00D7}">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984AE0F3-BC19-4E48-B44A-5256D7D0D4F4}">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FF00D5-00DD-4303-8914-0076000F001E}">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6EE3F3CC-FD87-448A-9D21-481B9727E50C}">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D8001F-00E8-4EF2-AD17-00C3009100F1}">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F1259C80-507F-42AF-8DD7-3602241980D9}">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C900E1-002D-409B-95BE-005800BE00DF}">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5AA74049-505F-428F-81E7-DC901E68333D}">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CC008F-0013-42AF-AC94-00F300C700C5}">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07AFB120-9A21-44E3-AA11-F8B2EBB90F2E}">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C00-000000000000}">
          <x14:formula1>
            <xm:f>'A. Personnel costs'!$A$6:$A$10</xm:f>
          </x14:formula1>
          <xm:sqref>H1</xm:sqref>
        </x14:dataValidation>
        <x14:dataValidation type="list" allowBlank="1" showInputMessage="1" showErrorMessage="1" xr:uid="{00000000-0002-0000-0C00-000001000000}">
          <x14:formula1>
            <xm:f>'Drop-down Liste'!$B$2:$B$3</xm:f>
          </x14:formula1>
          <xm:sqref>D11:D12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N186"/>
  <sheetViews>
    <sheetView showGridLines="0" topLeftCell="O98"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hidden="1" customWidth="1" outlineLevel="1"/>
    <col min="31" max="31" width="10.21875" style="3" bestFit="1" customWidth="1" collapsed="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536" priority="351" operator="equal">
      <formula>0</formula>
    </cfRule>
  </conditionalFormatting>
  <conditionalFormatting sqref="B37 B39 B41 B43">
    <cfRule type="cellIs" dxfId="535" priority="353" operator="equal">
      <formula>0</formula>
    </cfRule>
  </conditionalFormatting>
  <conditionalFormatting sqref="B45 B47">
    <cfRule type="cellIs" dxfId="534" priority="338" operator="equal">
      <formula>0</formula>
    </cfRule>
  </conditionalFormatting>
  <conditionalFormatting sqref="B54:B65 B99:B110 B114:B125 B129:B140 B144:B155">
    <cfRule type="cellIs" dxfId="533" priority="602" operator="equal">
      <formula>"P5"</formula>
    </cfRule>
    <cfRule type="cellIs" dxfId="532" priority="605" operator="equal">
      <formula>"P2"</formula>
    </cfRule>
    <cfRule type="cellIs" dxfId="531" priority="604" operator="equal">
      <formula>"P3"</formula>
    </cfRule>
    <cfRule type="cellIs" dxfId="530" priority="603" operator="equal">
      <formula>"P4"</formula>
    </cfRule>
    <cfRule type="cellIs" dxfId="529" priority="606" operator="equal">
      <formula>"P1"</formula>
    </cfRule>
  </conditionalFormatting>
  <conditionalFormatting sqref="B69:B80">
    <cfRule type="cellIs" dxfId="528" priority="520" operator="equal">
      <formula>"P3"</formula>
    </cfRule>
    <cfRule type="cellIs" dxfId="527" priority="519" operator="equal">
      <formula>"P4"</formula>
    </cfRule>
    <cfRule type="cellIs" dxfId="526" priority="518" operator="equal">
      <formula>"P5"</formula>
    </cfRule>
    <cfRule type="cellIs" dxfId="525" priority="522" operator="equal">
      <formula>"P1"</formula>
    </cfRule>
    <cfRule type="cellIs" dxfId="524" priority="521" operator="equal">
      <formula>"P2"</formula>
    </cfRule>
  </conditionalFormatting>
  <conditionalFormatting sqref="B84:B95">
    <cfRule type="cellIs" dxfId="523" priority="527" operator="equal">
      <formula>"P2"</formula>
    </cfRule>
    <cfRule type="cellIs" dxfId="522" priority="525" operator="equal">
      <formula>"P4"</formula>
    </cfRule>
    <cfRule type="cellIs" dxfId="521" priority="526" operator="equal">
      <formula>"P3"</formula>
    </cfRule>
    <cfRule type="cellIs" dxfId="520" priority="524" operator="equal">
      <formula>"P5"</formula>
    </cfRule>
    <cfRule type="cellIs" dxfId="519" priority="528" operator="equal">
      <formula>"P1"</formula>
    </cfRule>
  </conditionalFormatting>
  <conditionalFormatting sqref="B35:J48">
    <cfRule type="cellIs" dxfId="518" priority="233" operator="equal">
      <formula>0</formula>
    </cfRule>
  </conditionalFormatting>
  <conditionalFormatting sqref="B34:M34">
    <cfRule type="cellIs" dxfId="517" priority="354" operator="equal">
      <formula>0</formula>
    </cfRule>
  </conditionalFormatting>
  <conditionalFormatting sqref="C34">
    <cfRule type="cellIs" dxfId="516" priority="357" operator="equal">
      <formula>"P5"</formula>
    </cfRule>
  </conditionalFormatting>
  <conditionalFormatting sqref="C35:C36">
    <cfRule type="cellIs" dxfId="515" priority="339" operator="equal">
      <formula>"P5"</formula>
    </cfRule>
  </conditionalFormatting>
  <conditionalFormatting sqref="C35:C44">
    <cfRule type="cellIs" dxfId="514" priority="344" operator="equal">
      <formula>0</formula>
    </cfRule>
    <cfRule type="cellIs" dxfId="513" priority="352" operator="equal">
      <formula>0</formula>
    </cfRule>
    <cfRule type="cellIs" dxfId="512" priority="350" operator="equal">
      <formula>"P1"</formula>
    </cfRule>
    <cfRule type="cellIs" dxfId="511" priority="345" operator="equal">
      <formula>"P5"</formula>
    </cfRule>
  </conditionalFormatting>
  <conditionalFormatting sqref="C35:C48">
    <cfRule type="cellIs" dxfId="510" priority="328" operator="equal">
      <formula>"P3"</formula>
    </cfRule>
    <cfRule type="cellIs" dxfId="509" priority="329" operator="equal">
      <formula>"P2"</formula>
    </cfRule>
    <cfRule type="cellIs" dxfId="508" priority="336" operator="equal">
      <formula>"P1"</formula>
    </cfRule>
    <cfRule type="cellIs" dxfId="507" priority="327" operator="equal">
      <formula>"P4"</formula>
    </cfRule>
  </conditionalFormatting>
  <conditionalFormatting sqref="C45:C48">
    <cfRule type="cellIs" dxfId="506" priority="331" operator="equal">
      <formula>0</formula>
    </cfRule>
    <cfRule type="cellIs" dxfId="505" priority="332" operator="equal">
      <formula>"P5"</formula>
    </cfRule>
    <cfRule type="cellIs" dxfId="504" priority="330" operator="equal">
      <formula>"P1"</formula>
    </cfRule>
    <cfRule type="cellIs" dxfId="503" priority="337" operator="equal">
      <formula>0</formula>
    </cfRule>
  </conditionalFormatting>
  <conditionalFormatting sqref="C69:C80">
    <cfRule type="cellIs" dxfId="502" priority="537" operator="equal">
      <formula>0</formula>
    </cfRule>
  </conditionalFormatting>
  <conditionalFormatting sqref="C84:C95">
    <cfRule type="cellIs" dxfId="500" priority="530" operator="equal">
      <formula>0</formula>
    </cfRule>
  </conditionalFormatting>
  <conditionalFormatting sqref="D54:D66">
    <cfRule type="expression" dxfId="498" priority="517">
      <formula>$D$54=0</formula>
    </cfRule>
  </conditionalFormatting>
  <conditionalFormatting sqref="D55:D65">
    <cfRule type="cellIs" dxfId="497" priority="516" operator="equal">
      <formula>0</formula>
    </cfRule>
  </conditionalFormatting>
  <conditionalFormatting sqref="D69:D81">
    <cfRule type="expression" dxfId="496" priority="515">
      <formula>$D$54=0</formula>
    </cfRule>
  </conditionalFormatting>
  <conditionalFormatting sqref="D70:D80">
    <cfRule type="cellIs" dxfId="495" priority="514" operator="equal">
      <formula>0</formula>
    </cfRule>
  </conditionalFormatting>
  <conditionalFormatting sqref="D84:D96">
    <cfRule type="expression" dxfId="494" priority="513">
      <formula>$D$54=0</formula>
    </cfRule>
  </conditionalFormatting>
  <conditionalFormatting sqref="D85:D95">
    <cfRule type="cellIs" dxfId="493" priority="512" operator="equal">
      <formula>0</formula>
    </cfRule>
  </conditionalFormatting>
  <conditionalFormatting sqref="D99:D111">
    <cfRule type="expression" dxfId="492" priority="511">
      <formula>$D$54=0</formula>
    </cfRule>
  </conditionalFormatting>
  <conditionalFormatting sqref="D100:D110">
    <cfRule type="cellIs" dxfId="491" priority="510" operator="equal">
      <formula>0</formula>
    </cfRule>
  </conditionalFormatting>
  <conditionalFormatting sqref="D114:D126">
    <cfRule type="expression" dxfId="490" priority="509">
      <formula>$D$54=0</formula>
    </cfRule>
  </conditionalFormatting>
  <conditionalFormatting sqref="D115:D125">
    <cfRule type="cellIs" dxfId="489" priority="508" operator="equal">
      <formula>0</formula>
    </cfRule>
  </conditionalFormatting>
  <conditionalFormatting sqref="D129:D141">
    <cfRule type="expression" dxfId="488" priority="507">
      <formula>$D$54=0</formula>
    </cfRule>
  </conditionalFormatting>
  <conditionalFormatting sqref="D130:D140">
    <cfRule type="cellIs" dxfId="487" priority="506" operator="equal">
      <formula>0</formula>
    </cfRule>
  </conditionalFormatting>
  <conditionalFormatting sqref="D144:D156">
    <cfRule type="expression" dxfId="486" priority="505">
      <formula>$D$54=0</formula>
    </cfRule>
  </conditionalFormatting>
  <conditionalFormatting sqref="D145:D155">
    <cfRule type="cellIs" dxfId="485" priority="504" operator="equal">
      <formula>0</formula>
    </cfRule>
  </conditionalFormatting>
  <conditionalFormatting sqref="D35:M48">
    <cfRule type="cellIs" dxfId="484" priority="112" operator="equal">
      <formula>0</formula>
    </cfRule>
  </conditionalFormatting>
  <conditionalFormatting sqref="E31 H31">
    <cfRule type="cellIs" dxfId="483" priority="379" operator="equal">
      <formula>"P5"</formula>
    </cfRule>
  </conditionalFormatting>
  <conditionalFormatting sqref="E35">
    <cfRule type="cellIs" dxfId="482" priority="245" operator="equal">
      <formula>0</formula>
    </cfRule>
  </conditionalFormatting>
  <conditionalFormatting sqref="E37 E39 E41 E43 E45 E47">
    <cfRule type="cellIs" dxfId="481" priority="232" operator="equal">
      <formula>0</formula>
    </cfRule>
  </conditionalFormatting>
  <conditionalFormatting sqref="E37">
    <cfRule type="cellIs" dxfId="480" priority="244" operator="equal">
      <formula>0</formula>
    </cfRule>
  </conditionalFormatting>
  <conditionalFormatting sqref="E39">
    <cfRule type="cellIs" dxfId="479" priority="243" operator="equal">
      <formula>0</formula>
    </cfRule>
  </conditionalFormatting>
  <conditionalFormatting sqref="E41">
    <cfRule type="cellIs" dxfId="478" priority="242" operator="equal">
      <formula>0</formula>
    </cfRule>
  </conditionalFormatting>
  <conditionalFormatting sqref="E43">
    <cfRule type="cellIs" dxfId="477" priority="241" operator="equal">
      <formula>0</formula>
    </cfRule>
  </conditionalFormatting>
  <conditionalFormatting sqref="E45 E47">
    <cfRule type="cellIs" dxfId="476" priority="240" operator="equal">
      <formula>0</formula>
    </cfRule>
  </conditionalFormatting>
  <conditionalFormatting sqref="E54:E65">
    <cfRule type="expression" dxfId="475" priority="471">
      <formula>$B54=""</formula>
    </cfRule>
  </conditionalFormatting>
  <conditionalFormatting sqref="E69:E80">
    <cfRule type="expression" dxfId="474" priority="460">
      <formula>$B69=""</formula>
    </cfRule>
  </conditionalFormatting>
  <conditionalFormatting sqref="E84:E95">
    <cfRule type="expression" dxfId="473" priority="458">
      <formula>$B84=""</formula>
    </cfRule>
  </conditionalFormatting>
  <conditionalFormatting sqref="E99:E110">
    <cfRule type="expression" dxfId="472" priority="422">
      <formula>$B99=""</formula>
    </cfRule>
  </conditionalFormatting>
  <conditionalFormatting sqref="E114:E125">
    <cfRule type="expression" dxfId="471" priority="420">
      <formula>$B114=""</formula>
    </cfRule>
  </conditionalFormatting>
  <conditionalFormatting sqref="E129:E140">
    <cfRule type="expression" dxfId="470" priority="396">
      <formula>$B129=""</formula>
    </cfRule>
  </conditionalFormatting>
  <conditionalFormatting sqref="E144:E155">
    <cfRule type="expression" dxfId="469" priority="544">
      <formula>$B144=""</formula>
    </cfRule>
  </conditionalFormatting>
  <conditionalFormatting sqref="E49:H49">
    <cfRule type="cellIs" dxfId="468" priority="607" operator="equal">
      <formula>0</formula>
    </cfRule>
  </conditionalFormatting>
  <conditionalFormatting sqref="F54:F66 F69:F81 F84:F96 F99:F111 F114:F126 F129:F141 F144:F156">
    <cfRule type="cellIs" dxfId="467" priority="548" operator="equal">
      <formula>0</formula>
    </cfRule>
  </conditionalFormatting>
  <conditionalFormatting sqref="G54:H65">
    <cfRule type="expression" dxfId="466" priority="462">
      <formula>$B54=""</formula>
    </cfRule>
  </conditionalFormatting>
  <conditionalFormatting sqref="G69:H80">
    <cfRule type="expression" dxfId="465" priority="452">
      <formula>$B69=""</formula>
    </cfRule>
  </conditionalFormatting>
  <conditionalFormatting sqref="G84:H95">
    <cfRule type="expression" dxfId="464" priority="450">
      <formula>$B84=""</formula>
    </cfRule>
  </conditionalFormatting>
  <conditionalFormatting sqref="G99:H110">
    <cfRule type="expression" dxfId="463" priority="424">
      <formula>$B99=""</formula>
    </cfRule>
  </conditionalFormatting>
  <conditionalFormatting sqref="G114:H125">
    <cfRule type="expression" dxfId="462" priority="394">
      <formula>$B114=""</formula>
    </cfRule>
  </conditionalFormatting>
  <conditionalFormatting sqref="G129:H140">
    <cfRule type="expression" dxfId="461" priority="401">
      <formula>$B129=""</formula>
    </cfRule>
  </conditionalFormatting>
  <conditionalFormatting sqref="G144:H155">
    <cfRule type="expression" dxfId="460" priority="542">
      <formula>$B144=""</formula>
    </cfRule>
  </conditionalFormatting>
  <conditionalFormatting sqref="H20">
    <cfRule type="cellIs" dxfId="459" priority="227" operator="notEqual">
      <formula>0</formula>
    </cfRule>
  </conditionalFormatting>
  <conditionalFormatting sqref="H22 H24 H26 H28">
    <cfRule type="cellIs" dxfId="458" priority="228" operator="notEqual">
      <formula>0</formula>
    </cfRule>
  </conditionalFormatting>
  <conditionalFormatting sqref="H35">
    <cfRule type="cellIs" dxfId="457" priority="239" operator="equal">
      <formula>0</formula>
    </cfRule>
  </conditionalFormatting>
  <conditionalFormatting sqref="H37 H39 H41 H43 H45 H47">
    <cfRule type="cellIs" dxfId="456" priority="231" operator="equal">
      <formula>0</formula>
    </cfRule>
  </conditionalFormatting>
  <conditionalFormatting sqref="H37">
    <cfRule type="cellIs" dxfId="455" priority="238" operator="equal">
      <formula>0</formula>
    </cfRule>
  </conditionalFormatting>
  <conditionalFormatting sqref="H39">
    <cfRule type="cellIs" dxfId="454" priority="237" operator="equal">
      <formula>0</formula>
    </cfRule>
  </conditionalFormatting>
  <conditionalFormatting sqref="H41">
    <cfRule type="cellIs" dxfId="453" priority="236" operator="equal">
      <formula>0</formula>
    </cfRule>
  </conditionalFormatting>
  <conditionalFormatting sqref="H43">
    <cfRule type="cellIs" dxfId="452" priority="235" operator="equal">
      <formula>0</formula>
    </cfRule>
  </conditionalFormatting>
  <conditionalFormatting sqref="H45 H47">
    <cfRule type="cellIs" dxfId="451" priority="234" operator="equal">
      <formula>0</formula>
    </cfRule>
  </conditionalFormatting>
  <conditionalFormatting sqref="I54:I66">
    <cfRule type="cellIs" dxfId="450" priority="598" operator="equal">
      <formula>0</formula>
    </cfRule>
  </conditionalFormatting>
  <conditionalFormatting sqref="I69:I81">
    <cfRule type="cellIs" dxfId="449" priority="581" operator="equal">
      <formula>0</formula>
    </cfRule>
  </conditionalFormatting>
  <conditionalFormatting sqref="I84:I96">
    <cfRule type="cellIs" dxfId="448" priority="575" operator="equal">
      <formula>0</formula>
    </cfRule>
  </conditionalFormatting>
  <conditionalFormatting sqref="I99:I111">
    <cfRule type="cellIs" dxfId="447" priority="569" operator="equal">
      <formula>0</formula>
    </cfRule>
  </conditionalFormatting>
  <conditionalFormatting sqref="I114:I126">
    <cfRule type="cellIs" dxfId="446" priority="563" operator="equal">
      <formula>0</formula>
    </cfRule>
  </conditionalFormatting>
  <conditionalFormatting sqref="I129:I141">
    <cfRule type="cellIs" dxfId="445" priority="557" operator="equal">
      <formula>0</formula>
    </cfRule>
  </conditionalFormatting>
  <conditionalFormatting sqref="I144:I156">
    <cfRule type="cellIs" dxfId="444" priority="545" operator="equal">
      <formula>0</formula>
    </cfRule>
  </conditionalFormatting>
  <conditionalFormatting sqref="I49:J49">
    <cfRule type="cellIs" dxfId="443" priority="608" operator="notEqual">
      <formula>0</formula>
    </cfRule>
  </conditionalFormatting>
  <conditionalFormatting sqref="I35:K48">
    <cfRule type="cellIs" dxfId="442" priority="22" operator="equal">
      <formula>0</formula>
    </cfRule>
  </conditionalFormatting>
  <conditionalFormatting sqref="J37:J48">
    <cfRule type="cellIs" dxfId="441" priority="273" operator="equal">
      <formula>0</formula>
    </cfRule>
  </conditionalFormatting>
  <conditionalFormatting sqref="J54:J65">
    <cfRule type="expression" dxfId="440" priority="390">
      <formula>$B54=""</formula>
    </cfRule>
  </conditionalFormatting>
  <conditionalFormatting sqref="J69:J80">
    <cfRule type="expression" dxfId="439" priority="456">
      <formula>$B69=""</formula>
    </cfRule>
  </conditionalFormatting>
  <conditionalFormatting sqref="J84:J95">
    <cfRule type="expression" dxfId="438" priority="454">
      <formula>$B84=""</formula>
    </cfRule>
  </conditionalFormatting>
  <conditionalFormatting sqref="J99:J110">
    <cfRule type="expression" dxfId="437" priority="426">
      <formula>$B99=""</formula>
    </cfRule>
  </conditionalFormatting>
  <conditionalFormatting sqref="J114:J125">
    <cfRule type="expression" dxfId="436" priority="392">
      <formula>$B114=""</formula>
    </cfRule>
  </conditionalFormatting>
  <conditionalFormatting sqref="J129:J140">
    <cfRule type="expression" dxfId="435" priority="391">
      <formula>$B129=""</formula>
    </cfRule>
  </conditionalFormatting>
  <conditionalFormatting sqref="J144:J155">
    <cfRule type="expression" dxfId="434" priority="541">
      <formula>$B144=""</formula>
    </cfRule>
  </conditionalFormatting>
  <conditionalFormatting sqref="K22:K28">
    <cfRule type="cellIs" dxfId="433" priority="377" operator="lessThan">
      <formula>0</formula>
    </cfRule>
    <cfRule type="cellIs" dxfId="432" priority="378" operator="greaterThan">
      <formula>0</formula>
    </cfRule>
  </conditionalFormatting>
  <conditionalFormatting sqref="K22:K29">
    <cfRule type="cellIs" dxfId="431" priority="376" operator="lessThan">
      <formula>0</formula>
    </cfRule>
  </conditionalFormatting>
  <conditionalFormatting sqref="K30:K31">
    <cfRule type="cellIs" dxfId="430" priority="387" operator="notEqual">
      <formula>0</formula>
    </cfRule>
  </conditionalFormatting>
  <conditionalFormatting sqref="L35:L48">
    <cfRule type="expression" dxfId="429" priority="306">
      <formula>0</formula>
    </cfRule>
    <cfRule type="cellIs" dxfId="428" priority="304" operator="greaterThan">
      <formula>0</formula>
    </cfRule>
    <cfRule type="cellIs" dxfId="427" priority="303" operator="lessThan">
      <formula>0</formula>
    </cfRule>
  </conditionalFormatting>
  <conditionalFormatting sqref="M35:M48">
    <cfRule type="expression" dxfId="426" priority="325">
      <formula>$L35&lt;0</formula>
    </cfRule>
  </conditionalFormatting>
  <conditionalFormatting sqref="M35:N48">
    <cfRule type="cellIs" dxfId="425" priority="270" operator="equal">
      <formula>0</formula>
    </cfRule>
  </conditionalFormatting>
  <conditionalFormatting sqref="O54:O66">
    <cfRule type="expression" dxfId="424" priority="484">
      <formula>$D$54=0</formula>
    </cfRule>
  </conditionalFormatting>
  <conditionalFormatting sqref="O55:O65">
    <cfRule type="cellIs" dxfId="423" priority="502" operator="equal">
      <formula>0</formula>
    </cfRule>
  </conditionalFormatting>
  <conditionalFormatting sqref="O69:O81">
    <cfRule type="expression" dxfId="422" priority="483">
      <formula>$D$54=0</formula>
    </cfRule>
  </conditionalFormatting>
  <conditionalFormatting sqref="O70:O80">
    <cfRule type="cellIs" dxfId="421" priority="482" operator="equal">
      <formula>0</formula>
    </cfRule>
  </conditionalFormatting>
  <conditionalFormatting sqref="O84:O96">
    <cfRule type="expression" dxfId="420" priority="481">
      <formula>$D$54=0</formula>
    </cfRule>
  </conditionalFormatting>
  <conditionalFormatting sqref="O85:O95">
    <cfRule type="cellIs" dxfId="419" priority="480" operator="equal">
      <formula>0</formula>
    </cfRule>
  </conditionalFormatting>
  <conditionalFormatting sqref="O99:O111">
    <cfRule type="expression" dxfId="418" priority="479">
      <formula>$D$54=0</formula>
    </cfRule>
  </conditionalFormatting>
  <conditionalFormatting sqref="O100:O110">
    <cfRule type="cellIs" dxfId="417" priority="478" operator="equal">
      <formula>0</formula>
    </cfRule>
  </conditionalFormatting>
  <conditionalFormatting sqref="O114:O126">
    <cfRule type="expression" dxfId="416" priority="477">
      <formula>$D$54=0</formula>
    </cfRule>
  </conditionalFormatting>
  <conditionalFormatting sqref="O115:O125">
    <cfRule type="cellIs" dxfId="415" priority="476" operator="equal">
      <formula>0</formula>
    </cfRule>
  </conditionalFormatting>
  <conditionalFormatting sqref="O129:O141">
    <cfRule type="expression" dxfId="414" priority="475">
      <formula>$D$54=0</formula>
    </cfRule>
  </conditionalFormatting>
  <conditionalFormatting sqref="O130:O140">
    <cfRule type="cellIs" dxfId="413" priority="474" operator="equal">
      <formula>0</formula>
    </cfRule>
  </conditionalFormatting>
  <conditionalFormatting sqref="O144:O156">
    <cfRule type="expression" dxfId="412" priority="473">
      <formula>$D$54=0</formula>
    </cfRule>
  </conditionalFormatting>
  <conditionalFormatting sqref="O145:O155">
    <cfRule type="cellIs" dxfId="411" priority="472" operator="equal">
      <formula>0</formula>
    </cfRule>
  </conditionalFormatting>
  <conditionalFormatting sqref="P5">
    <cfRule type="cellIs" dxfId="410" priority="539" operator="equal">
      <formula>0</formula>
    </cfRule>
  </conditionalFormatting>
  <conditionalFormatting sqref="P10:T13">
    <cfRule type="cellIs" dxfId="402" priority="540" operator="equal">
      <formula>0</formula>
    </cfRule>
  </conditionalFormatting>
  <conditionalFormatting sqref="P5:AD13">
    <cfRule type="cellIs" dxfId="401" priority="538" operator="equal">
      <formula>0</formula>
    </cfRule>
  </conditionalFormatting>
  <conditionalFormatting sqref="P20:AE28">
    <cfRule type="cellIs" dxfId="400" priority="229" operator="equal">
      <formula>0</formula>
    </cfRule>
  </conditionalFormatting>
  <conditionalFormatting sqref="P66:AE66 P81:AE81 P96:AE96 P111:AE111 P126:AE126 P141:AE141 P156:AE157">
    <cfRule type="cellIs" dxfId="399" priority="487" operator="equal">
      <formula>0</formula>
    </cfRule>
  </conditionalFormatting>
  <conditionalFormatting sqref="Q35:Q48">
    <cfRule type="cellIs" dxfId="398" priority="358" operator="equal">
      <formula>0</formula>
    </cfRule>
  </conditionalFormatting>
  <conditionalFormatting sqref="W35:Y48">
    <cfRule type="cellIs" dxfId="383" priority="360" operator="equal">
      <formula>0</formula>
    </cfRule>
  </conditionalFormatting>
  <conditionalFormatting sqref="Y35:Y48">
    <cfRule type="cellIs" dxfId="380" priority="361" operator="greaterThan">
      <formula>0</formula>
    </cfRule>
    <cfRule type="cellIs" dxfId="379" priority="362" operator="lessThan">
      <formula>0</formula>
    </cfRule>
  </conditionalFormatting>
  <conditionalFormatting sqref="AE5:AE13 AE54:AE65">
    <cfRule type="cellIs" dxfId="366" priority="616" operator="equal">
      <formula>0</formula>
    </cfRule>
  </conditionalFormatting>
  <conditionalFormatting sqref="AE15 C54:C65 C99:C110 C114:C125 C129:C140 C144:C155 G157:G192">
    <cfRule type="cellIs" dxfId="365" priority="617" operator="equal">
      <formula>0</formula>
    </cfRule>
  </conditionalFormatting>
  <conditionalFormatting sqref="AE69:AE80 AE84:AE95 AE99:AE110 AE114:AE125 AE129:AE140 AE144:AE155">
    <cfRule type="cellIs" dxfId="364" priority="485" operator="equal">
      <formula>0</formula>
    </cfRule>
  </conditionalFormatting>
  <conditionalFormatting sqref="AF20:AF28">
    <cfRule type="cellIs" dxfId="363" priority="18" operator="equal">
      <formula>0</formula>
    </cfRule>
  </conditionalFormatting>
  <conditionalFormatting sqref="AF21 AF23 AF25 AF27">
    <cfRule type="cellIs" dxfId="362" priority="21" operator="equal">
      <formula>0</formula>
    </cfRule>
  </conditionalFormatting>
  <conditionalFormatting sqref="AG5:AG13">
    <cfRule type="cellIs" dxfId="361" priority="389" operator="equal">
      <formula>0</formula>
    </cfRule>
    <cfRule type="cellIs" dxfId="360" priority="388" operator="equal">
      <formula>0</formula>
    </cfRule>
  </conditionalFormatting>
  <conditionalFormatting sqref="AG20:AG27">
    <cfRule type="cellIs" dxfId="359" priority="16" operator="equal">
      <formula>"adjustment needed"</formula>
    </cfRule>
    <cfRule type="cellIs" dxfId="358" priority="17" operator="equal">
      <formula>"""adjustment needed"""</formula>
    </cfRule>
  </conditionalFormatting>
  <dataValidations count="1">
    <dataValidation type="list" allowBlank="1" showInputMessage="1" showErrorMessage="1" sqref="D13:D14" xr:uid="{00840098-0003-49C3-AEAB-00BB004F0014}">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D0000C-00D0-43FA-98E1-007F0015004B}">
            <xm:f>'Basic project data'!$C$7</xm:f>
            <x14:dxf>
              <font>
                <color rgb="FFF2F2F2"/>
              </font>
            </x14:dxf>
          </x14:cfRule>
          <xm:sqref>C69:C80</xm:sqref>
        </x14:conditionalFormatting>
        <x14:conditionalFormatting xmlns:xm="http://schemas.microsoft.com/office/excel/2006/main">
          <x14:cfRule type="cellIs" priority="529" operator="greaterThan" id="{007A0025-0062-4E0D-9B89-00020072000A}">
            <xm:f>'Basic project data'!$C$7</xm:f>
            <x14:dxf>
              <font>
                <color rgb="FFF2F2F2"/>
              </font>
            </x14:dxf>
          </x14:cfRule>
          <xm:sqref>C84:C95</xm:sqref>
        </x14:conditionalFormatting>
        <x14:conditionalFormatting xmlns:xm="http://schemas.microsoft.com/office/excel/2006/main">
          <x14:cfRule type="expression" priority="434" id="{00F3006E-000A-4DAD-B9FC-004A00EB00E7}">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DE53773D-D4DF-4AE4-8903-C16E330F30B7}">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8D0087-00EC-4383-B065-00DF00B300BC}">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D300E6-0025-42EC-9F19-0000008A005E}">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B200B0-0092-433A-95E1-002400300010}">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BC00DF-00D3-4D00-B9A7-009F005800E0}">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090097-00FB-4EAB-9EC4-007300BF0086}">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CC0045-005B-44BC-954E-007500970085}">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A4FA5FEB-4192-4153-8408-BE2973D462B7}">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72004F-00F6-43EB-AEFD-001600180092}">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EE981866-410B-49B6-9E2C-B4A72EC8EE91}">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C50034-00F9-4339-ADC5-00B400DE00AB}">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68EB03B4-8F45-4C92-B75E-1634A03A4959}">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FB0079-006B-4046-978D-001C0050001B}">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108051C0-C977-4497-A355-A669BE2AB359}">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3D00A1-004F-48DB-8930-001B00E200A3}">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6A016097-79C2-4CC6-ACEF-FC009F4D46B9}">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440065-00CB-4F16-AF7E-005200AA0024}">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BAB58D69-9393-453E-A0B3-2CF7F41D3136}">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F30057-00A5-46E6-BE9C-00040097003F}">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9AC1BB01-A6D5-44D6-B7B0-5BB74A9A8B6E}">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2C0089-00B9-4B6B-817D-005400A0002F}">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E2834BEC-7006-4EAF-B1DE-AE93C8A66F24}">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A000E2-00C8-48CE-A00A-007000290009}">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61B724F9-0EED-4218-AD89-046662FFB559}">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F00027-005D-4C77-A38C-00D300BE0090}">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D269D19E-F444-4C3B-B696-14D37042E5E6}">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7500AA-0069-4EBB-8415-008600F3003B}">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FC0A4466-6045-4AA3-B911-D54D821D633E}">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750084-00F0-475F-9328-00C80002001D}">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E5435233-1576-47E2-940E-638F21256355}">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630047-0074-4521-BFBC-00C900B80017}">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FC24C87E-79A6-4FD1-B78B-02DACEAD923D}">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90000B-00D0-4383-8CF5-004C00930036}">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404E5053-A723-4B1C-A69A-F0374625A2ED}">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D00-000000000000}">
          <x14:formula1>
            <xm:f>'A. Personnel costs'!$A$6:$A$10</xm:f>
          </x14:formula1>
          <xm:sqref>H1</xm:sqref>
        </x14:dataValidation>
        <x14:dataValidation type="list" allowBlank="1" showInputMessage="1" showErrorMessage="1" xr:uid="{00000000-0002-0000-0D00-000001000000}">
          <x14:formula1>
            <xm:f>'Drop-down Liste'!$B$2:$B$3</xm:f>
          </x14:formula1>
          <xm:sqref>D11:D12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80C13-D57D-4B3B-82B6-CC03A6C3E8B2}">
  <sheetPr>
    <pageSetUpPr fitToPage="1"/>
  </sheetPr>
  <dimension ref="A1:I464"/>
  <sheetViews>
    <sheetView showGridLines="0" zoomScaleNormal="100" workbookViewId="0">
      <selection activeCell="A30" sqref="A30"/>
    </sheetView>
  </sheetViews>
  <sheetFormatPr baseColWidth="10" defaultColWidth="11.5546875" defaultRowHeight="15" x14ac:dyDescent="0.25"/>
  <cols>
    <col min="1" max="1" width="119.109375" style="286" customWidth="1"/>
    <col min="2" max="2" width="5.21875" style="276" customWidth="1"/>
    <col min="3" max="3" width="119.109375" style="286" customWidth="1"/>
    <col min="4" max="8" width="11.5546875" style="276"/>
    <col min="9" max="9" width="0" style="276" hidden="1" customWidth="1"/>
    <col min="10" max="16384" width="11.5546875" style="276"/>
  </cols>
  <sheetData>
    <row r="1" spans="1:9" x14ac:dyDescent="0.25">
      <c r="A1" s="283" t="str">
        <f>Disclaimer!A1</f>
        <v xml:space="preserve">V.3.0                                                                   </v>
      </c>
      <c r="C1" s="283"/>
    </row>
    <row r="2" spans="1:9" x14ac:dyDescent="0.25">
      <c r="A2" s="280">
        <f>Disclaimer!A2</f>
        <v>46142</v>
      </c>
      <c r="B2" s="16"/>
      <c r="C2" s="284"/>
    </row>
    <row r="3" spans="1:9" x14ac:dyDescent="0.25">
      <c r="A3" s="284"/>
      <c r="B3" s="16"/>
      <c r="C3" s="284"/>
      <c r="I3" s="276" t="s">
        <v>8</v>
      </c>
    </row>
    <row r="4" spans="1:9" s="400" customFormat="1" ht="18.75" x14ac:dyDescent="0.3">
      <c r="A4" s="397" t="s">
        <v>9</v>
      </c>
      <c r="B4" s="398"/>
      <c r="C4" s="399"/>
      <c r="I4" s="400" t="s">
        <v>10</v>
      </c>
    </row>
    <row r="5" spans="1:9" s="400" customFormat="1" ht="18.75" x14ac:dyDescent="0.3">
      <c r="A5" s="401" t="s">
        <v>8</v>
      </c>
      <c r="B5" s="398"/>
      <c r="C5" s="399"/>
    </row>
    <row r="7" spans="1:9" ht="18.75" x14ac:dyDescent="0.3">
      <c r="A7" s="285" t="str">
        <f>INDEX(languages!B26:C26,1,MATCH($A$5,languages!$B$2:$C$2,0))</f>
        <v>Worauf muss ich beim Ausfüllen achten?</v>
      </c>
    </row>
    <row r="8" spans="1:9" x14ac:dyDescent="0.25">
      <c r="A8" s="277" t="str">
        <f>INDEX(languages!B27:C27,1,MATCH($A$5,languages!$B$2:$C$2,0))</f>
        <v>Diese Vorlage enthält Funktionen, die nur mit Excelversionen ab 2019 funktionieren.</v>
      </c>
    </row>
    <row r="9" spans="1:9" ht="30" x14ac:dyDescent="0.25">
      <c r="A9" s="287" t="str">
        <f>INDEX(languages!B28:C28,1,MATCH($A$5,languages!$B$2:$C$2,0))</f>
        <v xml:space="preserve">Bereiten Sie eine Exceldatei pro Projekt und im Bereich der Personalkostenkalkulation ein Excel-Arbeitsblatt pro Person im Projekt vor. Nutzen Sie "Name_1" als Vorlage für die Personalblätter (s.u.: "Personalblätter, Kopieren des Tabellenblattes Name_1). </v>
      </c>
    </row>
    <row r="10" spans="1:9" x14ac:dyDescent="0.25">
      <c r="A10" s="277"/>
    </row>
    <row r="11" spans="1:9" x14ac:dyDescent="0.25">
      <c r="A11" s="277" t="str">
        <f>INDEX(languages!B30:C30,1,MATCH($A$5,languages!$B$2:$C$2,0))</f>
        <v xml:space="preserve">Generell gilt: </v>
      </c>
    </row>
    <row r="12" spans="1:9" x14ac:dyDescent="0.25">
      <c r="A12" s="288" t="str">
        <f>INDEX(languages!B31:C31,1,MATCH($A$5,languages!$B$2:$C$2,0))</f>
        <v xml:space="preserve">Felder, die Sie ausfüllen müssen, sind gelb hinterlegt. </v>
      </c>
    </row>
    <row r="13" spans="1:9" x14ac:dyDescent="0.25">
      <c r="A13" s="274" t="str">
        <f>INDEX(languages!B32:C32,1,MATCH($A$5,languages!$B$2:$C$2,0))</f>
        <v xml:space="preserve">Felder, die sich automatisch füllen, sind grau hinterlegt. </v>
      </c>
    </row>
    <row r="14" spans="1:9" x14ac:dyDescent="0.25">
      <c r="A14" s="289" t="str">
        <f>INDEX(languages!B33:C33,1,MATCH($A$5,languages!$B$2:$C$2,0))</f>
        <v>Felder, die der Übersicht dienen, aber nicht zwingend ausgefüllt werden müssen, sind weiß hinterlegt.</v>
      </c>
    </row>
    <row r="15" spans="1:9" x14ac:dyDescent="0.25">
      <c r="A15" s="277"/>
    </row>
    <row r="16" spans="1:9" ht="18.75" x14ac:dyDescent="0.3">
      <c r="A16" s="285" t="str">
        <f>INDEX(languages!B35:C35,1,MATCH($A$5,languages!$B$2:$C$2,0))</f>
        <v>Übungsdatei</v>
      </c>
    </row>
    <row r="17" spans="1:1" ht="30" x14ac:dyDescent="0.25">
      <c r="A17" s="277" t="str">
        <f>INDEX(languages!B36:C36,1,MATCH($A$5,languages!$B$2:$C$2,0))</f>
        <v>Die Datei "BAK_personnel cost tool_examples_V.2.2_periodic" enthält ein Projektbeispiel mit zusätzlichen Kommentaren, die Ihnen bei der Arbeit helfen sollen. Diese bezieht sich auf das Personalkostentool V.2.2</v>
      </c>
    </row>
    <row r="18" spans="1:1" x14ac:dyDescent="0.25">
      <c r="A18" s="287"/>
    </row>
    <row r="19" spans="1:1" ht="18.75" x14ac:dyDescent="0.3">
      <c r="A19" s="285" t="str">
        <f>INDEX(languages!B38:C38,1,MATCH($A$5,languages!$B$2:$C$2,0))</f>
        <v>Tabellenblatt "Basic project data"</v>
      </c>
    </row>
    <row r="20" spans="1:1" ht="30" x14ac:dyDescent="0.25">
      <c r="A20" s="277" t="str">
        <f>INDEX(languages!B39:C39,1,MATCH($A$5,languages!$B$2:$C$2,0))</f>
        <v>Füllen Sie das Tabellenblatt "Basisdaten zum Projekt" mit den Informationen aus Ihrer Finanzhilfevereinbarung (Grant Agreement) aus. Tragen Sie die Start- und Endmonate für die Berichtsperioden sowie die einzelnen Arbeitspakete ein. Das Start- und Enddatum für diese wird automatisch berechnet.</v>
      </c>
    </row>
    <row r="21" spans="1:1" ht="30" x14ac:dyDescent="0.25">
      <c r="A21" s="277" t="str">
        <f>INDEX(languages!B40:C40,1,MATCH($A$5,languages!$B$2:$C$2,0))</f>
        <v xml:space="preserve">Erst wenn in Spalte F (ab Zeile 20) per Kreuz "X" markiert ist, welche Arbeitspakete für Ihre Einrichtung relevant sind,  werden auf den Personalblättern die relevanten Monatsfelder zum Befüllen mit den Daten aus der Zeiterfassung gelb hinterlegt. In Spalte G geben Sie die bewilligten Personenmonate pro Arbeitspaket an. </v>
      </c>
    </row>
    <row r="22" spans="1:1" ht="45" x14ac:dyDescent="0.25">
      <c r="A22" s="277" t="str">
        <f>INDEX(languages!B41:C41,1,MATCH($A$5,languages!$B$2:$C$2,0))</f>
        <v>Im Bericht an die EU-Kommission: Bei Projekten des European Research Councils (ERC) müssen Sie die Verteilung der Kosten auf Mitarbeiterkategorien und bei Verbundprojekten die Verteilung der Personenmonate auf Arbeitspakete vornehmen. Beide Informationen werden im Tabellenblatt der jeweiligen Mitarbeiter_in eingetragen (s.u.: Personalblätter).</v>
      </c>
    </row>
    <row r="23" spans="1:1" x14ac:dyDescent="0.25">
      <c r="A23" s="277"/>
    </row>
    <row r="24" spans="1:1" ht="18.75" x14ac:dyDescent="0.3">
      <c r="A24" s="285" t="str">
        <f>INDEX(languages!B43:C43,1,MATCH($A$5,languages!$B$2:$C$2,0))</f>
        <v>Finanzberichte</v>
      </c>
    </row>
    <row r="25" spans="1:1" ht="120" x14ac:dyDescent="0.25">
      <c r="A25" s="277" t="str">
        <f>INDEX(languages!B44:C44,1,MATCH($A$5,languages!$B$2:$C$2,0))</f>
        <v>Im Tabellenblatt "Finanzberichte" tragen Sie in Spalte M "Grant Agreement" das bewilligte Budget pro Kostenkategorie wie in Annex II Ihres Grant Agreements ein. Die Tabelle wird Ihnen im weiteren Projektverlauf bei der Planung des verbliebenen Budgets helfen. 
Der untere Teil des Tabellenblattes "Use of Resources (amount to be explained) berechnet automatisch ob Ihre Sachkosten (C1, C2, C3) in der Berichtsperiode mehr als 15% der Personalkosten betragen (vgl. Periodic Report Horizon Europe (HORIZON) V 1.1, S. 43). Wenn dies der Fall ist, färbt sich Spalte B rot. In Spalte C wird der Betrag von 15% der Personalkosten in dieser Berichtsperiode angegeben. Spalte D ermittelt die Differenz zwischen den gesamten berichteten Purchase costs abzüglich dem Betrag aus Spalte C - dies ist die Summe, bis zu welcher Sie die höchsten Positionen Ihres Reportings in den Kategorien C1, C2 und C3 erläutern müssen. Im nächsten Schritt müssen Sie die jeweils höchsten Positionen in den Tabellenblättern "C1. Travel", "C2. Equipment" und "C3. OGS" mit x markieren (siehe unten A. Personnel costs bis D. Internal). Wenn genügend Positionen markiert sind erscheint in Spalte H und I in grün "enough items for UoR".</v>
      </c>
    </row>
    <row r="26" spans="1:1" x14ac:dyDescent="0.25">
      <c r="A26" s="277"/>
    </row>
    <row r="27" spans="1:1" ht="18.75" x14ac:dyDescent="0.3">
      <c r="A27" s="285" t="str">
        <f>INDEX(languages!B46:C46,1,MATCH($A$5,languages!$B$2:$C$2,0))</f>
        <v>A. Personnel costs bis D. Internal</v>
      </c>
    </row>
    <row r="28" spans="1:1" ht="45" x14ac:dyDescent="0.25">
      <c r="A28" s="277" t="str">
        <f>INDEX(languages!B47:C47,1,MATCH($A$5,languages!$B$2:$C$2,0))</f>
        <v>Das Tabellenblatt "A. Personnel costs" füllt sich automatisch. Hier können Sie auf einen Blick sehen, wie viele Kosten und Personenmonate Sie pro Staff Category und pro Arbeitspaket berichten müssen. Auf den Personalblättern wählen Sie im Feld H1 eine Mitarbeiterkategorie aus. Die Auswahl orientiert sich am Berichtsformat des ERC. Wenn Sie hier Änderungen am Dropdown-Menü vornehmen, so müssen diese identisch sein zu Spalte A der Seite "A. Personnel costs".</v>
      </c>
    </row>
    <row r="29" spans="1:1" ht="180" x14ac:dyDescent="0.25">
      <c r="A29" s="277" t="str">
        <f>INDEX(languages!B48:C48,1,MATCH($A$5,languages!$B$2:$C$2,0))</f>
        <v xml:space="preserve">Die Tabellenblätter "C1. Travel", "C3. OGS" und "D. Internal" dienen dazu, die Projektausgabenfür Reisekosten, other goods, works and services sowie für interne Leistungsverreichnung für das Reporting zu ordnen. 
Sie tragen jeweils im unteren Bereich "Data" die Informationen aus Ihrem Buchungssystem ein: Wählen Sie aus, ob die Buchung förderfähig ist oder nicht. Wenn nur ein Teil der Kosten förderfähig ist, splitten Sie die Buchung in zwei Zeilen auf. Das Arbeitspaket wird manuell eingetragen. Basierend auf dem Buchungsdatum wird automatisch die Berichtsperiode bestimmt. Wenn das Buchungsdatum nach Ende des Projekts liegt und die Kosten in der Spalte "Eligible costs?" als förderfähig markiert wurden, so werden sie automatisch der letzten Berichtsperiode zugeordnet. Achtung, wenn eine Buchung im oberen Bereich "Overview" adjusted werden soll, ändert sich die Berichtsperiode im unteren Bereich "Data" nicht. In der Kostenkategorie "C3. OGS" gibt es optional die Möglichkeit, bestimmte Kosten den Unterkategorien Publications oder Consumables zuzuordnen, um diese Ausgabearten zum Beispiel für ERC-Reportings leichter nachvollziehen zu können. 
Der obere Bereich "Overview" zeigt Ihnen die Summe der zu berichtenden Kosten pro Berichtsperiode "Total (calculated)" und pro Arbeitspaket an. In die gelb hinterlegten Felder "Total (reported)"  tragen Sie manuell ein, wie viel Sie tatsächlich in der Berichtsperiode berichten (gelb hinterlegt) - die Differenz zwischen E und F errechnet das Adjustment. Interne Leistungsverrechnung generiert in Horizon Europe keine indirekten Kosten (Vgl. AGA V2.0 S. 85-93 Travel and subsistance, S. 102-104 Other goods, works and services, S. 110-113 Internally invoiced goods and services). </v>
      </c>
    </row>
    <row r="30" spans="1:1" ht="45" x14ac:dyDescent="0.25">
      <c r="A30" s="277" t="str">
        <f>INDEX(languages!B49:C49,1,MATCH($A$5,languages!$B$2:$C$2,0))</f>
        <v xml:space="preserve">Wenn in Ihrem Projekt echte Subcontracts vorgesehen sind (vgl. AGA V2.0 S. 12-13 Different roles in the GA), tragen Sie diese im Tabellenblatt "B. Subcontracting" analog zum oben beschriebenen Vorgehen für die anderen Kostenkategorien ein (vgl. AGA V2.0 S. 78-81 Subcontracting Costs). Subcontracts generieren in Horizon Europe keine indirekten Kosten. </v>
      </c>
    </row>
    <row r="31" spans="1:1" ht="45" x14ac:dyDescent="0.25">
      <c r="A31" s="277" t="str">
        <f>INDEX(languages!B50:C50,1,MATCH($A$5,languages!$B$2:$C$2,0))</f>
        <v>Im Tabellenblatt "C2. Equipment" werden die förderfähigen Abschreibungsraten für Geräte in Ihrem Projekt berechnet. Alle gelb hinterlegten Felder müssen von Ihnen ausgefüllt werden, alle grau hinterlegten Felder befüllen sich selbst. Falls das Gerät nicht zu 100% in dem EU-Projekt genutzt wird müssen Sie in Spalte F den Anteil der Nutzung im Projekt angeben (Dokumentation erfolgt über Timesheets, vgl. AGA V2.0, S. 94-101 Equipment). Vergessen Sie hier nicht das %-Zeichen.</v>
      </c>
    </row>
    <row r="32" spans="1:1" ht="45" x14ac:dyDescent="0.25">
      <c r="A32" s="277" t="str">
        <f>INDEX(languages!B51:C51,1,MATCH($A$5,languages!$B$2:$C$2,0))</f>
        <v xml:space="preserve">In allen Kostenkategorien von "B. Subcontracting" bis "D. Internal" müssen die gelb hinterlegten Felder "Total (reported)" manuell ausgefüllt werden, denn aus diesen wird das Tabellenblatt "Financial reports" befüllt. Dies ist notwendig, damit spätere Änderungen in der Tabelle dokumentiert werden und die Daten für ein Adjustment zu sehen sind. </v>
      </c>
    </row>
    <row r="33" spans="1:1" ht="45" x14ac:dyDescent="0.25">
      <c r="A33" s="277" t="str">
        <f>INDEX(languages!B52:C52,1,MATCH($A$5,languages!$B$2:$C$2,0))</f>
        <v xml:space="preserve">Wenn in einer Berichtsperiode die zu berichtenden Purchase costs &gt;15% der Personalkosten betragen, so erscheint im Tabellenblatt "Financial Reports" ein Warnhinweis. Dann müssen Sie in den Tabellenblättern "C1. Travel" in Spalte A , "C2. Equipment" in Spalte O, Q, S, U, W und "C3. OGS" in Spalte A die jeweils höchsten Einzelpositionen mit x markieren. Diese Buchungen müssen im Financial Statement genauer erläutert werden. </v>
      </c>
    </row>
    <row r="34" spans="1:1" x14ac:dyDescent="0.25">
      <c r="A34" s="277"/>
    </row>
    <row r="35" spans="1:1" ht="18.75" x14ac:dyDescent="0.3">
      <c r="A35" s="285" t="str">
        <f>INDEX(languages!B54:C54,1,MATCH($A$5,languages!$B$2:$C$2,0))</f>
        <v>Übersicht Mitarbeiter_innen</v>
      </c>
    </row>
    <row r="36" spans="1:1" x14ac:dyDescent="0.25">
      <c r="A36" s="277" t="str">
        <f>INDEX(languages!B55:C55,1,MATCH($A$5,languages!$B$2:$C$2,0))</f>
        <v xml:space="preserve">Diese Seiten geben Ihnen einen Überblick über die berichteten Personenmonate und Kosten pro Mitarbeiter_in, unterteilt nach Berichtsperiode und nach Arbeitspaket. </v>
      </c>
    </row>
    <row r="37" spans="1:1" ht="45" x14ac:dyDescent="0.25">
      <c r="A37" s="277" t="str">
        <f>INDEX(languages!B56:C56,1,MATCH($A$5,languages!$B$2:$C$2,0))</f>
        <v>Wenn Sie alles richtig vorbereitet haben, d.h. vor allem: wenn Name_1 und fortfolgende im Personalblatt mit der Bezeichnung in der Overview employees übereinstimmt, füllen sich diese Seiten automatisch mit den Daten aus den Personalblättern. Zur Fehlerbehebung können Sie die Spalten U bis AP der "Overview employees" wieder einblenden.</v>
      </c>
    </row>
    <row r="38" spans="1:1" x14ac:dyDescent="0.25">
      <c r="A38" s="277" t="str">
        <f>INDEX(languages!B57:C57,1,MATCH($A$5,languages!$B$2:$C$2,0))</f>
        <v>Die Umrechnung der Tagesäquivalente (TÄ) aus den Personalblättern in Personenmonate (PM) erfolgt nach dem Prinzip PM=TÄ/215*12.</v>
      </c>
    </row>
    <row r="39" spans="1:1" ht="30" x14ac:dyDescent="0.25">
      <c r="A39" s="277" t="str">
        <f>INDEX(languages!B58:C58,1,MATCH($A$5,languages!$B$2:$C$2,0))</f>
        <v xml:space="preserve">Auf der Seite "Overview employees" werden die zu berichtenden Daten pro Person zusammengefasst. In den Spalten C und D werden die im Projekt entstandenen den abrechenbaren Kosten gegenübergestellt. Die Zeilen 2-4 helfen beim Monitoring der abgerechneten Personenmonate. </v>
      </c>
    </row>
    <row r="40" spans="1:1" ht="60" x14ac:dyDescent="0.25">
      <c r="A40" s="277" t="str">
        <f>INDEX(languages!B59:C59,1,MATCH($A$5,languages!$B$2:$C$2,0))</f>
        <v>Der sicherste Weg, eine weitere Person in der "Overview employees" anzulegen, ist das Kopieren des letzten Personenbereiches "Name_10" und der dazugehörigen Zeilen bis "total". Dazu muss man die entsprechenden Zeilen markieren, dann über die rechte Maustaste "Kopieren" und dann unterhalb der markierten Zeilen mit rechter Maustaste "Kopierte Zeilen einfügen". Danach muss der kopierte Bereich "Name_10" umbenannt werden. Der Name muss mit dem Namen des dazugehörigen neuangelegten Personalblattes übereinstimmen.</v>
      </c>
    </row>
    <row r="41" spans="1:1" x14ac:dyDescent="0.25">
      <c r="A41" s="277" t="str">
        <f>INDEX(languages!B60:C60,1,MATCH($A$5,languages!$B$2:$C$2,0))</f>
        <v>Sicherheitshalber haben wir Ihnen die Bereiche "Name_1" bis "Name_10" in der "Overview employees" bereits angelegt.</v>
      </c>
    </row>
    <row r="42" spans="1:1" x14ac:dyDescent="0.25">
      <c r="A42" s="277"/>
    </row>
    <row r="43" spans="1:1" ht="18.75" x14ac:dyDescent="0.3">
      <c r="A43" s="285" t="str">
        <f>INDEX(languages!B62:C62,1,MATCH($A$5,languages!$B$2:$C$2,0))</f>
        <v>Personalblätter</v>
      </c>
    </row>
    <row r="44" spans="1:1" ht="45" x14ac:dyDescent="0.25">
      <c r="A44" s="277" t="str">
        <f>INDEX(languages!B63:C63,1,MATCH($A$5,languages!$B$2:$C$2,0))</f>
        <v>Jede Person im Projekt bekommt ein eigenes Tabellenblatt, das mit ihrem Namen benannt wird. Es dürfen hierbei keine Leerzeichen oder Sonderzeichen wie '-' eingegeben werden und der Name muss mit dem eingegebenen Namen in der "Overview employees" (Spalte A) exakt übereinstimmen. In ERCs erhält die_der Principal Investigator ein Blatt mit dem Zusatz "_PI".</v>
      </c>
    </row>
    <row r="45" spans="1:1" x14ac:dyDescent="0.25">
      <c r="A45" s="277" t="str">
        <f>INDEX(languages!B64:C64,1,MATCH($A$5,languages!$B$2:$C$2,0))</f>
        <v xml:space="preserve">Füllen Sie in den Personalblättern die Basisdaten für die Person und optional die Daten aus ihren Arbeitsverträgen im EU-Projekt aus. </v>
      </c>
    </row>
    <row r="46" spans="1:1" ht="45" x14ac:dyDescent="0.25">
      <c r="A46" s="277" t="str">
        <f>INDEX(languages!B65:C65,1,MATCH($A$5,languages!$B$2:$C$2,0))</f>
        <v>Als "Day-equivalent" (Zelle H2) wird die Zahl der Stunden pro Tagesäquivalent festgelegt: Es kann a) pauschal "8", b) die täglich zu leistende Arbeitszeit für Vollzeit laut Tarifvertrag, oder c) die an Ihrer Einrichtung definierten Jahresproduktivstunden/215 eingetragen werden (vgl. AGA V2.0 S. 209-211 Records for personnel costs - day-equivalents worked for the action).</v>
      </c>
    </row>
    <row r="47" spans="1:1" x14ac:dyDescent="0.25">
      <c r="A47" s="277" t="str">
        <f>INDEX(languages!B66:C66,1,MATCH($A$5,languages!$B$2:$C$2,0))</f>
        <v>Sie können entscheiden, wie viele Arbeitspakete Sie sich anzeigen lassen wollen (+ über Spalte AE) und ganze Jahresblöcke ein- und ausklappen (- ab Zeile 59).</v>
      </c>
    </row>
    <row r="48" spans="1:1" ht="45" x14ac:dyDescent="0.25">
      <c r="A48" s="277" t="str">
        <f>INDEX(languages!B67:C67,1,MATCH($A$5,languages!$B$2:$C$2,0))</f>
        <v>Die eigentliche Personalkostenkalkulation erfolgt in den Personalblättern und ist weiter unten in diesem Liesmich Schritt für Schritt erklärt. Es wurden keine Voreinstellungen vorgenommen in Bezug auf die Kappung von Tagesäquivalenten und Kosten pro Person. Sie müssen an Ihrer Einrichtung festlegen wie Sie mit den Optionen umgehen und diese dann pro Mitarbeiter einstellen (Zellen D11 sowie B35-B41 auf den Personalblättern).</v>
      </c>
    </row>
    <row r="49" spans="1:1" ht="45" x14ac:dyDescent="0.25">
      <c r="A49" s="277" t="str">
        <f>INDEX(languages!B68:C68,1,MATCH($A$5,languages!$B$2:$C$2,0))</f>
        <v>Der sicherste Weg, das Tabellenblatt "Name_1" zu kopieren, geht über die rechte Maustaste auf dem Reiter "Name_1" --&gt; Verschieben oder kopieren --&gt; Häkchen setzen bei "Kopie erstellen" --&gt; es erscheint ein neuer Reiter mit dem Namen "Name_1 (2)", den Sie an die von Ihnen bevorzugte Stelle schieben und umbenennen können. Im Blatt "Overview employees" müssen die umbenannten Namen ebenfalls eingepflegt werden (Beschreibung siehe nächster Abschnitt).</v>
      </c>
    </row>
    <row r="50" spans="1:1" x14ac:dyDescent="0.25">
      <c r="A50" s="277" t="str">
        <f>INDEX(languages!B69:C69,1,MATCH($A$5,languages!$B$2:$C$2,0))</f>
        <v>Sicherheitshalber haben wir Ihnen die Blätter "Name_1" bis "Name_10" bereits angelegt.</v>
      </c>
    </row>
    <row r="51" spans="1:1" x14ac:dyDescent="0.25">
      <c r="A51" s="277"/>
    </row>
    <row r="52" spans="1:1" ht="18.75" x14ac:dyDescent="0.3">
      <c r="A52" s="285" t="str">
        <f>INDEX(languages!B71:C71,1,MATCH($A$5,languages!$B$2:$C$2,0))</f>
        <v>Berechnungsmethode für den Tagessatz</v>
      </c>
    </row>
    <row r="53" spans="1:1" ht="60" x14ac:dyDescent="0.25">
      <c r="A53" s="277" t="str">
        <f>INDEX(languages!B72:C72,1,MATCH($A$5,languages!$B$2:$C$2,0))</f>
        <v>Zur Ermittlung der abrechenbaren Personalkosten in Horizon Europe ist die Berechnung eines Tagessatzes pro Mitarbeiter_in Voraussetzung. Hierzu stellen Model Grant Agreement (MGA) und Annotated Grant Agreement (AGA) zwei alternative Berechnungsmethoden bereit. Während das Model Grant Agreement von einem Tagessatz pro Kalenderjahr ausgeht, bezieht sich der überwiegende Teil der Beispiele und Erläuterungen im AGA auf einen Tagessatz pro Berichtsperiode. Beide Berechnungsmethoden sind zulässig (vgl. AGA V2.0 S. 52 FN6).</v>
      </c>
    </row>
    <row r="54" spans="1:1" ht="60" x14ac:dyDescent="0.25">
      <c r="A54" s="277" t="str">
        <f>INDEX(languages!B73:C73,1,MATCH($A$5,languages!$B$2:$C$2,0))</f>
        <v xml:space="preserve">Während es für die Berechnungsmethode nach AGA mehr Kommentare und Beispiele gibt und auch die Generaldirektion für Forschung und der Research Enquiry Service diese Methode empfehlen, so widersprechen sie doch an einigen Stellen dem Grant Agreement, das Beneficiaries mit der Kommission unterzeichnet haben. Beide Berechnungsmethoden haben Vor- und Nachteile, so dass sich die AG Personalkostentool dafür entschieden hat, für beide Berechnungsmethoden eine Excelvorlage zu erstellen. Die Entscheidung für eine Methode muss jede Einrichtung für sich treffen. </v>
      </c>
    </row>
    <row r="55" spans="1:1" x14ac:dyDescent="0.25">
      <c r="A55" s="405" t="str">
        <f>INDEX(languages!B74:C74,1,MATCH($A$5,languages!$B$2:$C$2,0))</f>
        <v>Diese Excelvorlage berechnet den Tagessatz pro Kalenderjahr.</v>
      </c>
    </row>
    <row r="56" spans="1:1" ht="150" x14ac:dyDescent="0.25">
      <c r="A56" s="277" t="str">
        <f>INDEX(languages!B75:C75,1,MATCH($A$5,languages!$B$2:$C$2,0))</f>
        <v>Kappungsgrenzen bei Berechnungsmethode pro Berichtsperiode (hier nur zur Kenntnis): 
Die Anzahl der Tagesäquivalente (Ist-Arbeitszeit) darf die maximum declarable day-equivalents (Soll-Arbeitszeit) pro Berichtsperiode nicht überschreiten. 
Es dürfen nicht mehr Kosten abgerechnet werden als an der Einrichtung in der Berichtsperiode für die jeweilige Person entstanden sind (vgl. AGA V2.0 S. 53). 
Es muss das Horizontal Ceiling eingehalten werden, das besagt, dass pro Kalenderjahr über alle EU und Euratom Grants nicht mehr als 215 Tagesäquivalente (bzw. bei Teilzeit pro rata die Soll-Arbeitszeit über alle Projekte und Verträge) abgerechnet werden dürfen (vgl. AGA V2.0 S.53 Gelber Kasten). 
Auf Basis von Antworten des Research Enquiry Service (Legal and Financial Helpdesk) interpretieren wir das AGA so, dass das Horizontal Ceiling nur in Fällen gilt, in denen eine Person im gegebenen Kalenderjahr in mehreren EU Grants beschäftigt ist. Laut einer Antwort derselben Stelle vom 29.05.2024 bezieht sich die Aussage, dass Doppelfinanzierung zwischen EU und Euratom Grants vermieden werden soll konkret auf EU Programme, die direkt (wie Horizon Europe) oder indirekt (wie Erasmus+) gemanaged werden, nicht jedoch auf EU Programme mit shared management (wie ESF+). Zur Definition von EU Grant vgl. AGA V2.0 S. 30. Die Antworten des RES können hier nachgelesen werden: https://www.eubuero.de/de/nks-ruf-res-2415.html (Frage 5.20 und 5.21).</v>
      </c>
    </row>
    <row r="57" spans="1:1" ht="60" x14ac:dyDescent="0.25">
      <c r="A57" s="277" t="str">
        <f>INDEX(languages!B76:C76,1,MATCH($A$5,languages!$B$2:$C$2,0))</f>
        <v>Kappungsgrenzen bei Berechnungsmethode pro Kalenderjahr: 
Die Anzahl der Tagesäquivalente (Ist-Arbeitszeit) darf die maximum declarable day-equivalents (Soll-Arbeitszeit) pro Kalenderjahr nicht überschreiten. 
Es dürfen nicht mehr Kosten abgerechnet werden als an der Einrichtung im Kalenderjahr für die jeweilige Person entstanden sind (vgl. AGA V2.0 S. 53). 
Wechselt die Berichtsperiode im laufenden Jahr müssen zwei getrennte Tagessätze berechnet werden (vgl. AGA V2.0 S. 52 FN6).</v>
      </c>
    </row>
    <row r="58" spans="1:1" x14ac:dyDescent="0.25">
      <c r="A58" s="277" t="str">
        <f>INDEX(languages!B77:C77,1,MATCH($A$5,languages!$B$2:$C$2,0))</f>
        <v>Hier ein Beispiel zum besseren Verständnis:</v>
      </c>
    </row>
    <row r="59" spans="1:1" ht="284.25" customHeight="1" x14ac:dyDescent="0.25">
      <c r="A59" s="277"/>
    </row>
    <row r="60" spans="1:1" ht="60" x14ac:dyDescent="0.25">
      <c r="A60" s="277" t="str">
        <f>INDEX(languages!B78:C78,1,MATCH($A$5,languages!$B$2:$C$2,0))</f>
        <v xml:space="preserve">In Feld D11 muss für jede Person individuell festgelegt werden, ob zusätzlich zu den oben beschriebenen Kappungsgrenzen auf die tatsächlich gebuchten Kosten im EU-Projekt gekappt werden soll ("yes") oder nicht ("no"). Diese Kappung, die nicht im AGA verankert ist, kann aufgrund von Mischfinanzierung mit anderen Mittelarten einrichtungsinterne Praxis sein. Wichtig ist, dass in der Excelvorlage kein Abgleich zu anderen Projekten und den dort abgerechneten Tagesäquivalenten erfolgt. Dies muss jede Einrichtung selbst im Blick behalten (besonders wenn in Feld D11 "no" angegeben wird). </v>
      </c>
    </row>
    <row r="61" spans="1:1" x14ac:dyDescent="0.25">
      <c r="A61" s="277"/>
    </row>
    <row r="62" spans="1:1" ht="18.75" x14ac:dyDescent="0.3">
      <c r="A62" s="285" t="str">
        <f>INDEX(languages!B80:C80,1,MATCH($A$5,languages!$B$2:$C$2,0))</f>
        <v>Externe Daten</v>
      </c>
    </row>
    <row r="63" spans="1:1" x14ac:dyDescent="0.25">
      <c r="A63" s="277" t="str">
        <f>INDEX(languages!B81:C81,1,MATCH($A$5,languages!$B$2:$C$2,0))</f>
        <v xml:space="preserve">Folgende Daten benötigen Sie für alle Mitarbeiter_innen im Projekt: </v>
      </c>
    </row>
    <row r="64" spans="1:1" x14ac:dyDescent="0.25">
      <c r="A64" s="277" t="str">
        <f>INDEX(languages!B82:C82,1,MATCH($A$5,languages!$B$2:$C$2,0))</f>
        <v xml:space="preserve">- Vertragsdaten aus allen Arbeitsverträgen während der Projektlaufzeit: Vertragslaufzeit, Stellenumfang, Eingruppierung und Erfahrungsstufe. </v>
      </c>
    </row>
    <row r="65" spans="1:1" x14ac:dyDescent="0.25">
      <c r="A65" s="277" t="str">
        <f>INDEX(languages!B83:C83,1,MATCH($A$5,languages!$B$2:$C$2,0))</f>
        <v>- Personalkosten inkl. Lohnnebenkosten aus allen Projekten und Verträgen an Ihrer Einrichtung pro Mitarbeiter_in pro Monat während der Projektlaufzeit.</v>
      </c>
    </row>
    <row r="66" spans="1:1" x14ac:dyDescent="0.25">
      <c r="A66" s="277" t="str">
        <f>INDEX(languages!B84:C84,1,MATCH($A$5,languages!$B$2:$C$2,0))</f>
        <v>- Dokumentierte Arbeitszeit in Form von Timesheets oder Monthly Declarations.</v>
      </c>
    </row>
    <row r="67" spans="1:1" x14ac:dyDescent="0.25">
      <c r="A67" s="277"/>
    </row>
    <row r="68" spans="1:1" x14ac:dyDescent="0.25">
      <c r="A68" s="277" t="str">
        <f>INDEX(languages!B86:C86,1,MATCH($A$5,languages!$B$2:$C$2,0))</f>
        <v xml:space="preserve">Am besten sammeln Sie alle Daten zu den Arbeitsverträgen und Personalkosten in zusätzlichen Excel-Arbeitsblättern innerhalb dieser Datei. </v>
      </c>
    </row>
    <row r="69" spans="1:1" ht="30" x14ac:dyDescent="0.25">
      <c r="A69" s="277" t="str">
        <f>INDEX(languages!B87:C87,1,MATCH($A$5,languages!$B$2:$C$2,0))</f>
        <v>Die Timesheets müssen Sie in Papierform aufbewahren. Elektronische Zeiterfassung ist nur unter bestimmten Bedingungen zulässig (vgl. AGA V2.0 S. 209 Records for personnel costs).</v>
      </c>
    </row>
    <row r="70" spans="1:1" ht="45" x14ac:dyDescent="0.25">
      <c r="A70" s="277" t="str">
        <f>INDEX(languages!B88:C88,1,MATCH($A$5,languages!$B$2:$C$2,0))</f>
        <v xml:space="preserve">Es ist empfehlenswert, die Daten aus den Timesheets regelmäßig (auch innerhalb der Berichtsperiode) in diese Tabelle einzupflegen um bei größeren Abweichungen frühzeitig entgegensteuern zu können. Wenn Sie die Timesheetvorlage unserer Arbeitsgruppe verwenden, können Sie diese Checks auch direkt in der Vorlage im Tabellenblatt "Total" vornehmen. </v>
      </c>
    </row>
    <row r="71" spans="1:1" x14ac:dyDescent="0.25">
      <c r="A71" s="277"/>
    </row>
    <row r="72" spans="1:1" ht="30" x14ac:dyDescent="0.25">
      <c r="A72" s="277" t="str">
        <f>INDEX(languages!B90:C90,1,MATCH($A$5,languages!$B$2:$C$2,0))</f>
        <v>Übertragen Sie die tatsächlichen Personalkosten pro Mitarbeiter_in pro Monat in ein Excel-Arbeitsblatt. Berücksichtigen Sie dabei gebuchte Ausgaben für alle Projekte und Arbeitsverträge an Ihrer Einrichtung in der jeweiligen Berichtsperiode (vgl. AGA V2.0 S.p. 56 Multiple parallel or consecutive contracts).</v>
      </c>
    </row>
    <row r="73" spans="1:1" x14ac:dyDescent="0.25">
      <c r="A73" s="277"/>
    </row>
    <row r="74" spans="1:1" ht="18.75" x14ac:dyDescent="0.3">
      <c r="A74" s="285" t="str">
        <f>INDEX(languages!B92:C92,1,MATCH($A$5,languages!$B$2:$C$2,0))</f>
        <v>Wie funktioniert die Personalkostenkalkulation mit dieser Excelvorlage?</v>
      </c>
    </row>
    <row r="75" spans="1:1" x14ac:dyDescent="0.25">
      <c r="A75" s="277">
        <f>INDEX(languages!B93:C93,1,MATCH($A$5,languages!$B$2:$C$2,0))</f>
        <v>0</v>
      </c>
    </row>
    <row r="76" spans="1:1" x14ac:dyDescent="0.25">
      <c r="A76" s="277">
        <f>INDEX(languages!B94:C94,1,MATCH($A$5,languages!$B$2:$C$2,0))</f>
        <v>0</v>
      </c>
    </row>
    <row r="77" spans="1:1" x14ac:dyDescent="0.25">
      <c r="A77" s="277">
        <f>INDEX(languages!B95:C95,1,MATCH($A$5,languages!$B$2:$C$2,0))</f>
        <v>0</v>
      </c>
    </row>
    <row r="78" spans="1:1" x14ac:dyDescent="0.25">
      <c r="A78" s="277">
        <f>INDEX(languages!B96:C96,1,MATCH($A$5,languages!$B$2:$C$2,0))</f>
        <v>0</v>
      </c>
    </row>
    <row r="79" spans="1:1" x14ac:dyDescent="0.25">
      <c r="A79" s="277">
        <f>INDEX(languages!B97:C97,1,MATCH($A$5,languages!$B$2:$C$2,0))</f>
        <v>0</v>
      </c>
    </row>
    <row r="80" spans="1:1" x14ac:dyDescent="0.25">
      <c r="A80" s="277">
        <f>INDEX(languages!B98:C98,1,MATCH($A$5,languages!$B$2:$C$2,0))</f>
        <v>0</v>
      </c>
    </row>
    <row r="81" spans="1:1" x14ac:dyDescent="0.25">
      <c r="A81" s="277">
        <f>INDEX(languages!B99:C99,1,MATCH($A$5,languages!$B$2:$C$2,0))</f>
        <v>0</v>
      </c>
    </row>
    <row r="82" spans="1:1" x14ac:dyDescent="0.25">
      <c r="A82" s="277">
        <f>INDEX(languages!B100:C100,1,MATCH($A$5,languages!$B$2:$C$2,0))</f>
        <v>0</v>
      </c>
    </row>
    <row r="83" spans="1:1" x14ac:dyDescent="0.25">
      <c r="A83" s="277">
        <f>INDEX(languages!B101:C101,1,MATCH($A$5,languages!$B$2:$C$2,0))</f>
        <v>0</v>
      </c>
    </row>
    <row r="84" spans="1:1" x14ac:dyDescent="0.25">
      <c r="A84" s="277">
        <f>INDEX(languages!B102:C102,1,MATCH($A$5,languages!$B$2:$C$2,0))</f>
        <v>0</v>
      </c>
    </row>
    <row r="85" spans="1:1" x14ac:dyDescent="0.25">
      <c r="A85" s="277">
        <f>INDEX(languages!B103:C103,1,MATCH($A$5,languages!$B$2:$C$2,0))</f>
        <v>0</v>
      </c>
    </row>
    <row r="86" spans="1:1" x14ac:dyDescent="0.25">
      <c r="A86" s="277">
        <f>INDEX(languages!B104:C104,1,MATCH($A$5,languages!$B$2:$C$2,0))</f>
        <v>0</v>
      </c>
    </row>
    <row r="87" spans="1:1" x14ac:dyDescent="0.25">
      <c r="A87" s="277">
        <f>INDEX(languages!B105:C105,1,MATCH($A$5,languages!$B$2:$C$2,0))</f>
        <v>0</v>
      </c>
    </row>
    <row r="88" spans="1:1" x14ac:dyDescent="0.25">
      <c r="A88" s="277">
        <f>INDEX(languages!B106:C106,1,MATCH($A$5,languages!$B$2:$C$2,0))</f>
        <v>0</v>
      </c>
    </row>
    <row r="89" spans="1:1" x14ac:dyDescent="0.25">
      <c r="A89" s="277">
        <f>INDEX(languages!B107:C107,1,MATCH($A$5,languages!$B$2:$C$2,0))</f>
        <v>0</v>
      </c>
    </row>
    <row r="90" spans="1:1" x14ac:dyDescent="0.25">
      <c r="A90" s="277">
        <f>INDEX(languages!B108:C108,1,MATCH($A$5,languages!$B$2:$C$2,0))</f>
        <v>0</v>
      </c>
    </row>
    <row r="91" spans="1:1" x14ac:dyDescent="0.25">
      <c r="A91" s="277">
        <f>INDEX(languages!B109:C109,1,MATCH($A$5,languages!$B$2:$C$2,0))</f>
        <v>0</v>
      </c>
    </row>
    <row r="92" spans="1:1" x14ac:dyDescent="0.25">
      <c r="A92" s="277">
        <f>INDEX(languages!B110:C110,1,MATCH($A$5,languages!$B$2:$C$2,0))</f>
        <v>0</v>
      </c>
    </row>
    <row r="93" spans="1:1" x14ac:dyDescent="0.25">
      <c r="A93" s="277">
        <f>INDEX(languages!B111:C111,1,MATCH($A$5,languages!$B$2:$C$2,0))</f>
        <v>0</v>
      </c>
    </row>
    <row r="94" spans="1:1" x14ac:dyDescent="0.25">
      <c r="A94" s="277">
        <f>INDEX(languages!B112:C112,1,MATCH($A$5,languages!$B$2:$C$2,0))</f>
        <v>0</v>
      </c>
    </row>
    <row r="95" spans="1:1" x14ac:dyDescent="0.25">
      <c r="A95" s="277">
        <f>INDEX(languages!B113:C113,1,MATCH($A$5,languages!$B$2:$C$2,0))</f>
        <v>0</v>
      </c>
    </row>
    <row r="96" spans="1:1" x14ac:dyDescent="0.25">
      <c r="A96" s="277"/>
    </row>
    <row r="97" spans="1:1" x14ac:dyDescent="0.25">
      <c r="A97" s="277"/>
    </row>
    <row r="98" spans="1:1" x14ac:dyDescent="0.25">
      <c r="A98" s="277"/>
    </row>
    <row r="99" spans="1:1" x14ac:dyDescent="0.25">
      <c r="A99" s="277"/>
    </row>
    <row r="100" spans="1:1" x14ac:dyDescent="0.25">
      <c r="A100" s="277"/>
    </row>
    <row r="101" spans="1:1" x14ac:dyDescent="0.25">
      <c r="A101" s="277">
        <f>INDEX(languages!B114:C114,1,MATCH($A$5,languages!$B$2:$C$2,0))</f>
        <v>0</v>
      </c>
    </row>
    <row r="102" spans="1:1" x14ac:dyDescent="0.25">
      <c r="A102" s="277">
        <f>INDEX(languages!B115:C115,1,MATCH($A$5,languages!$B$2:$C$2,0))</f>
        <v>0</v>
      </c>
    </row>
    <row r="103" spans="1:1" x14ac:dyDescent="0.25">
      <c r="A103" s="277"/>
    </row>
    <row r="104" spans="1:1" ht="45" x14ac:dyDescent="0.25">
      <c r="A104" s="277" t="str">
        <f>INDEX(languages!B117:C117,1,MATCH($A$5,languages!$B$2:$C$2,0))</f>
        <v xml:space="preserve">Die Nummern der einzelnen Bereiche bilden den Workflow der Personalkostenkalkulation innerhalb des Personalblattes ab. D.h. Sie füllen das Blatt aus, indem Sie den Nummern folgen. Später beim Arbeiten mit den ausgefüllten Daten für das Erstellen von Berichten haben Sie alle relevanten Informationen im oberen Bereich des Personalblattes im Blick, so dass schnelles Blättern zwischen Personen möglich ist. </v>
      </c>
    </row>
    <row r="105" spans="1:1" x14ac:dyDescent="0.25">
      <c r="A105" s="277"/>
    </row>
    <row r="106" spans="1:1" ht="18.75" x14ac:dyDescent="0.3">
      <c r="A106" s="285" t="str">
        <f>INDEX(languages!B119:C119,1,MATCH($A$5,languages!$B$2:$C$2,0))</f>
        <v>1.    Basisdaten</v>
      </c>
    </row>
    <row r="107" spans="1:1" ht="45" x14ac:dyDescent="0.25">
      <c r="A107" s="277" t="str">
        <f>INDEX(languages!B120:C120,1,MATCH($A$5,languages!$B$2:$C$2,0))</f>
        <v>Füllen Sie für Ihre_n Mitarbeiter_in die Daten in den gelb markierten Feldern im Bereich 1 aus. In der Spalte "Day-equivalents" (Zelle H2) wird definiert, wie viele Stunden bei Vollzeitarbeit ein Vollzeitäquivalent ergeben (siehe oben "Personalblätter"). Die weiß hinterlegten Felder dienen der Orientierung, müssen aber nicht ausgefüllt werden. Zur Erläuterung von Feld D11 bitte Bereich 4 "Abrechenbare Kosten pro Berichtsperiode" lesen.</v>
      </c>
    </row>
    <row r="108" spans="1:1" x14ac:dyDescent="0.25">
      <c r="A108" s="277"/>
    </row>
    <row r="109" spans="1:1" ht="18.75" x14ac:dyDescent="0.3">
      <c r="A109" s="285" t="str">
        <f>INDEX(languages!B122:C122,1,MATCH($A$5,languages!$B$2:$C$2,0))</f>
        <v>2.    Bereiche 2a und 2b</v>
      </c>
    </row>
    <row r="110" spans="1:1" ht="60" x14ac:dyDescent="0.25">
      <c r="A110" s="277" t="str">
        <f>INDEX(languages!B123:C123,1,MATCH($A$5,languages!$B$2:$C$2,0))</f>
        <v>Die Bereiche 2a und 2b sind für jedes Kalenderjahr in Ihrem Projekt angelegt. Die Berichtsperioden und relevanten Arbeitspakete sollten bereits automatisch aus dem Blatt Basisdaten zum Projekt übertragen worden sein. Sobald auf dem Arbeitsblatt "Basisdaten zum Projekt" die Daten für Projektstart und -ende, Berichtsperioden und Arbeitspakete eingegeben sind und bei "involvement" ein "X" gesetzt wurde, färben sich die relevanten Felder zur Bearbeitung gelb in den Tabellen 2a und 2b (dies funktioniert nur mit einer Excelversion ab 2019).</v>
      </c>
    </row>
    <row r="111" spans="1:1" x14ac:dyDescent="0.25">
      <c r="A111" s="277"/>
    </row>
    <row r="112" spans="1:1" ht="18.75" x14ac:dyDescent="0.3">
      <c r="A112" s="285" t="str">
        <f>INDEX(languages!B125:C125,1,MATCH($A$5,languages!$B$2:$C$2,0))</f>
        <v>2a. Vollzeitäquivalente und Personalkosten gesamt und Projekt</v>
      </c>
    </row>
    <row r="113" spans="1:1" ht="135" x14ac:dyDescent="0.25">
      <c r="A113" s="277" t="str">
        <f>INDEX(languages!B126:C126,1,MATCH($A$5,languages!$B$2:$C$2,0))</f>
        <v>Tragen Sie pro Monat die Vollzeitäquivalente (full-time equivalents) über alle Arbeitsverträge der jeweiligen Person an Ihrer Einrichtung (Spalte E) und für das abzurechnende EU-Projekt (Spalte H) ein. Ebenso verfahren Sie mit den Personalkosten insgesamt (Spalte G) und projektanteilig (Spalte J).
Daraus ergeben sich in Spalte F die maximum declarable day-equivalents, also die sogenannte Soll-Arbeitszeit über alle Verträge und Projekte, die für die Berechnung des Tagessatzes relevant ist (vgl. AGA V2.0 S. 53-54, regarding the maximum declarable day-equivalents).
Zur Berechnung der Vollzeitäquivalente benötigen Sie die Vertragsdaten der Person. Beachten Sie, dass jeder Monat pauschal mit 30 Tagen angesetzt wird (vgl. AGA V2.0 S. 53). 
Beispiel 1: Ein Mitarbeiter wird von 0,5 auf 0,75 FTE am 20. August aufgestockt. FTE für August: 0,5*19/30 + 0,75*11/30 = 0,591666667. 
Beispiel 2: Ein 100%-Arbeitsvertrag endet am 20. Februar. FTE für Februar: 1,0*20/30 = 0,666666667. Es ist vorteilhaft, hier möglichst spät, am besten nur einmal pro Periode, zu runden.</v>
      </c>
    </row>
    <row r="114" spans="1:1" x14ac:dyDescent="0.25">
      <c r="A114" s="277"/>
    </row>
    <row r="115" spans="1:1" ht="18.75" x14ac:dyDescent="0.3">
      <c r="A115" s="285" t="str">
        <f>INDEX(languages!B128:C128,1,MATCH($A$5,languages!$B$2:$C$2,0))</f>
        <v>2b. Projekt-Arbeitsstunden pro Arbeitspaket und Monat</v>
      </c>
    </row>
    <row r="116" spans="1:1" ht="45" x14ac:dyDescent="0.25">
      <c r="A116" s="277" t="str">
        <f>INDEX(languages!B129:C129,1,MATCH($A$5,languages!$B$2:$C$2,0))</f>
        <v>Tragen Sie in Bereich 2b pro Arbeitspaket und Monat die dokumentierte Arbeitszeit in Stunden ein. Die Umrechnung von Stunden in Tagesäquivalente pro Kalenderjahr erfolgt in der untersten Zeile des Bereichs 2b. Hier sind die day-equivalents worked in the action, die sogenannte Ist-Arbeitszeit dargestellt. 
Wenn Sie die Arbeitszeit in Tagesäquivalenten pro Monat erfassen müssen Sie im Feld H2 "1" eintragen.</v>
      </c>
    </row>
    <row r="117" spans="1:1" x14ac:dyDescent="0.25">
      <c r="A117" s="277"/>
    </row>
    <row r="118" spans="1:1" ht="18.75" x14ac:dyDescent="0.3">
      <c r="A118" s="285" t="str">
        <f>INDEX(languages!B131:C131,1,MATCH($A$5,languages!$B$2:$C$2,0))</f>
        <v>3.    Horizontal Ceiling &amp; Kappung auf Kalenderjahr</v>
      </c>
    </row>
    <row r="119" spans="1:1" ht="90" x14ac:dyDescent="0.25">
      <c r="A119" s="277" t="str">
        <f>INDEX(languages!B132:C132,1,MATCH($A$5,languages!$B$2:$C$2,0))</f>
        <v xml:space="preserve">Nach Abschluss einer Berichtsperiode erfolgt die Kontrolle der Kappungsgrenzen in den Bereichen 3 und 4 (Vgl. AGA V2.0 S. 52 Calculation).
Bereich 3 dient zur Kontrolle für das Horizontal Ceiling (vgl. AGA V2.0 S. 53 gelber Kasten). Nur wenn die Person in einem Kalenderjahr aus mehreren EU- und Euratom-Projekten finanziert wird müssen Sie in Spalte B "yes" auswählen. 
Dann wird hier in Bereich 3 für jedes Kalenderjahr aufgeschlüsselt, wie viele Tagesäquivalente pro Berichtsperiode maximal abgerechnet werden dürfen und wenn nötig automatisch gekappt, so dass das Horizontal Ceiling eingehalten wird. Wenn Sie in Spalte B "no" auswählen werden alle dokumentierten Tagesäquivalente in Bereich 4 Spalte I übertragen und dort ggf. die weiteren Kappungsgrenzen umgesetzt. </v>
      </c>
    </row>
    <row r="120" spans="1:1" x14ac:dyDescent="0.25">
      <c r="A120" s="277"/>
    </row>
    <row r="121" spans="1:1" ht="18.75" x14ac:dyDescent="0.3">
      <c r="A121" s="285" t="str">
        <f>INDEX(languages!B134:C134,1,MATCH($A$5,languages!$B$2:$C$2,0))</f>
        <v>4.    Abrechenbare Personalkosten pro Berichtsperiode</v>
      </c>
    </row>
    <row r="122" spans="1:1" ht="180" x14ac:dyDescent="0.25">
      <c r="A122" s="277" t="str">
        <f>INDEX(languages!B135:C135,1,MATCH($A$5,languages!$B$2:$C$2,0))</f>
        <v xml:space="preserve">In Bereich 4 wird mithilfe der Soll-Arbeitszeit (Spalte D) und der entstandenen Personalkosten über alle Projekte und Verträge (Spalte C) der Tagessatz pro Berichtsperiode berechnet (Spalte E) (Vgl. AGA V2.0 S. 54-60 regarding the calculation of the daily rate). Spalte F zeigt die tatsächlichen Kosten im Projekt und Spalte G die Soll-Arbeitszeit im Projekt pro Berichtsperiode auf. 
Der Zusatz "rounded"  in einer Spaltenüberschrift zeigt das Runden auf 1/2 Tag genau gemäß AGA an. In einigen anderen Spalten werden nur bis zu 3 Nachkommastellen angezeigt, damit das Ergebnis besser lesbar ist und alle bedingten Formatierungen richtig greifen.
In den Spalten H bis J können die einzelnen Kappungsschritte nachvollzogen werden. In Spalte H finden Sie die tatsächlich dokumentierten Tagesäquivalente ohne Kappung aus Bereich 2b. In Spalte I wird die Kappungsgrenze aus Bereich 3 übertragen (Horizontal Ceiling) und auf die Maximum Declarable Day-Equivalents aus Spalte E oder Spalte G gekappt (Capping). Bei Auswahl von "yes" in Feld D11 wird auf die Sollarbeitszeit im Projekt gekappt. Bei Auswahl von "no" in Feld D11 ist es möglich, Mehrarbeit im Projekt abzurechnen, wenn dies innerhalb der Soll-Arbeitszeit der Person über alle Projekte und Verträge liegt (maximum declarable day-equivalents). Spalte J enthält die finalen Tagesäquivalente für die Ermittlung der förderfähigen Kosten und rundet auf 0,5 Tagesäquivalente genau. 
In Spalte L werden die förderfähigen Kosten in der Berichtsperiode berechnet. Spalte K und M dienen als Check - sie erscheinen rot wenn mehr Zeit dokumentiert wurde als abgerechnet werden kann. Sie erscheinen gelb wenn weniger Zeit dokumentiert wurde als theoretisch abgerechnet werden könnte. </v>
      </c>
    </row>
    <row r="123" spans="1:1" x14ac:dyDescent="0.25">
      <c r="A123" s="277"/>
    </row>
    <row r="124" spans="1:1" ht="18.75" x14ac:dyDescent="0.3">
      <c r="A124" s="285" t="str">
        <f>INDEX(languages!B137:C137,1,MATCH($A$5,languages!$B$2:$C$2,0))</f>
        <v>5.   Tagesäquivalente pro Arbeitspaket &amp; abrechenbare Personalkosten</v>
      </c>
    </row>
    <row r="125" spans="1:1" ht="75" x14ac:dyDescent="0.25">
      <c r="A125" s="277" t="str">
        <f>INDEX(languages!B138:C138,1,MATCH($A$5,languages!$B$2:$C$2,0))</f>
        <v>Im Bereich 5 berechnen sich (basierend auf den Eingaben im Bereich 2b) automatisch die zu berichtenden Tagesäquivalente pro Arbeitspaket. Wenn die Ist-Arbeitszeit die Soll-Arbeitszeit pro Berichtsperiode unterschreitet (Bereich 2b), so werden die abrechenbaren Tagesäquivalente pro Arbeitspaket in Bereich 5 übertragen. Die Kappung der Tagesäquivalente wird prozentual auf die einzelnen Arbeitspakete umgelegt, je nachdem wieviel Arbeitszeit in Bereich 2b pro Arbeitspaket dokumentiert wurde. Wenn Sie die abrechenbaren Tagesäquivalente anders auf die Arbeitspakete verteilen möchten, so können Sie dies beim manuellen Übertrag von Bereich 5 auf Bereich 6 umsetzen.</v>
      </c>
    </row>
    <row r="126" spans="1:1" x14ac:dyDescent="0.25">
      <c r="A126" s="277"/>
    </row>
    <row r="127" spans="1:1" ht="18.75" x14ac:dyDescent="0.3">
      <c r="A127" s="285" t="str">
        <f>INDEX(languages!B140:C140,1,MATCH($A$5,languages!$B$2:$C$2,0))</f>
        <v>6.    Berichtete Daten</v>
      </c>
    </row>
    <row r="128" spans="1:1" ht="195" x14ac:dyDescent="0.25">
      <c r="A128" s="277" t="str">
        <f>INDEX(languages!B141:C141,1,MATCH($A$5,languages!$B$2:$C$2,0))</f>
        <v>In Bereich 6 übertragen Sie manuell (=Werte einfügen) die berechneten Daten aus Bereich 5, die Sie in Ihren Finanzbericht im EU F&amp;T Portal eintragen. Dies ist notwendig, damit spätere Änderungen in der Tabelle dokumentiert werden und die Daten für ein Adjustment zu sehen sind. Die dokumentierte Arbeitszeit muss ebenfalls auf einen halben Tag genau kaufmännisch gerundet werden (siehe AGA V2.0 S. 52).
Die Zellen in Bereich 6 sollten also nur Zahlen enthalten, keine Formeln. 
Wenn sich im weiteren Projektverlauf Daten in den bereits berichteten Perioden ändern, z.B. durch Nachbuchungen oder rückwirkende Tariferhöhungen, verändern diese die Personalkosten in den entsprechenden Monaten und in Bereich 5 wird automatisch Ihr Adjustment, basierend auf den in Bereich 6 angegebenen Daten für die ursprüngliche Abrechnung der Periode, berechnet. Dieses Adjustment können Sie mit dem nächsten Bericht im F&amp;T Portal eintragen sowie in den Bereich 6 übertragen, indem Sie die Werte der gekennzeichneten Zeile an die entsprechende Stelle kopieren.
Beim Übertrag der Tagesäquivalente aus den Personalblättern in "Overview employees" und "Overview reports" erfolgt die Umrechnung in Personenmonate. Im AGA gibt es keine Definition für Personenmonate, wir arbeiten mit der Formel 215/12. Diese Information wird im Abrechnungsformular im EU F&amp;T Portal benötigt.</v>
      </c>
    </row>
    <row r="129" spans="1:1" x14ac:dyDescent="0.25">
      <c r="A129" s="277"/>
    </row>
    <row r="130" spans="1:1" ht="18.75" x14ac:dyDescent="0.3">
      <c r="A130" s="285" t="str">
        <f>INDEX(languages!B143:C143,1,MATCH($A$5,languages!$B$2:$C$2,0))</f>
        <v>7.    Monitoring</v>
      </c>
    </row>
    <row r="131" spans="1:1" ht="75" x14ac:dyDescent="0.25">
      <c r="A131" s="277" t="str">
        <f>INDEX(languages!B144:C144,1,MATCH($A$5,languages!$B$2:$C$2,0))</f>
        <v>Zum schnellen Monitoring beim Blättern durch die einzelnen Personalblätter zeigt der Bereich 7 die Gesamtkosten für die Person (K4), die Gesamtkosten im Projekt (K5), die abrechenbaren Kosten (K7) und die Differenz (K9) auf. 
Wenn in Feld D11 "yes" gewählt wurde, berechnet K9 die Differenz zwischen den tatsächlichen Kosten im Projekt und den abrechenbaren Kosten im Projekt (K5-K7).
Wenn im Feld D11 "no" gewählt wurde, berechnet K9 die Differenz zwischen den Gesamtkosten für die Person in der Projektlaufzeit und den abrechenbaren Kosten im Projekt (K4-K7).</v>
      </c>
    </row>
    <row r="132" spans="1:1" x14ac:dyDescent="0.25">
      <c r="A132" s="277"/>
    </row>
    <row r="133" spans="1:1" x14ac:dyDescent="0.25">
      <c r="A133" s="277"/>
    </row>
    <row r="134" spans="1:1" x14ac:dyDescent="0.25">
      <c r="A134" s="277"/>
    </row>
    <row r="135" spans="1:1" x14ac:dyDescent="0.25">
      <c r="A135" s="277"/>
    </row>
    <row r="136" spans="1:1" x14ac:dyDescent="0.25">
      <c r="A136" s="277"/>
    </row>
    <row r="137" spans="1:1" x14ac:dyDescent="0.25">
      <c r="A137" s="277"/>
    </row>
    <row r="138" spans="1:1" x14ac:dyDescent="0.25">
      <c r="A138" s="277"/>
    </row>
    <row r="139" spans="1:1" x14ac:dyDescent="0.25">
      <c r="A139" s="277"/>
    </row>
    <row r="140" spans="1:1" x14ac:dyDescent="0.25">
      <c r="A140" s="277"/>
    </row>
    <row r="141" spans="1:1" x14ac:dyDescent="0.25">
      <c r="A141" s="277"/>
    </row>
    <row r="142" spans="1:1" x14ac:dyDescent="0.25">
      <c r="A142" s="277"/>
    </row>
    <row r="143" spans="1:1" x14ac:dyDescent="0.25">
      <c r="A143" s="277"/>
    </row>
    <row r="144" spans="1:1" x14ac:dyDescent="0.25">
      <c r="A144" s="277"/>
    </row>
    <row r="145" spans="1:1" x14ac:dyDescent="0.25">
      <c r="A145" s="277"/>
    </row>
    <row r="146" spans="1:1" x14ac:dyDescent="0.25">
      <c r="A146" s="277"/>
    </row>
    <row r="147" spans="1:1" x14ac:dyDescent="0.25">
      <c r="A147" s="277"/>
    </row>
    <row r="148" spans="1:1" x14ac:dyDescent="0.25">
      <c r="A148" s="277"/>
    </row>
    <row r="459" spans="1:1" x14ac:dyDescent="0.25">
      <c r="A459" s="286" t="str">
        <f>_xlfn.XLOOKUP('Liesmich Readme'!A457,languages!$B$2:$C$2,languages!B477:C477,"",0)</f>
        <v/>
      </c>
    </row>
    <row r="460" spans="1:1" x14ac:dyDescent="0.25">
      <c r="A460" s="286" t="str">
        <f>_xlfn.XLOOKUP('Liesmich Readme'!A458,languages!$B$2:$C$2,languages!B478:C478,"",0)</f>
        <v/>
      </c>
    </row>
    <row r="461" spans="1:1" x14ac:dyDescent="0.25">
      <c r="A461" s="286" t="str">
        <f>_xlfn.XLOOKUP('Liesmich Readme'!A459,languages!$B$2:$C$2,languages!B479:C479,"",0)</f>
        <v/>
      </c>
    </row>
    <row r="462" spans="1:1" x14ac:dyDescent="0.25">
      <c r="A462" s="286" t="str">
        <f>_xlfn.XLOOKUP('Liesmich Readme'!A460,languages!$B$2:$C$2,languages!B480:C480,"",0)</f>
        <v/>
      </c>
    </row>
    <row r="463" spans="1:1" x14ac:dyDescent="0.25">
      <c r="A463" s="286" t="str">
        <f>_xlfn.XLOOKUP('Liesmich Readme'!A461,languages!$B$2:$C$2,languages!B481:C481,"",0)</f>
        <v/>
      </c>
    </row>
    <row r="464" spans="1:1" x14ac:dyDescent="0.25">
      <c r="A464" s="286" t="str">
        <f>_xlfn.XLOOKUP('Liesmich Readme'!A462,languages!$B$2:$C$2,languages!B482:C482,"",0)</f>
        <v/>
      </c>
    </row>
  </sheetData>
  <dataValidations count="1">
    <dataValidation type="list" allowBlank="1" showInputMessage="1" showErrorMessage="1" sqref="A5" xr:uid="{5D60456C-6478-42DF-B8DF-FE4D3B261F99}">
      <formula1>$I$3:$I$4</formula1>
    </dataValidation>
  </dataValidations>
  <pageMargins left="0.7" right="0.7" top="0.78740157500000008" bottom="0.78740157500000008" header="0.3" footer="0.3"/>
  <pageSetup paperSize="9" scale="61" fitToHeight="0" orientation="portrait"/>
  <rowBreaks count="5" manualBreakCount="5">
    <brk id="33" man="1"/>
    <brk id="48" man="1"/>
    <brk id="52" man="1"/>
    <brk id="92" man="1"/>
    <brk id="115" man="1"/>
  </rowBreaks>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N186"/>
  <sheetViews>
    <sheetView showGridLines="0" topLeftCell="O98"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hidden="1" customWidth="1" outlineLevel="1"/>
    <col min="31" max="31" width="10.21875" style="3" bestFit="1" customWidth="1" collapsed="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357" priority="351" operator="equal">
      <formula>0</formula>
    </cfRule>
  </conditionalFormatting>
  <conditionalFormatting sqref="B37 B39 B41 B43">
    <cfRule type="cellIs" dxfId="356" priority="353" operator="equal">
      <formula>0</formula>
    </cfRule>
  </conditionalFormatting>
  <conditionalFormatting sqref="B45 B47">
    <cfRule type="cellIs" dxfId="355" priority="338" operator="equal">
      <formula>0</formula>
    </cfRule>
  </conditionalFormatting>
  <conditionalFormatting sqref="B54:B65 B99:B110 B114:B125 B129:B140 B144:B155">
    <cfRule type="cellIs" dxfId="354" priority="602" operator="equal">
      <formula>"P5"</formula>
    </cfRule>
    <cfRule type="cellIs" dxfId="353" priority="605" operator="equal">
      <formula>"P2"</formula>
    </cfRule>
    <cfRule type="cellIs" dxfId="352" priority="604" operator="equal">
      <formula>"P3"</formula>
    </cfRule>
    <cfRule type="cellIs" dxfId="351" priority="603" operator="equal">
      <formula>"P4"</formula>
    </cfRule>
    <cfRule type="cellIs" dxfId="350" priority="606" operator="equal">
      <formula>"P1"</formula>
    </cfRule>
  </conditionalFormatting>
  <conditionalFormatting sqref="B69:B80">
    <cfRule type="cellIs" dxfId="349" priority="520" operator="equal">
      <formula>"P3"</formula>
    </cfRule>
    <cfRule type="cellIs" dxfId="348" priority="519" operator="equal">
      <formula>"P4"</formula>
    </cfRule>
    <cfRule type="cellIs" dxfId="347" priority="518" operator="equal">
      <formula>"P5"</formula>
    </cfRule>
    <cfRule type="cellIs" dxfId="346" priority="522" operator="equal">
      <formula>"P1"</formula>
    </cfRule>
    <cfRule type="cellIs" dxfId="345" priority="521" operator="equal">
      <formula>"P2"</formula>
    </cfRule>
  </conditionalFormatting>
  <conditionalFormatting sqref="B84:B95">
    <cfRule type="cellIs" dxfId="344" priority="527" operator="equal">
      <formula>"P2"</formula>
    </cfRule>
    <cfRule type="cellIs" dxfId="343" priority="525" operator="equal">
      <formula>"P4"</formula>
    </cfRule>
    <cfRule type="cellIs" dxfId="342" priority="526" operator="equal">
      <formula>"P3"</formula>
    </cfRule>
    <cfRule type="cellIs" dxfId="341" priority="524" operator="equal">
      <formula>"P5"</formula>
    </cfRule>
    <cfRule type="cellIs" dxfId="340" priority="528" operator="equal">
      <formula>"P1"</formula>
    </cfRule>
  </conditionalFormatting>
  <conditionalFormatting sqref="B35:J48">
    <cfRule type="cellIs" dxfId="339" priority="233" operator="equal">
      <formula>0</formula>
    </cfRule>
  </conditionalFormatting>
  <conditionalFormatting sqref="B34:M34">
    <cfRule type="cellIs" dxfId="338" priority="354" operator="equal">
      <formula>0</formula>
    </cfRule>
  </conditionalFormatting>
  <conditionalFormatting sqref="C34">
    <cfRule type="cellIs" dxfId="337" priority="357" operator="equal">
      <formula>"P5"</formula>
    </cfRule>
  </conditionalFormatting>
  <conditionalFormatting sqref="C35:C36">
    <cfRule type="cellIs" dxfId="336" priority="339" operator="equal">
      <formula>"P5"</formula>
    </cfRule>
  </conditionalFormatting>
  <conditionalFormatting sqref="C35:C44">
    <cfRule type="cellIs" dxfId="335" priority="344" operator="equal">
      <formula>0</formula>
    </cfRule>
    <cfRule type="cellIs" dxfId="334" priority="352" operator="equal">
      <formula>0</formula>
    </cfRule>
    <cfRule type="cellIs" dxfId="333" priority="350" operator="equal">
      <formula>"P1"</formula>
    </cfRule>
    <cfRule type="cellIs" dxfId="332" priority="345" operator="equal">
      <formula>"P5"</formula>
    </cfRule>
  </conditionalFormatting>
  <conditionalFormatting sqref="C35:C48">
    <cfRule type="cellIs" dxfId="331" priority="328" operator="equal">
      <formula>"P3"</formula>
    </cfRule>
    <cfRule type="cellIs" dxfId="330" priority="329" operator="equal">
      <formula>"P2"</formula>
    </cfRule>
    <cfRule type="cellIs" dxfId="329" priority="336" operator="equal">
      <formula>"P1"</formula>
    </cfRule>
    <cfRule type="cellIs" dxfId="328" priority="327" operator="equal">
      <formula>"P4"</formula>
    </cfRule>
  </conditionalFormatting>
  <conditionalFormatting sqref="C45:C48">
    <cfRule type="cellIs" dxfId="327" priority="331" operator="equal">
      <formula>0</formula>
    </cfRule>
    <cfRule type="cellIs" dxfId="326" priority="332" operator="equal">
      <formula>"P5"</formula>
    </cfRule>
    <cfRule type="cellIs" dxfId="325" priority="330" operator="equal">
      <formula>"P1"</formula>
    </cfRule>
    <cfRule type="cellIs" dxfId="324" priority="337" operator="equal">
      <formula>0</formula>
    </cfRule>
  </conditionalFormatting>
  <conditionalFormatting sqref="C69:C80">
    <cfRule type="cellIs" dxfId="323" priority="537" operator="equal">
      <formula>0</formula>
    </cfRule>
  </conditionalFormatting>
  <conditionalFormatting sqref="C84:C95">
    <cfRule type="cellIs" dxfId="321" priority="530" operator="equal">
      <formula>0</formula>
    </cfRule>
  </conditionalFormatting>
  <conditionalFormatting sqref="D54:D66">
    <cfRule type="expression" dxfId="319" priority="517">
      <formula>$D$54=0</formula>
    </cfRule>
  </conditionalFormatting>
  <conditionalFormatting sqref="D55:D65">
    <cfRule type="cellIs" dxfId="318" priority="516" operator="equal">
      <formula>0</formula>
    </cfRule>
  </conditionalFormatting>
  <conditionalFormatting sqref="D69:D81">
    <cfRule type="expression" dxfId="317" priority="515">
      <formula>$D$54=0</formula>
    </cfRule>
  </conditionalFormatting>
  <conditionalFormatting sqref="D70:D80">
    <cfRule type="cellIs" dxfId="316" priority="514" operator="equal">
      <formula>0</formula>
    </cfRule>
  </conditionalFormatting>
  <conditionalFormatting sqref="D84:D96">
    <cfRule type="expression" dxfId="315" priority="513">
      <formula>$D$54=0</formula>
    </cfRule>
  </conditionalFormatting>
  <conditionalFormatting sqref="D85:D95">
    <cfRule type="cellIs" dxfId="314" priority="512" operator="equal">
      <formula>0</formula>
    </cfRule>
  </conditionalFormatting>
  <conditionalFormatting sqref="D99:D111">
    <cfRule type="expression" dxfId="313" priority="511">
      <formula>$D$54=0</formula>
    </cfRule>
  </conditionalFormatting>
  <conditionalFormatting sqref="D100:D110">
    <cfRule type="cellIs" dxfId="312" priority="510" operator="equal">
      <formula>0</formula>
    </cfRule>
  </conditionalFormatting>
  <conditionalFormatting sqref="D114:D126">
    <cfRule type="expression" dxfId="311" priority="509">
      <formula>$D$54=0</formula>
    </cfRule>
  </conditionalFormatting>
  <conditionalFormatting sqref="D115:D125">
    <cfRule type="cellIs" dxfId="310" priority="508" operator="equal">
      <formula>0</formula>
    </cfRule>
  </conditionalFormatting>
  <conditionalFormatting sqref="D129:D141">
    <cfRule type="expression" dxfId="309" priority="507">
      <formula>$D$54=0</formula>
    </cfRule>
  </conditionalFormatting>
  <conditionalFormatting sqref="D130:D140">
    <cfRule type="cellIs" dxfId="308" priority="506" operator="equal">
      <formula>0</formula>
    </cfRule>
  </conditionalFormatting>
  <conditionalFormatting sqref="D144:D156">
    <cfRule type="expression" dxfId="307" priority="505">
      <formula>$D$54=0</formula>
    </cfRule>
  </conditionalFormatting>
  <conditionalFormatting sqref="D145:D155">
    <cfRule type="cellIs" dxfId="306" priority="504" operator="equal">
      <formula>0</formula>
    </cfRule>
  </conditionalFormatting>
  <conditionalFormatting sqref="D35:M48">
    <cfRule type="cellIs" dxfId="305" priority="112" operator="equal">
      <formula>0</formula>
    </cfRule>
  </conditionalFormatting>
  <conditionalFormatting sqref="E31 H31">
    <cfRule type="cellIs" dxfId="304" priority="379" operator="equal">
      <formula>"P5"</formula>
    </cfRule>
  </conditionalFormatting>
  <conditionalFormatting sqref="E35">
    <cfRule type="cellIs" dxfId="303" priority="245" operator="equal">
      <formula>0</formula>
    </cfRule>
  </conditionalFormatting>
  <conditionalFormatting sqref="E37 E39 E41 E43 E45 E47">
    <cfRule type="cellIs" dxfId="302" priority="232" operator="equal">
      <formula>0</formula>
    </cfRule>
  </conditionalFormatting>
  <conditionalFormatting sqref="E37">
    <cfRule type="cellIs" dxfId="301" priority="244" operator="equal">
      <formula>0</formula>
    </cfRule>
  </conditionalFormatting>
  <conditionalFormatting sqref="E39">
    <cfRule type="cellIs" dxfId="300" priority="243" operator="equal">
      <formula>0</formula>
    </cfRule>
  </conditionalFormatting>
  <conditionalFormatting sqref="E41">
    <cfRule type="cellIs" dxfId="299" priority="242" operator="equal">
      <formula>0</formula>
    </cfRule>
  </conditionalFormatting>
  <conditionalFormatting sqref="E43">
    <cfRule type="cellIs" dxfId="298" priority="241" operator="equal">
      <formula>0</formula>
    </cfRule>
  </conditionalFormatting>
  <conditionalFormatting sqref="E45 E47">
    <cfRule type="cellIs" dxfId="297" priority="240" operator="equal">
      <formula>0</formula>
    </cfRule>
  </conditionalFormatting>
  <conditionalFormatting sqref="E54:E65">
    <cfRule type="expression" dxfId="296" priority="471">
      <formula>$B54=""</formula>
    </cfRule>
  </conditionalFormatting>
  <conditionalFormatting sqref="E69:E80">
    <cfRule type="expression" dxfId="295" priority="460">
      <formula>$B69=""</formula>
    </cfRule>
  </conditionalFormatting>
  <conditionalFormatting sqref="E84:E95">
    <cfRule type="expression" dxfId="294" priority="458">
      <formula>$B84=""</formula>
    </cfRule>
  </conditionalFormatting>
  <conditionalFormatting sqref="E99:E110">
    <cfRule type="expression" dxfId="293" priority="422">
      <formula>$B99=""</formula>
    </cfRule>
  </conditionalFormatting>
  <conditionalFormatting sqref="E114:E125">
    <cfRule type="expression" dxfId="292" priority="420">
      <formula>$B114=""</formula>
    </cfRule>
  </conditionalFormatting>
  <conditionalFormatting sqref="E129:E140">
    <cfRule type="expression" dxfId="291" priority="396">
      <formula>$B129=""</formula>
    </cfRule>
  </conditionalFormatting>
  <conditionalFormatting sqref="E144:E155">
    <cfRule type="expression" dxfId="290" priority="544">
      <formula>$B144=""</formula>
    </cfRule>
  </conditionalFormatting>
  <conditionalFormatting sqref="E49:H49">
    <cfRule type="cellIs" dxfId="289" priority="607" operator="equal">
      <formula>0</formula>
    </cfRule>
  </conditionalFormatting>
  <conditionalFormatting sqref="F54:F66 F69:F81 F84:F96 F99:F111 F114:F126 F129:F141 F144:F156">
    <cfRule type="cellIs" dxfId="288" priority="548" operator="equal">
      <formula>0</formula>
    </cfRule>
  </conditionalFormatting>
  <conditionalFormatting sqref="G54:H65">
    <cfRule type="expression" dxfId="287" priority="462">
      <formula>$B54=""</formula>
    </cfRule>
  </conditionalFormatting>
  <conditionalFormatting sqref="G69:H80">
    <cfRule type="expression" dxfId="286" priority="452">
      <formula>$B69=""</formula>
    </cfRule>
  </conditionalFormatting>
  <conditionalFormatting sqref="G84:H95">
    <cfRule type="expression" dxfId="285" priority="450">
      <formula>$B84=""</formula>
    </cfRule>
  </conditionalFormatting>
  <conditionalFormatting sqref="G99:H110">
    <cfRule type="expression" dxfId="284" priority="424">
      <formula>$B99=""</formula>
    </cfRule>
  </conditionalFormatting>
  <conditionalFormatting sqref="G114:H125">
    <cfRule type="expression" dxfId="283" priority="394">
      <formula>$B114=""</formula>
    </cfRule>
  </conditionalFormatting>
  <conditionalFormatting sqref="G129:H140">
    <cfRule type="expression" dxfId="282" priority="401">
      <formula>$B129=""</formula>
    </cfRule>
  </conditionalFormatting>
  <conditionalFormatting sqref="G144:H155">
    <cfRule type="expression" dxfId="281" priority="542">
      <formula>$B144=""</formula>
    </cfRule>
  </conditionalFormatting>
  <conditionalFormatting sqref="H20">
    <cfRule type="cellIs" dxfId="280" priority="227" operator="notEqual">
      <formula>0</formula>
    </cfRule>
  </conditionalFormatting>
  <conditionalFormatting sqref="H22 H24 H26 H28">
    <cfRule type="cellIs" dxfId="279" priority="228" operator="notEqual">
      <formula>0</formula>
    </cfRule>
  </conditionalFormatting>
  <conditionalFormatting sqref="H35">
    <cfRule type="cellIs" dxfId="278" priority="239" operator="equal">
      <formula>0</formula>
    </cfRule>
  </conditionalFormatting>
  <conditionalFormatting sqref="H37 H39 H41 H43 H45 H47">
    <cfRule type="cellIs" dxfId="277" priority="231" operator="equal">
      <formula>0</formula>
    </cfRule>
  </conditionalFormatting>
  <conditionalFormatting sqref="H37">
    <cfRule type="cellIs" dxfId="276" priority="238" operator="equal">
      <formula>0</formula>
    </cfRule>
  </conditionalFormatting>
  <conditionalFormatting sqref="H39">
    <cfRule type="cellIs" dxfId="275" priority="237" operator="equal">
      <formula>0</formula>
    </cfRule>
  </conditionalFormatting>
  <conditionalFormatting sqref="H41">
    <cfRule type="cellIs" dxfId="274" priority="236" operator="equal">
      <formula>0</formula>
    </cfRule>
  </conditionalFormatting>
  <conditionalFormatting sqref="H43">
    <cfRule type="cellIs" dxfId="273" priority="235" operator="equal">
      <formula>0</formula>
    </cfRule>
  </conditionalFormatting>
  <conditionalFormatting sqref="H45 H47">
    <cfRule type="cellIs" dxfId="272" priority="234" operator="equal">
      <formula>0</formula>
    </cfRule>
  </conditionalFormatting>
  <conditionalFormatting sqref="I54:I66">
    <cfRule type="cellIs" dxfId="271" priority="598" operator="equal">
      <formula>0</formula>
    </cfRule>
  </conditionalFormatting>
  <conditionalFormatting sqref="I69:I81">
    <cfRule type="cellIs" dxfId="270" priority="581" operator="equal">
      <formula>0</formula>
    </cfRule>
  </conditionalFormatting>
  <conditionalFormatting sqref="I84:I96">
    <cfRule type="cellIs" dxfId="269" priority="575" operator="equal">
      <formula>0</formula>
    </cfRule>
  </conditionalFormatting>
  <conditionalFormatting sqref="I99:I111">
    <cfRule type="cellIs" dxfId="268" priority="569" operator="equal">
      <formula>0</formula>
    </cfRule>
  </conditionalFormatting>
  <conditionalFormatting sqref="I114:I126">
    <cfRule type="cellIs" dxfId="267" priority="563" operator="equal">
      <formula>0</formula>
    </cfRule>
  </conditionalFormatting>
  <conditionalFormatting sqref="I129:I141">
    <cfRule type="cellIs" dxfId="266" priority="557" operator="equal">
      <formula>0</formula>
    </cfRule>
  </conditionalFormatting>
  <conditionalFormatting sqref="I144:I156">
    <cfRule type="cellIs" dxfId="265" priority="545" operator="equal">
      <formula>0</formula>
    </cfRule>
  </conditionalFormatting>
  <conditionalFormatting sqref="I49:J49">
    <cfRule type="cellIs" dxfId="264" priority="608" operator="notEqual">
      <formula>0</formula>
    </cfRule>
  </conditionalFormatting>
  <conditionalFormatting sqref="I35:K48">
    <cfRule type="cellIs" dxfId="263" priority="22" operator="equal">
      <formula>0</formula>
    </cfRule>
  </conditionalFormatting>
  <conditionalFormatting sqref="J37:J48">
    <cfRule type="cellIs" dxfId="262" priority="273" operator="equal">
      <formula>0</formula>
    </cfRule>
  </conditionalFormatting>
  <conditionalFormatting sqref="J54:J65">
    <cfRule type="expression" dxfId="261" priority="390">
      <formula>$B54=""</formula>
    </cfRule>
  </conditionalFormatting>
  <conditionalFormatting sqref="J69:J80">
    <cfRule type="expression" dxfId="260" priority="456">
      <formula>$B69=""</formula>
    </cfRule>
  </conditionalFormatting>
  <conditionalFormatting sqref="J84:J95">
    <cfRule type="expression" dxfId="259" priority="454">
      <formula>$B84=""</formula>
    </cfRule>
  </conditionalFormatting>
  <conditionalFormatting sqref="J99:J110">
    <cfRule type="expression" dxfId="258" priority="426">
      <formula>$B99=""</formula>
    </cfRule>
  </conditionalFormatting>
  <conditionalFormatting sqref="J114:J125">
    <cfRule type="expression" dxfId="257" priority="392">
      <formula>$B114=""</formula>
    </cfRule>
  </conditionalFormatting>
  <conditionalFormatting sqref="J129:J140">
    <cfRule type="expression" dxfId="256" priority="391">
      <formula>$B129=""</formula>
    </cfRule>
  </conditionalFormatting>
  <conditionalFormatting sqref="J144:J155">
    <cfRule type="expression" dxfId="255" priority="541">
      <formula>$B144=""</formula>
    </cfRule>
  </conditionalFormatting>
  <conditionalFormatting sqref="K22:K28">
    <cfRule type="cellIs" dxfId="254" priority="377" operator="lessThan">
      <formula>0</formula>
    </cfRule>
    <cfRule type="cellIs" dxfId="253" priority="378" operator="greaterThan">
      <formula>0</formula>
    </cfRule>
  </conditionalFormatting>
  <conditionalFormatting sqref="K22:K29">
    <cfRule type="cellIs" dxfId="252" priority="376" operator="lessThan">
      <formula>0</formula>
    </cfRule>
  </conditionalFormatting>
  <conditionalFormatting sqref="K30:K31">
    <cfRule type="cellIs" dxfId="251" priority="387" operator="notEqual">
      <formula>0</formula>
    </cfRule>
  </conditionalFormatting>
  <conditionalFormatting sqref="L35:L48">
    <cfRule type="expression" dxfId="250" priority="306">
      <formula>0</formula>
    </cfRule>
    <cfRule type="cellIs" dxfId="249" priority="304" operator="greaterThan">
      <formula>0</formula>
    </cfRule>
    <cfRule type="cellIs" dxfId="248" priority="303" operator="lessThan">
      <formula>0</formula>
    </cfRule>
  </conditionalFormatting>
  <conditionalFormatting sqref="M35:M48">
    <cfRule type="expression" dxfId="247" priority="325">
      <formula>$L35&lt;0</formula>
    </cfRule>
  </conditionalFormatting>
  <conditionalFormatting sqref="M35:N48">
    <cfRule type="cellIs" dxfId="246" priority="270" operator="equal">
      <formula>0</formula>
    </cfRule>
  </conditionalFormatting>
  <conditionalFormatting sqref="O54:O66">
    <cfRule type="expression" dxfId="245" priority="484">
      <formula>$D$54=0</formula>
    </cfRule>
  </conditionalFormatting>
  <conditionalFormatting sqref="O55:O65">
    <cfRule type="cellIs" dxfId="244" priority="502" operator="equal">
      <formula>0</formula>
    </cfRule>
  </conditionalFormatting>
  <conditionalFormatting sqref="O69:O81">
    <cfRule type="expression" dxfId="243" priority="483">
      <formula>$D$54=0</formula>
    </cfRule>
  </conditionalFormatting>
  <conditionalFormatting sqref="O70:O80">
    <cfRule type="cellIs" dxfId="242" priority="482" operator="equal">
      <formula>0</formula>
    </cfRule>
  </conditionalFormatting>
  <conditionalFormatting sqref="O84:O96">
    <cfRule type="expression" dxfId="241" priority="481">
      <formula>$D$54=0</formula>
    </cfRule>
  </conditionalFormatting>
  <conditionalFormatting sqref="O85:O95">
    <cfRule type="cellIs" dxfId="240" priority="480" operator="equal">
      <formula>0</formula>
    </cfRule>
  </conditionalFormatting>
  <conditionalFormatting sqref="O99:O111">
    <cfRule type="expression" dxfId="239" priority="479">
      <formula>$D$54=0</formula>
    </cfRule>
  </conditionalFormatting>
  <conditionalFormatting sqref="O100:O110">
    <cfRule type="cellIs" dxfId="238" priority="478" operator="equal">
      <formula>0</formula>
    </cfRule>
  </conditionalFormatting>
  <conditionalFormatting sqref="O114:O126">
    <cfRule type="expression" dxfId="237" priority="477">
      <formula>$D$54=0</formula>
    </cfRule>
  </conditionalFormatting>
  <conditionalFormatting sqref="O115:O125">
    <cfRule type="cellIs" dxfId="236" priority="476" operator="equal">
      <formula>0</formula>
    </cfRule>
  </conditionalFormatting>
  <conditionalFormatting sqref="O129:O141">
    <cfRule type="expression" dxfId="235" priority="475">
      <formula>$D$54=0</formula>
    </cfRule>
  </conditionalFormatting>
  <conditionalFormatting sqref="O130:O140">
    <cfRule type="cellIs" dxfId="234" priority="474" operator="equal">
      <formula>0</formula>
    </cfRule>
  </conditionalFormatting>
  <conditionalFormatting sqref="O144:O156">
    <cfRule type="expression" dxfId="233" priority="473">
      <formula>$D$54=0</formula>
    </cfRule>
  </conditionalFormatting>
  <conditionalFormatting sqref="O145:O155">
    <cfRule type="cellIs" dxfId="232" priority="472" operator="equal">
      <formula>0</formula>
    </cfRule>
  </conditionalFormatting>
  <conditionalFormatting sqref="P5">
    <cfRule type="cellIs" dxfId="231" priority="539" operator="equal">
      <formula>0</formula>
    </cfRule>
  </conditionalFormatting>
  <conditionalFormatting sqref="P10:T13">
    <cfRule type="cellIs" dxfId="223" priority="540" operator="equal">
      <formula>0</formula>
    </cfRule>
  </conditionalFormatting>
  <conditionalFormatting sqref="P5:AD13">
    <cfRule type="cellIs" dxfId="222" priority="538" operator="equal">
      <formula>0</formula>
    </cfRule>
  </conditionalFormatting>
  <conditionalFormatting sqref="P20:AE28">
    <cfRule type="cellIs" dxfId="221" priority="229" operator="equal">
      <formula>0</formula>
    </cfRule>
  </conditionalFormatting>
  <conditionalFormatting sqref="P66:AE66 P81:AE81 P96:AE96 P111:AE111 P126:AE126 P141:AE141 P156:AE157">
    <cfRule type="cellIs" dxfId="220" priority="487" operator="equal">
      <formula>0</formula>
    </cfRule>
  </conditionalFormatting>
  <conditionalFormatting sqref="Q35:Q48">
    <cfRule type="cellIs" dxfId="219" priority="358" operator="equal">
      <formula>0</formula>
    </cfRule>
  </conditionalFormatting>
  <conditionalFormatting sqref="W35:Y48">
    <cfRule type="cellIs" dxfId="204" priority="360" operator="equal">
      <formula>0</formula>
    </cfRule>
  </conditionalFormatting>
  <conditionalFormatting sqref="Y35:Y48">
    <cfRule type="cellIs" dxfId="201" priority="361" operator="greaterThan">
      <formula>0</formula>
    </cfRule>
    <cfRule type="cellIs" dxfId="200" priority="362" operator="lessThan">
      <formula>0</formula>
    </cfRule>
  </conditionalFormatting>
  <conditionalFormatting sqref="AE5:AE13 AE54:AE65">
    <cfRule type="cellIs" dxfId="187" priority="616" operator="equal">
      <formula>0</formula>
    </cfRule>
  </conditionalFormatting>
  <conditionalFormatting sqref="AE15 C54:C65 C99:C110 C114:C125 C129:C140 C144:C155 G157:G192">
    <cfRule type="cellIs" dxfId="186" priority="617" operator="equal">
      <formula>0</formula>
    </cfRule>
  </conditionalFormatting>
  <conditionalFormatting sqref="AE69:AE80 AE84:AE95 AE99:AE110 AE114:AE125 AE129:AE140 AE144:AE155">
    <cfRule type="cellIs" dxfId="185" priority="485" operator="equal">
      <formula>0</formula>
    </cfRule>
  </conditionalFormatting>
  <conditionalFormatting sqref="AF20:AF28">
    <cfRule type="cellIs" dxfId="184" priority="18" operator="equal">
      <formula>0</formula>
    </cfRule>
  </conditionalFormatting>
  <conditionalFormatting sqref="AF21 AF23 AF25 AF27">
    <cfRule type="cellIs" dxfId="183" priority="21" operator="equal">
      <formula>0</formula>
    </cfRule>
  </conditionalFormatting>
  <conditionalFormatting sqref="AG5:AG13">
    <cfRule type="cellIs" dxfId="182" priority="389" operator="equal">
      <formula>0</formula>
    </cfRule>
    <cfRule type="cellIs" dxfId="181" priority="388" operator="equal">
      <formula>0</formula>
    </cfRule>
  </conditionalFormatting>
  <conditionalFormatting sqref="AG20:AG27">
    <cfRule type="cellIs" dxfId="180" priority="16" operator="equal">
      <formula>"adjustment needed"</formula>
    </cfRule>
    <cfRule type="cellIs" dxfId="179" priority="17" operator="equal">
      <formula>"""adjustment needed"""</formula>
    </cfRule>
  </conditionalFormatting>
  <dataValidations count="1">
    <dataValidation type="list" allowBlank="1" showInputMessage="1" showErrorMessage="1" sqref="D13:D14" xr:uid="{00B70021-00FD-4F39-B5C3-0016001F0007}">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EA00CB-0056-4105-8108-0066002E007F}">
            <xm:f>'Basic project data'!$C$7</xm:f>
            <x14:dxf>
              <font>
                <color rgb="FFF2F2F2"/>
              </font>
            </x14:dxf>
          </x14:cfRule>
          <xm:sqref>C69:C80</xm:sqref>
        </x14:conditionalFormatting>
        <x14:conditionalFormatting xmlns:xm="http://schemas.microsoft.com/office/excel/2006/main">
          <x14:cfRule type="cellIs" priority="529" operator="greaterThan" id="{008D00F7-00CA-490C-B003-007C008E00BF}">
            <xm:f>'Basic project data'!$C$7</xm:f>
            <x14:dxf>
              <font>
                <color rgb="FFF2F2F2"/>
              </font>
            </x14:dxf>
          </x14:cfRule>
          <xm:sqref>C84:C95</xm:sqref>
        </x14:conditionalFormatting>
        <x14:conditionalFormatting xmlns:xm="http://schemas.microsoft.com/office/excel/2006/main">
          <x14:cfRule type="expression" priority="434" id="{00B60020-0083-4B20-8E55-005A009100A2}">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8027184F-02F8-4A12-BEC5-3C649F9C1383}">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4A00FC-005A-418B-8E3E-008E0035000C}">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E40082-00BB-4B42-9BD0-00C4007800E8}">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0E0023-00B9-4A60-A44F-009800DD004D}">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1D0020-00E7-4310-B22C-001800320072}">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F100F1-002A-4C09-A95C-002E00AF001C}">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BE00C9-0069-4271-953D-00E600B600A2}">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DC7A6F26-480A-478D-8D1B-7A57B28E0B02}">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D000AF-0036-4EB4-B234-001600CC0082}">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094B2C74-18FF-4947-8BF4-020940AEA637}">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75004F-0058-402F-A701-008F00C6001F}">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72C4ED73-1430-4E42-8392-2A5C4F5C1AD0}">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930020-008F-4BAD-BFF5-00DF0077009C}">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C7D1DE8E-5A8A-443E-ABD8-10BD49A1261B}">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C200CD-0002-4D08-B4D6-00B200B00028}">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D226F683-33CE-4BFD-9B1B-FFE20B13AFE2}">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7100AF-00C4-4304-9FD8-00A40075006F}">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22B8105D-7694-40DA-99E2-3EC8A5B082AB}">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B20082-00DF-4535-A445-0012003300B7}">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4F8BBF94-73E9-4024-8F66-B0713337DA80}">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99007A-004C-4E3C-A54E-009C00770005}">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F06ECA7F-A24A-4AF2-889F-3B7220739F4A}">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820093-0060-49BB-B67E-00DE00DC00AB}">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4262F3ED-74D6-4B34-A877-591E1E8FDB4B}">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700022-00A8-43F3-B7C7-002D00A7004D}">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6A407D12-497E-4551-B2D6-7C856D797010}">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480063-00B1-4DCF-9A95-001E006E0025}">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40B4D93B-9355-4D04-B45B-1B07A10316AC}">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6000E7-0032-4257-8104-001000AF0084}">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EBD54EEA-BFA6-4211-8A4D-774F48658D81}">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2C00E7-0019-47ED-B336-00B6003B00D0}">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7A8BBF2D-6FF7-431F-8009-2D71699C5928}">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D00074-007B-4A83-9B78-0094005100BC}">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350F3F27-A1F2-43F5-AF61-6794A3E84C99}">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E00-000000000000}">
          <x14:formula1>
            <xm:f>'A. Personnel costs'!$A$6:$A$10</xm:f>
          </x14:formula1>
          <xm:sqref>H1</xm:sqref>
        </x14:dataValidation>
        <x14:dataValidation type="list" allowBlank="1" showInputMessage="1" showErrorMessage="1" xr:uid="{00000000-0002-0000-0E00-000001000000}">
          <x14:formula1>
            <xm:f>'Drop-down Liste'!$B$2:$B$3</xm:f>
          </x14:formula1>
          <xm:sqref>D11:D12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N186"/>
  <sheetViews>
    <sheetView showGridLines="0" topLeftCell="A98" zoomScale="80" zoomScaleNormal="80" workbookViewId="0">
      <selection activeCell="T70" sqref="T70"/>
    </sheetView>
  </sheetViews>
  <sheetFormatPr baseColWidth="10" defaultColWidth="11.5546875" defaultRowHeight="15" outlineLevelRow="1" outlineLevelCol="1" x14ac:dyDescent="0.25"/>
  <cols>
    <col min="1" max="1" width="11.109375" style="3" customWidth="1"/>
    <col min="2" max="2" width="7.33203125" style="3" customWidth="1"/>
    <col min="3" max="3" width="15.6640625" style="3" customWidth="1"/>
    <col min="4" max="4" width="14.6640625" style="3" customWidth="1"/>
    <col min="5" max="5" width="13.6640625" style="3" customWidth="1"/>
    <col min="6" max="6" width="12.88671875" style="3" customWidth="1"/>
    <col min="7" max="7" width="15.5546875" style="3" customWidth="1"/>
    <col min="8" max="8" width="15.44140625" style="3" customWidth="1"/>
    <col min="9" max="9" width="21.6640625" style="3" customWidth="1"/>
    <col min="10" max="10" width="16.6640625" style="3" customWidth="1"/>
    <col min="11" max="11" width="17.77734375" style="3" customWidth="1"/>
    <col min="12" max="13" width="15.33203125" style="3" customWidth="1"/>
    <col min="14" max="14" width="12" style="3" customWidth="1"/>
    <col min="15" max="15" width="12.33203125" style="3" customWidth="1"/>
    <col min="16" max="16" width="10" style="3" customWidth="1"/>
    <col min="17" max="17" width="10.5546875" style="3" customWidth="1"/>
    <col min="18" max="18" width="10.33203125" style="3" customWidth="1"/>
    <col min="19" max="19" width="11.21875" style="3" customWidth="1"/>
    <col min="20" max="20" width="10.33203125" style="3" customWidth="1"/>
    <col min="21" max="30" width="10.33203125" style="3" hidden="1" customWidth="1" outlineLevel="1"/>
    <col min="31" max="31" width="10.21875" style="3" bestFit="1" customWidth="1" collapsed="1"/>
    <col min="32" max="32" width="19.88671875" style="3" customWidth="1"/>
    <col min="33" max="33" width="14.77734375" style="3" customWidth="1"/>
    <col min="34" max="36" width="11.5546875" style="3"/>
    <col min="37" max="37" width="14.44140625" style="3" customWidth="1"/>
    <col min="38" max="38" width="11.5546875" style="3"/>
    <col min="39" max="39" width="0" style="3" hidden="1" customWidth="1"/>
    <col min="40" max="16384" width="11.5546875" style="3"/>
  </cols>
  <sheetData>
    <row r="1" spans="2:40" x14ac:dyDescent="0.25">
      <c r="C1" s="118" t="s">
        <v>248</v>
      </c>
      <c r="D1" s="119"/>
      <c r="E1" s="120"/>
      <c r="F1" s="121"/>
      <c r="G1" s="122" t="s">
        <v>249</v>
      </c>
      <c r="H1" s="123"/>
    </row>
    <row r="2" spans="2:40" x14ac:dyDescent="0.25">
      <c r="C2" s="124" t="s">
        <v>250</v>
      </c>
      <c r="D2" s="680"/>
      <c r="E2" s="681"/>
      <c r="G2" s="122" t="s">
        <v>251</v>
      </c>
      <c r="H2" s="125"/>
    </row>
    <row r="3" spans="2:40" ht="60.75" customHeight="1" x14ac:dyDescent="0.5">
      <c r="B3" s="126" t="str">
        <f>INDEX(languages!B6:C6,1,MATCH('Liesmich Readme'!$A$5,languages!$B$2:$C$2,0))</f>
        <v>1. Basisdaten</v>
      </c>
      <c r="D3" s="127"/>
      <c r="E3" s="127"/>
      <c r="F3" s="127"/>
      <c r="G3" s="127"/>
      <c r="H3" s="127"/>
      <c r="J3" s="126" t="s">
        <v>252</v>
      </c>
      <c r="O3" s="682" t="str">
        <f>INDEX(languages!B12:C12,1,MATCH('Liesmich Readme'!$A$5,languages!$B$2:$C$2,0))</f>
        <v>6.    Berichtete Daten</v>
      </c>
      <c r="P3" s="682"/>
      <c r="Q3" s="682"/>
      <c r="R3" s="682"/>
      <c r="S3" s="682"/>
      <c r="T3" s="682"/>
      <c r="U3" s="682"/>
      <c r="V3" s="682"/>
      <c r="W3" s="682"/>
      <c r="X3" s="682"/>
      <c r="Y3" s="682"/>
      <c r="Z3" s="682"/>
      <c r="AA3" s="682"/>
      <c r="AB3" s="682"/>
      <c r="AC3" s="682"/>
      <c r="AD3" s="682"/>
      <c r="AE3" s="682"/>
      <c r="AF3" s="682"/>
      <c r="AG3" s="682"/>
      <c r="AH3" s="128"/>
      <c r="AI3" s="128"/>
      <c r="AJ3" s="128"/>
      <c r="AK3" s="128"/>
      <c r="AL3" s="128"/>
      <c r="AM3" s="128"/>
      <c r="AN3" s="128"/>
    </row>
    <row r="4" spans="2:40" ht="45.75" customHeight="1" x14ac:dyDescent="0.25">
      <c r="C4" s="683" t="s">
        <v>499</v>
      </c>
      <c r="D4" s="129" t="s">
        <v>32</v>
      </c>
      <c r="E4" s="129" t="s">
        <v>33</v>
      </c>
      <c r="F4" s="129" t="s">
        <v>253</v>
      </c>
      <c r="G4" s="129" t="s">
        <v>254</v>
      </c>
      <c r="H4" s="129" t="s">
        <v>255</v>
      </c>
      <c r="J4" s="130" t="s">
        <v>256</v>
      </c>
      <c r="K4" s="131">
        <f>E20+E22+E24+E26+E28</f>
        <v>0</v>
      </c>
      <c r="P4" s="132" t="s">
        <v>257</v>
      </c>
      <c r="Q4" s="132" t="s">
        <v>258</v>
      </c>
      <c r="R4" s="132" t="s">
        <v>259</v>
      </c>
      <c r="S4" s="132" t="s">
        <v>260</v>
      </c>
      <c r="T4" s="132" t="s">
        <v>261</v>
      </c>
      <c r="U4" s="132" t="s">
        <v>262</v>
      </c>
      <c r="V4" s="132" t="s">
        <v>263</v>
      </c>
      <c r="W4" s="132" t="s">
        <v>264</v>
      </c>
      <c r="X4" s="132" t="s">
        <v>265</v>
      </c>
      <c r="Y4" s="132" t="s">
        <v>266</v>
      </c>
      <c r="Z4" s="132" t="s">
        <v>267</v>
      </c>
      <c r="AA4" s="132" t="s">
        <v>268</v>
      </c>
      <c r="AB4" s="132" t="s">
        <v>269</v>
      </c>
      <c r="AC4" s="132" t="s">
        <v>270</v>
      </c>
      <c r="AD4" s="132" t="s">
        <v>271</v>
      </c>
      <c r="AE4" s="133" t="s">
        <v>272</v>
      </c>
      <c r="AF4" s="134" t="s">
        <v>273</v>
      </c>
      <c r="AG4" s="135" t="s">
        <v>274</v>
      </c>
    </row>
    <row r="5" spans="2:40" ht="22.5" customHeight="1" x14ac:dyDescent="0.25">
      <c r="C5" s="684"/>
      <c r="D5" s="136"/>
      <c r="E5" s="136"/>
      <c r="F5" s="137"/>
      <c r="G5" s="138"/>
      <c r="H5" s="138"/>
      <c r="J5" s="686" t="s">
        <v>501</v>
      </c>
      <c r="K5" s="687">
        <f>F20+F22+F24+F26+F28</f>
        <v>0</v>
      </c>
      <c r="O5" s="67" t="s">
        <v>24</v>
      </c>
      <c r="P5" s="139"/>
      <c r="Q5" s="140"/>
      <c r="R5" s="140"/>
      <c r="S5" s="140"/>
      <c r="T5" s="140"/>
      <c r="U5" s="140"/>
      <c r="V5" s="140"/>
      <c r="W5" s="140"/>
      <c r="X5" s="140"/>
      <c r="Y5" s="140"/>
      <c r="Z5" s="140"/>
      <c r="AA5" s="140"/>
      <c r="AB5" s="140"/>
      <c r="AC5" s="140"/>
      <c r="AD5" s="140"/>
      <c r="AE5" s="141">
        <f t="shared" ref="AE5:AE13" si="0">SUM(P5:AD5)</f>
        <v>0</v>
      </c>
      <c r="AF5" s="142"/>
      <c r="AG5" s="143"/>
      <c r="AM5" s="3" t="s">
        <v>275</v>
      </c>
    </row>
    <row r="6" spans="2:40" ht="22.5" customHeight="1" outlineLevel="1" x14ac:dyDescent="0.25">
      <c r="C6" s="684"/>
      <c r="D6" s="136"/>
      <c r="E6" s="136"/>
      <c r="F6" s="137"/>
      <c r="G6" s="138"/>
      <c r="H6" s="138"/>
      <c r="J6" s="686"/>
      <c r="K6" s="687"/>
      <c r="O6" s="70" t="s">
        <v>91</v>
      </c>
      <c r="P6" s="140"/>
      <c r="Q6" s="140"/>
      <c r="R6" s="140"/>
      <c r="S6" s="140"/>
      <c r="T6" s="140"/>
      <c r="U6" s="140"/>
      <c r="V6" s="140"/>
      <c r="W6" s="140"/>
      <c r="X6" s="140"/>
      <c r="Y6" s="140"/>
      <c r="Z6" s="140"/>
      <c r="AA6" s="140"/>
      <c r="AB6" s="140"/>
      <c r="AC6" s="140"/>
      <c r="AD6" s="140"/>
      <c r="AE6" s="141">
        <f t="shared" si="0"/>
        <v>0</v>
      </c>
      <c r="AF6" s="142"/>
      <c r="AG6" s="143"/>
      <c r="AM6" s="3" t="s">
        <v>276</v>
      </c>
    </row>
    <row r="7" spans="2:40" ht="22.5" customHeight="1" outlineLevel="1" x14ac:dyDescent="0.25">
      <c r="C7" s="684"/>
      <c r="D7" s="136"/>
      <c r="E7" s="136"/>
      <c r="F7" s="137"/>
      <c r="G7" s="138"/>
      <c r="H7" s="138"/>
      <c r="J7" s="686" t="s">
        <v>277</v>
      </c>
      <c r="K7" s="688">
        <f>G20+G22+G24+G26+G28</f>
        <v>0</v>
      </c>
      <c r="O7" s="71" t="s">
        <v>25</v>
      </c>
      <c r="P7" s="140"/>
      <c r="Q7" s="140"/>
      <c r="R7" s="140"/>
      <c r="S7" s="140"/>
      <c r="T7" s="140"/>
      <c r="U7" s="140"/>
      <c r="V7" s="140"/>
      <c r="W7" s="140"/>
      <c r="X7" s="140"/>
      <c r="Y7" s="140"/>
      <c r="Z7" s="140"/>
      <c r="AA7" s="140"/>
      <c r="AB7" s="140"/>
      <c r="AC7" s="140"/>
      <c r="AD7" s="140"/>
      <c r="AE7" s="141">
        <f t="shared" si="0"/>
        <v>0</v>
      </c>
      <c r="AF7" s="142"/>
      <c r="AG7" s="143"/>
    </row>
    <row r="8" spans="2:40" ht="22.5" customHeight="1" outlineLevel="1" x14ac:dyDescent="0.25">
      <c r="C8" s="684"/>
      <c r="D8" s="138"/>
      <c r="E8" s="138"/>
      <c r="F8" s="137"/>
      <c r="G8" s="138"/>
      <c r="H8" s="138"/>
      <c r="J8" s="686"/>
      <c r="K8" s="688"/>
      <c r="O8" s="72" t="s">
        <v>127</v>
      </c>
      <c r="P8" s="140"/>
      <c r="Q8" s="140"/>
      <c r="R8" s="140"/>
      <c r="S8" s="140"/>
      <c r="T8" s="140"/>
      <c r="U8" s="140"/>
      <c r="V8" s="140"/>
      <c r="W8" s="140"/>
      <c r="X8" s="140"/>
      <c r="Y8" s="140"/>
      <c r="Z8" s="140"/>
      <c r="AA8" s="140"/>
      <c r="AB8" s="140"/>
      <c r="AC8" s="140"/>
      <c r="AD8" s="140"/>
      <c r="AE8" s="141">
        <f t="shared" si="0"/>
        <v>0</v>
      </c>
      <c r="AF8" s="142"/>
      <c r="AG8" s="143"/>
    </row>
    <row r="9" spans="2:40" ht="22.5" customHeight="1" outlineLevel="1" x14ac:dyDescent="0.25">
      <c r="C9" s="684"/>
      <c r="D9" s="138"/>
      <c r="E9" s="138"/>
      <c r="F9" s="137"/>
      <c r="G9" s="138"/>
      <c r="H9" s="138"/>
      <c r="J9" s="686" t="str">
        <f>IF($D$11="no","Difference total contract vs. Calculated costs","Difference EU grant vs. Calculated costs")</f>
        <v>Difference EU grant vs. Calculated costs</v>
      </c>
      <c r="K9" s="687">
        <f>IF($D$11="no", K4-K7,K5-K7)</f>
        <v>0</v>
      </c>
      <c r="O9" s="73" t="s">
        <v>26</v>
      </c>
      <c r="P9" s="140"/>
      <c r="Q9" s="140"/>
      <c r="R9" s="140"/>
      <c r="S9" s="140"/>
      <c r="T9" s="140"/>
      <c r="U9" s="140"/>
      <c r="V9" s="140"/>
      <c r="W9" s="140"/>
      <c r="X9" s="140"/>
      <c r="Y9" s="140"/>
      <c r="Z9" s="140"/>
      <c r="AA9" s="140"/>
      <c r="AB9" s="140"/>
      <c r="AC9" s="140"/>
      <c r="AD9" s="140"/>
      <c r="AE9" s="141">
        <f t="shared" si="0"/>
        <v>0</v>
      </c>
      <c r="AF9" s="142"/>
      <c r="AG9" s="143"/>
    </row>
    <row r="10" spans="2:40" ht="22.5" customHeight="1" outlineLevel="1" x14ac:dyDescent="0.25">
      <c r="C10" s="685"/>
      <c r="D10" s="138"/>
      <c r="E10" s="138"/>
      <c r="F10" s="137"/>
      <c r="G10" s="138"/>
      <c r="H10" s="138"/>
      <c r="J10" s="686"/>
      <c r="K10" s="687"/>
      <c r="O10" s="74" t="s">
        <v>163</v>
      </c>
      <c r="P10" s="140"/>
      <c r="Q10" s="140"/>
      <c r="R10" s="140"/>
      <c r="S10" s="140"/>
      <c r="T10" s="140"/>
      <c r="U10" s="140"/>
      <c r="V10" s="140"/>
      <c r="W10" s="140"/>
      <c r="X10" s="140"/>
      <c r="Y10" s="140"/>
      <c r="Z10" s="140"/>
      <c r="AA10" s="140"/>
      <c r="AB10" s="140"/>
      <c r="AC10" s="140"/>
      <c r="AD10" s="140"/>
      <c r="AE10" s="141">
        <f t="shared" si="0"/>
        <v>0</v>
      </c>
      <c r="AF10" s="142"/>
      <c r="AG10" s="143"/>
    </row>
    <row r="11" spans="2:40" ht="22.5" customHeight="1" outlineLevel="1" x14ac:dyDescent="0.25">
      <c r="C11" s="673" t="s">
        <v>500</v>
      </c>
      <c r="D11" s="675"/>
      <c r="E11" s="677"/>
      <c r="F11" s="677"/>
      <c r="G11" s="677"/>
      <c r="H11" s="677"/>
      <c r="O11" s="75" t="s">
        <v>27</v>
      </c>
      <c r="P11" s="140"/>
      <c r="Q11" s="140"/>
      <c r="R11" s="140"/>
      <c r="S11" s="140"/>
      <c r="T11" s="140"/>
      <c r="U11" s="140"/>
      <c r="V11" s="140"/>
      <c r="W11" s="140"/>
      <c r="X11" s="140"/>
      <c r="Y11" s="140"/>
      <c r="Z11" s="140"/>
      <c r="AA11" s="140"/>
      <c r="AB11" s="140"/>
      <c r="AC11" s="140"/>
      <c r="AD11" s="140"/>
      <c r="AE11" s="141">
        <f t="shared" si="0"/>
        <v>0</v>
      </c>
      <c r="AF11" s="142"/>
      <c r="AG11" s="143"/>
    </row>
    <row r="12" spans="2:40" ht="22.5" customHeight="1" outlineLevel="1" x14ac:dyDescent="0.25">
      <c r="C12" s="674"/>
      <c r="D12" s="676"/>
      <c r="E12" s="678"/>
      <c r="F12" s="678"/>
      <c r="G12" s="678"/>
      <c r="H12" s="678"/>
      <c r="O12" s="75" t="s">
        <v>199</v>
      </c>
      <c r="P12" s="140"/>
      <c r="Q12" s="140"/>
      <c r="R12" s="140"/>
      <c r="S12" s="140"/>
      <c r="T12" s="140"/>
      <c r="U12" s="140"/>
      <c r="V12" s="140"/>
      <c r="W12" s="140"/>
      <c r="X12" s="140"/>
      <c r="Y12" s="140"/>
      <c r="Z12" s="140"/>
      <c r="AA12" s="140"/>
      <c r="AB12" s="140"/>
      <c r="AC12" s="140"/>
      <c r="AD12" s="140"/>
      <c r="AE12" s="141">
        <f t="shared" si="0"/>
        <v>0</v>
      </c>
      <c r="AF12" s="142"/>
      <c r="AG12" s="143"/>
    </row>
    <row r="13" spans="2:40" ht="22.5" customHeight="1" outlineLevel="1" x14ac:dyDescent="0.25">
      <c r="C13" s="678"/>
      <c r="D13" s="679"/>
      <c r="E13" s="678"/>
      <c r="F13" s="678"/>
      <c r="G13" s="678"/>
      <c r="H13" s="678"/>
      <c r="O13" s="76" t="s">
        <v>28</v>
      </c>
      <c r="P13" s="140"/>
      <c r="Q13" s="140"/>
      <c r="R13" s="140"/>
      <c r="S13" s="140"/>
      <c r="T13" s="140"/>
      <c r="U13" s="140"/>
      <c r="V13" s="140"/>
      <c r="W13" s="140"/>
      <c r="X13" s="140"/>
      <c r="Y13" s="140"/>
      <c r="Z13" s="140"/>
      <c r="AA13" s="140"/>
      <c r="AB13" s="140"/>
      <c r="AC13" s="140"/>
      <c r="AD13" s="140"/>
      <c r="AE13" s="141">
        <f t="shared" si="0"/>
        <v>0</v>
      </c>
      <c r="AF13" s="142"/>
      <c r="AG13" s="143"/>
    </row>
    <row r="14" spans="2:40" ht="18.75" customHeight="1" outlineLevel="1" x14ac:dyDescent="0.25">
      <c r="C14" s="678"/>
      <c r="D14" s="679"/>
      <c r="E14" s="678"/>
      <c r="F14" s="678"/>
      <c r="G14" s="678"/>
      <c r="H14" s="678"/>
    </row>
    <row r="15" spans="2:40" outlineLevel="1" x14ac:dyDescent="0.25">
      <c r="D15" s="144"/>
      <c r="E15" s="145"/>
      <c r="F15" s="20"/>
      <c r="G15" s="20"/>
      <c r="H15" s="146"/>
      <c r="I15" s="20"/>
      <c r="J15" s="20"/>
      <c r="K15" s="20"/>
      <c r="O15" s="147"/>
      <c r="P15" s="148"/>
      <c r="Q15" s="148"/>
      <c r="R15" s="148"/>
      <c r="S15" s="148"/>
      <c r="T15" s="148"/>
      <c r="U15" s="149"/>
      <c r="V15" s="149"/>
      <c r="W15" s="149"/>
      <c r="X15" s="149"/>
      <c r="Y15" s="149"/>
      <c r="Z15" s="149"/>
      <c r="AA15" s="149"/>
      <c r="AB15" s="149"/>
      <c r="AC15" s="149"/>
      <c r="AD15" s="149"/>
      <c r="AE15" s="150"/>
      <c r="AF15" s="151"/>
      <c r="AG15" s="152"/>
    </row>
    <row r="16" spans="2:40" ht="30" customHeight="1" outlineLevel="1" x14ac:dyDescent="0.5">
      <c r="B16" s="153" t="str">
        <f>INDEX(languages!B10:C10,1,MATCH('Liesmich Readme'!$A$5,languages!$B$2:$C$2,0))</f>
        <v>4.    Abrechenbare Personalkosten pro Berichtsperiode</v>
      </c>
      <c r="C16" s="154"/>
      <c r="E16" s="153"/>
      <c r="F16" s="153"/>
      <c r="G16" s="153"/>
      <c r="H16" s="153"/>
      <c r="I16" s="153"/>
      <c r="J16" s="153"/>
      <c r="K16" s="153"/>
      <c r="O16" s="664" t="str">
        <f>INDEX(languages!B11:C11,1,MATCH('Liesmich Readme'!$A$5,languages!$B$2:$C$2,0))</f>
        <v>5.   Tagesäquivalente pro Arbeitspaket &amp; abrechenbare Personalkosten</v>
      </c>
      <c r="P16" s="664"/>
      <c r="Q16" s="664"/>
      <c r="R16" s="664"/>
      <c r="S16" s="664"/>
      <c r="T16" s="664"/>
      <c r="U16" s="664"/>
      <c r="V16" s="664"/>
      <c r="W16" s="664"/>
      <c r="X16" s="664"/>
      <c r="Y16" s="664"/>
      <c r="Z16" s="664"/>
      <c r="AA16" s="664"/>
      <c r="AB16" s="664"/>
      <c r="AC16" s="664"/>
      <c r="AD16" s="664"/>
      <c r="AE16" s="664"/>
      <c r="AF16" s="664"/>
      <c r="AG16" s="664"/>
    </row>
    <row r="17" spans="1:33" ht="11.45" customHeight="1" outlineLevel="1" x14ac:dyDescent="0.5">
      <c r="B17" s="154"/>
      <c r="C17" s="153"/>
      <c r="D17" s="153"/>
      <c r="E17" s="153"/>
      <c r="F17" s="153"/>
      <c r="G17" s="153"/>
      <c r="H17" s="153"/>
      <c r="I17" s="153"/>
      <c r="J17" s="153"/>
      <c r="K17" s="153"/>
      <c r="O17" s="155"/>
      <c r="P17" s="155"/>
      <c r="Q17" s="155"/>
      <c r="R17" s="155"/>
      <c r="S17" s="155"/>
      <c r="T17" s="155"/>
      <c r="U17" s="155"/>
      <c r="V17" s="155"/>
      <c r="W17" s="155"/>
      <c r="X17" s="155"/>
      <c r="Y17" s="155"/>
      <c r="Z17" s="155"/>
      <c r="AA17" s="155"/>
      <c r="AB17" s="155"/>
      <c r="AC17" s="155"/>
      <c r="AD17" s="155"/>
      <c r="AE17" s="155"/>
      <c r="AF17" s="155"/>
      <c r="AG17" s="155"/>
    </row>
    <row r="18" spans="1:33" ht="11.45" customHeight="1" x14ac:dyDescent="0.25">
      <c r="E18" s="631" t="s">
        <v>278</v>
      </c>
      <c r="F18" s="633"/>
      <c r="G18" s="665" t="s">
        <v>279</v>
      </c>
      <c r="H18" s="666"/>
      <c r="I18" s="156"/>
      <c r="J18" s="156"/>
      <c r="K18" s="156"/>
      <c r="P18" s="157"/>
      <c r="U18" s="158"/>
    </row>
    <row r="19" spans="1:33" ht="30" x14ac:dyDescent="0.25">
      <c r="B19" s="667" t="s">
        <v>280</v>
      </c>
      <c r="C19" s="668"/>
      <c r="D19" s="668"/>
      <c r="E19" s="159" t="s">
        <v>281</v>
      </c>
      <c r="F19" s="160" t="s">
        <v>502</v>
      </c>
      <c r="G19" s="161" t="s">
        <v>282</v>
      </c>
      <c r="H19" s="160" t="str">
        <f>IF($D$11="no","Check (costs total contract vs. calculated cost)","Check (costs EU grant vs. calculated costs)")</f>
        <v>Check (costs EU grant vs. calculated costs)</v>
      </c>
      <c r="I19" s="156"/>
      <c r="J19" s="156"/>
      <c r="K19" s="156"/>
      <c r="P19" s="39" t="s">
        <v>257</v>
      </c>
      <c r="Q19" s="39" t="s">
        <v>258</v>
      </c>
      <c r="R19" s="39" t="s">
        <v>259</v>
      </c>
      <c r="S19" s="39" t="s">
        <v>260</v>
      </c>
      <c r="T19" s="39" t="s">
        <v>261</v>
      </c>
      <c r="U19" s="39" t="s">
        <v>262</v>
      </c>
      <c r="V19" s="39" t="s">
        <v>263</v>
      </c>
      <c r="W19" s="39" t="s">
        <v>264</v>
      </c>
      <c r="X19" s="39" t="s">
        <v>265</v>
      </c>
      <c r="Y19" s="39" t="s">
        <v>266</v>
      </c>
      <c r="Z19" s="39" t="s">
        <v>267</v>
      </c>
      <c r="AA19" s="39" t="s">
        <v>268</v>
      </c>
      <c r="AB19" s="39" t="s">
        <v>269</v>
      </c>
      <c r="AC19" s="39" t="s">
        <v>270</v>
      </c>
      <c r="AD19" s="39" t="s">
        <v>271</v>
      </c>
      <c r="AE19" s="162" t="s">
        <v>272</v>
      </c>
      <c r="AF19" s="39" t="s">
        <v>283</v>
      </c>
    </row>
    <row r="20" spans="1:33" ht="19.5" customHeight="1" outlineLevel="1" x14ac:dyDescent="0.3">
      <c r="B20" s="669" t="str">
        <f>'Basic project data'!A12</f>
        <v>P1</v>
      </c>
      <c r="C20" s="669" t="str">
        <f>'Basic project data'!D12</f>
        <v/>
      </c>
      <c r="D20" s="671" t="str">
        <f>'Basic project data'!E12</f>
        <v/>
      </c>
      <c r="E20" s="647">
        <f>IFERROR(SUMIF(B54:B5000,O20,G54:G5000),0)</f>
        <v>0</v>
      </c>
      <c r="F20" s="649">
        <f>SUMIF(B54:B5000,O20,J54:J5000)</f>
        <v>0</v>
      </c>
      <c r="G20" s="637">
        <f>IF($D$11="no",IF(SUMIF(C35:C48,B20,M35:M48)&lt;E20,SUMIF(C35:C48,B20,M35:M48),E20),IF(SUMIF(C35:C48,B20,M35:M48)&lt;F20,SUMIF(C35:C48,B20,M35:M48),F20))</f>
        <v>0</v>
      </c>
      <c r="H20" s="639">
        <f>IF($D$11="no",IFERROR(-(E20-G20),0),IFERROR(-(F20-G20),0))</f>
        <v>0</v>
      </c>
      <c r="I20" s="641"/>
      <c r="J20" s="642"/>
      <c r="K20" s="641"/>
      <c r="O20" s="67" t="s">
        <v>24</v>
      </c>
      <c r="P20" s="163" t="str">
        <f>IFERROR(SUMIF($C$35:$C$48,$O20,$K$35:$K$48)*(SUMIF($B$54:$B$5000,$O20,P$54:P$5000)/$H$2)/(SUMIF($C$35:$C$48,$O20,$J$35:$J$48)),"")</f>
        <v/>
      </c>
      <c r="Q20" s="163" t="str">
        <f t="shared" ref="Q20:AD28" si="1">IFERROR(SUMIF($C$35:$C$48,$O20,$K$35:$K$48)*(SUMIF($B$54:$B$5000,$O20,Q$54:Q$5000)/$H$2)/(SUMIF($C$35:$C$48,$O20,$J$35:$J$48)),"")</f>
        <v/>
      </c>
      <c r="R20" s="163" t="str">
        <f t="shared" si="1"/>
        <v/>
      </c>
      <c r="S20" s="163" t="str">
        <f t="shared" si="1"/>
        <v/>
      </c>
      <c r="T20" s="163" t="str">
        <f t="shared" si="1"/>
        <v/>
      </c>
      <c r="U20" s="163" t="str">
        <f t="shared" si="1"/>
        <v/>
      </c>
      <c r="V20" s="163" t="str">
        <f t="shared" si="1"/>
        <v/>
      </c>
      <c r="W20" s="163" t="str">
        <f t="shared" si="1"/>
        <v/>
      </c>
      <c r="X20" s="163" t="str">
        <f t="shared" si="1"/>
        <v/>
      </c>
      <c r="Y20" s="163" t="str">
        <f t="shared" si="1"/>
        <v/>
      </c>
      <c r="Z20" s="163" t="str">
        <f t="shared" si="1"/>
        <v/>
      </c>
      <c r="AA20" s="163" t="str">
        <f t="shared" si="1"/>
        <v/>
      </c>
      <c r="AB20" s="163" t="str">
        <f t="shared" si="1"/>
        <v/>
      </c>
      <c r="AC20" s="163" t="str">
        <f t="shared" si="1"/>
        <v/>
      </c>
      <c r="AD20" s="163" t="str">
        <f t="shared" si="1"/>
        <v/>
      </c>
      <c r="AE20" s="164">
        <f>SUM(P20:AD20)</f>
        <v>0</v>
      </c>
      <c r="AF20" s="165">
        <f>ROUND(G20,2)</f>
        <v>0</v>
      </c>
      <c r="AG20" s="168" t="str">
        <f>IF((AF20)=AF5+AF6,"no adjustment needed",IF(ISBLANK(AF5),"no adjustment needed","adjustment needed"))</f>
        <v>no adjustment needed</v>
      </c>
    </row>
    <row r="21" spans="1:33" ht="19.5" customHeight="1" outlineLevel="1" x14ac:dyDescent="0.3">
      <c r="B21" s="670"/>
      <c r="C21" s="670"/>
      <c r="D21" s="672"/>
      <c r="E21" s="655"/>
      <c r="F21" s="650"/>
      <c r="G21" s="638"/>
      <c r="H21" s="640"/>
      <c r="I21" s="641"/>
      <c r="J21" s="642"/>
      <c r="K21" s="641"/>
      <c r="O21" s="70" t="s">
        <v>91</v>
      </c>
      <c r="P21" s="166">
        <f>IFERROR(IF(OR((P5+P6)=P20,P5=0),0,$P20-P5-P6),"")</f>
        <v>0</v>
      </c>
      <c r="Q21" s="166">
        <f>IFERROR(IF(OR((Q5+Q6)=Q20,Q5=0),0,$Q20-Q5-Q6),"")</f>
        <v>0</v>
      </c>
      <c r="R21" s="166">
        <f>IFERROR(IF(OR((R5+R6)=R20,R5=0),0,$R20-R5-R6),"")</f>
        <v>0</v>
      </c>
      <c r="S21" s="166">
        <f>IFERROR(IF(OR((S5+S6)=S20,S5=0),0,$S20-S5-S6),"")</f>
        <v>0</v>
      </c>
      <c r="T21" s="166">
        <f>IFERROR(IF(OR((T5+T6)=T20,T5=0),0,$T20-T5-T6),"")</f>
        <v>0</v>
      </c>
      <c r="U21" s="166">
        <f>IFERROR(IF(OR((U5+U6)=U20,U5=0),0,$U20-U5-U6),"")</f>
        <v>0</v>
      </c>
      <c r="V21" s="166">
        <f>IFERROR(IF(OR((V5+V6)=V20,V5=0),0,$V20-V5-V6),"")</f>
        <v>0</v>
      </c>
      <c r="W21" s="166">
        <f>IFERROR(IF(OR((W5+W6)=W20,W5=0),0,$W20-W5-W6),"")</f>
        <v>0</v>
      </c>
      <c r="X21" s="166">
        <f>IFERROR(IF(OR((X5+X6)=X20,X5=0),0,$X20-X5-X6),"")</f>
        <v>0</v>
      </c>
      <c r="Y21" s="166">
        <f>IFERROR(IF(OR((Y5+Y6)=Y20,Y5=0),0,$Y20-Y5-Y6),"")</f>
        <v>0</v>
      </c>
      <c r="Z21" s="166">
        <f>IFERROR(IF(OR((Z5+Z6)=Z20,Z5=0),0,$Z20-Z5-Z6),"")</f>
        <v>0</v>
      </c>
      <c r="AA21" s="166">
        <f>IFERROR(IF(OR((AA5+AA6)=AA20,AA5=0),0,$AA20-AA5-AA6),"")</f>
        <v>0</v>
      </c>
      <c r="AB21" s="166">
        <f>IFERROR(IF(OR((AB5+AB6)=AB20,AB5=0),0,$AB20-AB5-AB6),"")</f>
        <v>0</v>
      </c>
      <c r="AC21" s="166">
        <f>IFERROR(IF(OR((AC5+AC6)=AC20,AC5=0),0,$AC20-AC5-AC6),"")</f>
        <v>0</v>
      </c>
      <c r="AD21" s="166">
        <f t="shared" ref="AD21:AE21" si="2">IFERROR(IF(OR((AD5+AD6)=AD20,AD5=0),0,AD20-AD5-AD6),"")</f>
        <v>0</v>
      </c>
      <c r="AE21" s="164">
        <f t="shared" si="2"/>
        <v>0</v>
      </c>
      <c r="AF21" s="167">
        <f>IFERROR(IF(OR(ISBLANK(AF5),AF6&lt;&gt;""),0,IF(OR((AF5+AF6)=AF20,ISBLANK(AF5)),0,AF20-AF5-AF6)),"")</f>
        <v>0</v>
      </c>
      <c r="AG21" s="275" t="str">
        <f>IF(AND($AG$20="adjustment needed",AF21&lt;&gt;0),"Only copy this row in table above!","")</f>
        <v/>
      </c>
    </row>
    <row r="22" spans="1:33" ht="19.5" customHeight="1" outlineLevel="1" x14ac:dyDescent="0.3">
      <c r="B22" s="660" t="str">
        <f>'Basic project data'!A13</f>
        <v>P2</v>
      </c>
      <c r="C22" s="660" t="str">
        <f>'Basic project data'!D13</f>
        <v/>
      </c>
      <c r="D22" s="662" t="str">
        <f>'Basic project data'!E13</f>
        <v/>
      </c>
      <c r="E22" s="647">
        <f>IFERROR(SUMIF(B54:B5000,O22,G54:G5000),0)</f>
        <v>0</v>
      </c>
      <c r="F22" s="649">
        <f>SUMIF(B54:B5000,O22,J54:J5000)</f>
        <v>0</v>
      </c>
      <c r="G22" s="637">
        <f>IF($D$11="no",IF(SUMIF(C35:C48,B22,M35:M48)&lt;E22,SUMIF(C35:C48,B22,M35:M48),E22),IF(SUMIF(C35:C48,B22,M35:M48)&lt;F22,SUMIF(C35:C48,B22,M35:M48),F22))</f>
        <v>0</v>
      </c>
      <c r="H22" s="639">
        <f t="shared" ref="H22:H28" si="3">IF($D$11="no",IFERROR(-(E22-G22),0),IFERROR(-(F22-G22),0))</f>
        <v>0</v>
      </c>
      <c r="I22" s="641"/>
      <c r="J22" s="642"/>
      <c r="K22" s="641"/>
      <c r="O22" s="71" t="s">
        <v>25</v>
      </c>
      <c r="P22" s="163" t="str">
        <f>IFERROR(SUMIF($C$35:$C$48,$O22,$K$35:$K$48)*(SUMIF($B$54:$B$5000,$O22,P$54:P$5000)/$H$2)/(SUMIF($C$35:$C$48,$O22,$J$35:$J$48)),"")</f>
        <v/>
      </c>
      <c r="Q22" s="163" t="str">
        <f t="shared" si="1"/>
        <v/>
      </c>
      <c r="R22" s="163" t="str">
        <f t="shared" si="1"/>
        <v/>
      </c>
      <c r="S22" s="163" t="str">
        <f t="shared" si="1"/>
        <v/>
      </c>
      <c r="T22" s="163" t="str">
        <f t="shared" si="1"/>
        <v/>
      </c>
      <c r="U22" s="163" t="str">
        <f t="shared" si="1"/>
        <v/>
      </c>
      <c r="V22" s="163" t="str">
        <f t="shared" si="1"/>
        <v/>
      </c>
      <c r="W22" s="163" t="str">
        <f t="shared" si="1"/>
        <v/>
      </c>
      <c r="X22" s="163" t="str">
        <f t="shared" si="1"/>
        <v/>
      </c>
      <c r="Y22" s="163" t="str">
        <f t="shared" si="1"/>
        <v/>
      </c>
      <c r="Z22" s="163" t="str">
        <f t="shared" si="1"/>
        <v/>
      </c>
      <c r="AA22" s="163" t="str">
        <f t="shared" si="1"/>
        <v/>
      </c>
      <c r="AB22" s="163" t="str">
        <f t="shared" si="1"/>
        <v/>
      </c>
      <c r="AC22" s="163" t="str">
        <f t="shared" si="1"/>
        <v/>
      </c>
      <c r="AD22" s="163" t="str">
        <f t="shared" si="1"/>
        <v/>
      </c>
      <c r="AE22" s="164">
        <f>SUM(P22:AD22)</f>
        <v>0</v>
      </c>
      <c r="AF22" s="165">
        <f>ROUND(G22,2)</f>
        <v>0</v>
      </c>
      <c r="AG22" s="168" t="str">
        <f>IF((AF22)=AF7+AF8,"no adjustment needed",IF(ISBLANK(AF7),"no adjustment needed","adjustment needed"))</f>
        <v>no adjustment needed</v>
      </c>
    </row>
    <row r="23" spans="1:33" ht="19.5" customHeight="1" outlineLevel="1" x14ac:dyDescent="0.3">
      <c r="B23" s="661"/>
      <c r="C23" s="661"/>
      <c r="D23" s="663"/>
      <c r="E23" s="655"/>
      <c r="F23" s="650"/>
      <c r="G23" s="638"/>
      <c r="H23" s="640"/>
      <c r="I23" s="641"/>
      <c r="J23" s="642"/>
      <c r="K23" s="641"/>
      <c r="O23" s="72" t="s">
        <v>127</v>
      </c>
      <c r="P23" s="166">
        <f t="shared" ref="P23:AF23" si="4">IFERROR(IF(OR((P7+P8)=P22,P7=0),0,P22-P7-P8),"")</f>
        <v>0</v>
      </c>
      <c r="Q23" s="166">
        <f t="shared" si="4"/>
        <v>0</v>
      </c>
      <c r="R23" s="166">
        <f t="shared" si="4"/>
        <v>0</v>
      </c>
      <c r="S23" s="166">
        <f t="shared" si="4"/>
        <v>0</v>
      </c>
      <c r="T23" s="166">
        <f t="shared" si="4"/>
        <v>0</v>
      </c>
      <c r="U23" s="166">
        <f t="shared" si="4"/>
        <v>0</v>
      </c>
      <c r="V23" s="166">
        <f t="shared" si="4"/>
        <v>0</v>
      </c>
      <c r="W23" s="166">
        <f t="shared" si="4"/>
        <v>0</v>
      </c>
      <c r="X23" s="166">
        <f t="shared" si="4"/>
        <v>0</v>
      </c>
      <c r="Y23" s="166">
        <f t="shared" si="4"/>
        <v>0</v>
      </c>
      <c r="Z23" s="166">
        <f t="shared" si="4"/>
        <v>0</v>
      </c>
      <c r="AA23" s="166">
        <f t="shared" si="4"/>
        <v>0</v>
      </c>
      <c r="AB23" s="166">
        <f t="shared" si="4"/>
        <v>0</v>
      </c>
      <c r="AC23" s="166">
        <f t="shared" si="4"/>
        <v>0</v>
      </c>
      <c r="AD23" s="166">
        <f t="shared" si="4"/>
        <v>0</v>
      </c>
      <c r="AE23" s="164">
        <f t="shared" si="4"/>
        <v>0</v>
      </c>
      <c r="AF23" s="167">
        <f t="shared" si="4"/>
        <v>0</v>
      </c>
      <c r="AG23" s="275" t="str">
        <f>IF(AND($AG$22="adjustment needed",AF23&lt;&gt;0),"Only copy this row in table above!","")</f>
        <v/>
      </c>
    </row>
    <row r="24" spans="1:33" ht="19.5" customHeight="1" outlineLevel="1" x14ac:dyDescent="0.3">
      <c r="B24" s="656" t="str">
        <f>'Basic project data'!A14</f>
        <v>P3</v>
      </c>
      <c r="C24" s="656" t="str">
        <f>'Basic project data'!D14</f>
        <v/>
      </c>
      <c r="D24" s="658" t="str">
        <f>'Basic project data'!E14</f>
        <v/>
      </c>
      <c r="E24" s="647">
        <f>IFERROR(SUMIF(B54:B5000,O24,G54:G5000),0)</f>
        <v>0</v>
      </c>
      <c r="F24" s="649">
        <f>SUMIF(B54:B5000,O24,J54:J5000)</f>
        <v>0</v>
      </c>
      <c r="G24" s="637">
        <f>IF($D$11="no",IF(SUMIF(C35:C48,B24,M35:M48)&lt;E24,SUMIF(C35:C48,B24,M35:M48),E24),IF(SUMIF(C35:C48,B24,M35:M48)&lt;F24,SUMIF(C35:C48,B24,M35:M48),F24))</f>
        <v>0</v>
      </c>
      <c r="H24" s="639">
        <f t="shared" si="3"/>
        <v>0</v>
      </c>
      <c r="I24" s="641"/>
      <c r="J24" s="642"/>
      <c r="K24" s="641"/>
      <c r="O24" s="73" t="s">
        <v>26</v>
      </c>
      <c r="P24" s="163" t="str">
        <f>IFERROR(SUMIF($C$35:$C$48,$O24,$K$35:$K$48)*(SUMIF($B$54:$B$5000,$O24,P$54:P$5000)/$H$2)/(SUMIF($C$35:$C$48,$O24,$J$35:$J$48)),"")</f>
        <v/>
      </c>
      <c r="Q24" s="163" t="str">
        <f t="shared" si="1"/>
        <v/>
      </c>
      <c r="R24" s="163" t="str">
        <f t="shared" si="1"/>
        <v/>
      </c>
      <c r="S24" s="163" t="str">
        <f t="shared" si="1"/>
        <v/>
      </c>
      <c r="T24" s="163" t="str">
        <f t="shared" si="1"/>
        <v/>
      </c>
      <c r="U24" s="163" t="str">
        <f t="shared" si="1"/>
        <v/>
      </c>
      <c r="V24" s="163" t="str">
        <f t="shared" si="1"/>
        <v/>
      </c>
      <c r="W24" s="163" t="str">
        <f t="shared" si="1"/>
        <v/>
      </c>
      <c r="X24" s="163" t="str">
        <f t="shared" si="1"/>
        <v/>
      </c>
      <c r="Y24" s="163" t="str">
        <f t="shared" si="1"/>
        <v/>
      </c>
      <c r="Z24" s="163" t="str">
        <f t="shared" si="1"/>
        <v/>
      </c>
      <c r="AA24" s="163" t="str">
        <f t="shared" si="1"/>
        <v/>
      </c>
      <c r="AB24" s="163" t="str">
        <f t="shared" si="1"/>
        <v/>
      </c>
      <c r="AC24" s="163" t="str">
        <f t="shared" si="1"/>
        <v/>
      </c>
      <c r="AD24" s="163" t="str">
        <f t="shared" si="1"/>
        <v/>
      </c>
      <c r="AE24" s="164">
        <f>SUM(P24:AD24)</f>
        <v>0</v>
      </c>
      <c r="AF24" s="165">
        <f>ROUND(G24,2)</f>
        <v>0</v>
      </c>
      <c r="AG24" s="168" t="str">
        <f>IF((AF24)=AF9+AF10,"no adjustment needed",IF(ISBLANK(AF9),"no adjustment needed","adjustment needed"))</f>
        <v>no adjustment needed</v>
      </c>
    </row>
    <row r="25" spans="1:33" ht="19.5" customHeight="1" outlineLevel="1" x14ac:dyDescent="0.3">
      <c r="B25" s="657"/>
      <c r="C25" s="657"/>
      <c r="D25" s="659"/>
      <c r="E25" s="655"/>
      <c r="F25" s="650"/>
      <c r="G25" s="638"/>
      <c r="H25" s="640"/>
      <c r="I25" s="641"/>
      <c r="J25" s="642"/>
      <c r="K25" s="641"/>
      <c r="O25" s="74" t="s">
        <v>163</v>
      </c>
      <c r="P25" s="166">
        <f t="shared" ref="P25:AF25" si="5">IFERROR(IF(OR((P9+P10)=P24,P9=0),0,P24-P9-P10),"")</f>
        <v>0</v>
      </c>
      <c r="Q25" s="166">
        <f t="shared" si="5"/>
        <v>0</v>
      </c>
      <c r="R25" s="166">
        <f t="shared" si="5"/>
        <v>0</v>
      </c>
      <c r="S25" s="166">
        <f t="shared" si="5"/>
        <v>0</v>
      </c>
      <c r="T25" s="166">
        <f t="shared" si="5"/>
        <v>0</v>
      </c>
      <c r="U25" s="166">
        <f t="shared" si="5"/>
        <v>0</v>
      </c>
      <c r="V25" s="166">
        <f t="shared" si="5"/>
        <v>0</v>
      </c>
      <c r="W25" s="166">
        <f t="shared" si="5"/>
        <v>0</v>
      </c>
      <c r="X25" s="166">
        <f t="shared" si="5"/>
        <v>0</v>
      </c>
      <c r="Y25" s="166">
        <f t="shared" si="5"/>
        <v>0</v>
      </c>
      <c r="Z25" s="166">
        <f t="shared" si="5"/>
        <v>0</v>
      </c>
      <c r="AA25" s="166">
        <f t="shared" si="5"/>
        <v>0</v>
      </c>
      <c r="AB25" s="166">
        <f t="shared" si="5"/>
        <v>0</v>
      </c>
      <c r="AC25" s="166">
        <f t="shared" si="5"/>
        <v>0</v>
      </c>
      <c r="AD25" s="166">
        <f t="shared" si="5"/>
        <v>0</v>
      </c>
      <c r="AE25" s="164">
        <f t="shared" si="5"/>
        <v>0</v>
      </c>
      <c r="AF25" s="167">
        <f t="shared" si="5"/>
        <v>0</v>
      </c>
      <c r="AG25" s="275" t="str">
        <f>IF(AND($AG$24="adjustment needed",AF25&lt;&gt;0),"Only copy this row in table above!","")</f>
        <v/>
      </c>
    </row>
    <row r="26" spans="1:33" ht="19.5" customHeight="1" outlineLevel="1" x14ac:dyDescent="0.3">
      <c r="B26" s="651" t="str">
        <f>'Basic project data'!A15</f>
        <v>P4</v>
      </c>
      <c r="C26" s="651" t="str">
        <f>'Basic project data'!D15</f>
        <v/>
      </c>
      <c r="D26" s="653" t="str">
        <f>'Basic project data'!E15</f>
        <v/>
      </c>
      <c r="E26" s="647">
        <f>IFERROR(SUMIF(B54:B5000,O26,G54:G5000),0)</f>
        <v>0</v>
      </c>
      <c r="F26" s="649">
        <f>SUMIF(B54:B5000,O26,J54:J5000)</f>
        <v>0</v>
      </c>
      <c r="G26" s="637">
        <f>IF($D$11="no",IF(SUMIF(C35:C48,B26,M35:M48)&lt;E26,SUMIF(C35:C48,B26,M35:M48),E26),IF(SUMIF(C35:C48,B26,M35:M48)&lt;F26,SUMIF(C35:C48,B26,M35:M48),F26))</f>
        <v>0</v>
      </c>
      <c r="H26" s="639">
        <f t="shared" si="3"/>
        <v>0</v>
      </c>
      <c r="I26" s="641"/>
      <c r="J26" s="642"/>
      <c r="K26" s="641"/>
      <c r="O26" s="75" t="s">
        <v>27</v>
      </c>
      <c r="P26" s="163" t="str">
        <f>IFERROR(SUMIF($C$35:$C$48,$O26,$K$35:$K$48)*(SUMIF($B$54:$B$5000,$O26,P$54:P$5000)/$H$2)/(SUMIF($C$35:$C$48,$O26,$J$35:$J$48)),"")</f>
        <v/>
      </c>
      <c r="Q26" s="163" t="str">
        <f t="shared" si="1"/>
        <v/>
      </c>
      <c r="R26" s="163" t="str">
        <f t="shared" si="1"/>
        <v/>
      </c>
      <c r="S26" s="163" t="str">
        <f t="shared" si="1"/>
        <v/>
      </c>
      <c r="T26" s="163" t="str">
        <f t="shared" si="1"/>
        <v/>
      </c>
      <c r="U26" s="163" t="str">
        <f t="shared" si="1"/>
        <v/>
      </c>
      <c r="V26" s="163" t="str">
        <f t="shared" si="1"/>
        <v/>
      </c>
      <c r="W26" s="163" t="str">
        <f t="shared" si="1"/>
        <v/>
      </c>
      <c r="X26" s="163" t="str">
        <f t="shared" si="1"/>
        <v/>
      </c>
      <c r="Y26" s="163" t="str">
        <f t="shared" si="1"/>
        <v/>
      </c>
      <c r="Z26" s="163" t="str">
        <f t="shared" si="1"/>
        <v/>
      </c>
      <c r="AA26" s="163" t="str">
        <f t="shared" si="1"/>
        <v/>
      </c>
      <c r="AB26" s="163" t="str">
        <f t="shared" si="1"/>
        <v/>
      </c>
      <c r="AC26" s="163" t="str">
        <f t="shared" si="1"/>
        <v/>
      </c>
      <c r="AD26" s="163" t="str">
        <f t="shared" si="1"/>
        <v/>
      </c>
      <c r="AE26" s="164">
        <f>SUM(P26:AD26)</f>
        <v>0</v>
      </c>
      <c r="AF26" s="165">
        <f>ROUND(G26,2)</f>
        <v>0</v>
      </c>
      <c r="AG26" s="168" t="str">
        <f>IF((AF26)=AF11+AF12,"no adjustment needed",IF(ISBLANK(AF11),"no adjustment needed","adjustment needed"))</f>
        <v>no adjustment needed</v>
      </c>
    </row>
    <row r="27" spans="1:33" ht="19.5" customHeight="1" outlineLevel="1" x14ac:dyDescent="0.3">
      <c r="B27" s="652"/>
      <c r="C27" s="652"/>
      <c r="D27" s="654"/>
      <c r="E27" s="655"/>
      <c r="F27" s="650"/>
      <c r="G27" s="638"/>
      <c r="H27" s="640"/>
      <c r="I27" s="641"/>
      <c r="J27" s="642"/>
      <c r="K27" s="641"/>
      <c r="O27" s="75" t="s">
        <v>199</v>
      </c>
      <c r="P27" s="166">
        <f t="shared" ref="P27:AE27" si="6">IFERROR(IF(OR((P11+P12)=P26,P11=0),0,P26-P11-P12),"")</f>
        <v>0</v>
      </c>
      <c r="Q27" s="166">
        <f t="shared" si="6"/>
        <v>0</v>
      </c>
      <c r="R27" s="166">
        <f t="shared" si="6"/>
        <v>0</v>
      </c>
      <c r="S27" s="166">
        <f t="shared" si="6"/>
        <v>0</v>
      </c>
      <c r="T27" s="166">
        <f t="shared" si="6"/>
        <v>0</v>
      </c>
      <c r="U27" s="166">
        <f t="shared" si="6"/>
        <v>0</v>
      </c>
      <c r="V27" s="166">
        <f t="shared" si="6"/>
        <v>0</v>
      </c>
      <c r="W27" s="166">
        <f t="shared" si="6"/>
        <v>0</v>
      </c>
      <c r="X27" s="166">
        <f t="shared" si="6"/>
        <v>0</v>
      </c>
      <c r="Y27" s="166">
        <f t="shared" si="6"/>
        <v>0</v>
      </c>
      <c r="Z27" s="166">
        <f t="shared" si="6"/>
        <v>0</v>
      </c>
      <c r="AA27" s="166">
        <f t="shared" si="6"/>
        <v>0</v>
      </c>
      <c r="AB27" s="166">
        <f t="shared" si="6"/>
        <v>0</v>
      </c>
      <c r="AC27" s="166">
        <f t="shared" si="6"/>
        <v>0</v>
      </c>
      <c r="AD27" s="166">
        <f t="shared" si="6"/>
        <v>0</v>
      </c>
      <c r="AE27" s="164">
        <f t="shared" si="6"/>
        <v>0</v>
      </c>
      <c r="AF27" s="167">
        <f>IFERROR(IF(OR((AF11+AF13)=AF26,AF11=0),0,AF26-AF11-AF13),"")</f>
        <v>0</v>
      </c>
      <c r="AG27" s="278" t="str">
        <f>IF(AND($AG$26="adjustment needed",AF27&lt;&gt;0),"Only copy this row in table above!","")</f>
        <v/>
      </c>
    </row>
    <row r="28" spans="1:33" ht="19.5" customHeight="1" outlineLevel="1" x14ac:dyDescent="0.3">
      <c r="B28" s="643" t="str">
        <f>'Basic project data'!A16</f>
        <v>P5</v>
      </c>
      <c r="C28" s="643" t="str">
        <f>'Basic project data'!D16</f>
        <v/>
      </c>
      <c r="D28" s="645" t="str">
        <f>'Basic project data'!E16</f>
        <v/>
      </c>
      <c r="E28" s="647">
        <f>IFERROR(SUMIF(B54:B5000,O28,G54:G5000),0)</f>
        <v>0</v>
      </c>
      <c r="F28" s="649">
        <f>SUMIF(B54:B5000,O28,J54:J5000)</f>
        <v>0</v>
      </c>
      <c r="G28" s="637">
        <f>IF($D$11="no",IF(SUMIF(C35:C48,B28,M35:M48)&lt;E28,SUMIF(C35:C48,B28,M35:M48),E28),IF(SUMIF(C35:C48,B28,M35:M48)&lt;F28,SUMIF(C35:C48,B28,M35:M48),F28))</f>
        <v>0</v>
      </c>
      <c r="H28" s="639">
        <f t="shared" si="3"/>
        <v>0</v>
      </c>
      <c r="I28" s="641"/>
      <c r="J28" s="642"/>
      <c r="K28" s="641"/>
      <c r="O28" s="169" t="s">
        <v>28</v>
      </c>
      <c r="P28" s="163" t="str">
        <f>IFERROR(SUMIF($C$35:$C$48,$O28,$K$35:$K$48)*(SUMIF($B$54:$B$5000,$O28,P$54:P$5000)/$H$2)/(SUMIF($C$35:$C$48,$O28,$J$35:$J$48)),"")</f>
        <v/>
      </c>
      <c r="Q28" s="163" t="str">
        <f t="shared" si="1"/>
        <v/>
      </c>
      <c r="R28" s="163" t="str">
        <f t="shared" si="1"/>
        <v/>
      </c>
      <c r="S28" s="163" t="str">
        <f t="shared" si="1"/>
        <v/>
      </c>
      <c r="T28" s="163" t="str">
        <f t="shared" si="1"/>
        <v/>
      </c>
      <c r="U28" s="163" t="str">
        <f t="shared" si="1"/>
        <v/>
      </c>
      <c r="V28" s="163" t="str">
        <f t="shared" si="1"/>
        <v/>
      </c>
      <c r="W28" s="163" t="str">
        <f t="shared" si="1"/>
        <v/>
      </c>
      <c r="X28" s="163" t="str">
        <f t="shared" si="1"/>
        <v/>
      </c>
      <c r="Y28" s="163" t="str">
        <f t="shared" si="1"/>
        <v/>
      </c>
      <c r="Z28" s="163" t="str">
        <f t="shared" si="1"/>
        <v/>
      </c>
      <c r="AA28" s="163" t="str">
        <f t="shared" si="1"/>
        <v/>
      </c>
      <c r="AB28" s="163" t="str">
        <f t="shared" si="1"/>
        <v/>
      </c>
      <c r="AC28" s="163" t="str">
        <f t="shared" si="1"/>
        <v/>
      </c>
      <c r="AD28" s="163" t="str">
        <f t="shared" si="1"/>
        <v/>
      </c>
      <c r="AE28" s="164">
        <f>SUM(P28:AD28)</f>
        <v>0</v>
      </c>
      <c r="AF28" s="165">
        <f>ROUND(G28,2)</f>
        <v>0</v>
      </c>
      <c r="AG28" s="276"/>
    </row>
    <row r="29" spans="1:33" ht="19.5" customHeight="1" outlineLevel="1" x14ac:dyDescent="0.3">
      <c r="B29" s="644"/>
      <c r="C29" s="644"/>
      <c r="D29" s="646"/>
      <c r="E29" s="648"/>
      <c r="F29" s="650"/>
      <c r="G29" s="638"/>
      <c r="H29" s="640"/>
      <c r="I29" s="641"/>
      <c r="J29" s="642"/>
      <c r="K29" s="641"/>
      <c r="O29" s="170"/>
      <c r="P29" s="149"/>
      <c r="Q29" s="149"/>
      <c r="R29" s="149"/>
      <c r="S29" s="149"/>
      <c r="T29" s="149"/>
      <c r="U29" s="149"/>
      <c r="V29" s="149"/>
      <c r="W29" s="149"/>
      <c r="X29" s="149"/>
      <c r="Y29" s="149"/>
      <c r="Z29" s="149"/>
      <c r="AA29" s="149"/>
      <c r="AB29" s="149"/>
      <c r="AC29" s="149"/>
      <c r="AD29" s="149"/>
      <c r="AE29" s="171"/>
      <c r="AF29" s="172"/>
    </row>
    <row r="30" spans="1:33" ht="15" customHeight="1" outlineLevel="1" x14ac:dyDescent="0.25">
      <c r="B30" s="629" t="s">
        <v>52</v>
      </c>
      <c r="C30" s="630"/>
      <c r="D30" s="630"/>
      <c r="E30" s="173">
        <f>SUM(E20:E29)</f>
        <v>0</v>
      </c>
      <c r="F30" s="174">
        <f>SUM(F20:F29)</f>
        <v>0</v>
      </c>
      <c r="G30" s="175">
        <f>SUM(G20:G29)</f>
        <v>0</v>
      </c>
      <c r="H30" s="176">
        <f>SUM(H20:H28)</f>
        <v>0</v>
      </c>
      <c r="I30" s="177"/>
      <c r="J30" s="178"/>
      <c r="K30" s="179"/>
      <c r="O30" s="147"/>
      <c r="P30" s="147"/>
      <c r="Q30" s="147"/>
      <c r="R30" s="147"/>
      <c r="S30" s="147"/>
      <c r="T30" s="147"/>
      <c r="U30" s="147"/>
      <c r="V30" s="147"/>
      <c r="W30" s="147"/>
      <c r="X30" s="147"/>
      <c r="Y30" s="147"/>
      <c r="Z30" s="147"/>
      <c r="AA30" s="147"/>
      <c r="AB30" s="147"/>
      <c r="AC30" s="147"/>
      <c r="AD30" s="147"/>
      <c r="AE30" s="147"/>
      <c r="AF30" s="147"/>
    </row>
    <row r="31" spans="1:33" outlineLevel="1" x14ac:dyDescent="0.25">
      <c r="A31" s="180"/>
      <c r="B31" s="180"/>
      <c r="C31" s="180"/>
      <c r="D31" s="180"/>
      <c r="E31" s="181"/>
      <c r="F31" s="182"/>
      <c r="G31" s="183"/>
      <c r="H31" s="151"/>
      <c r="K31" s="184"/>
      <c r="O31" s="147"/>
      <c r="P31" s="147"/>
      <c r="Q31" s="147"/>
      <c r="R31" s="147"/>
      <c r="S31" s="147"/>
      <c r="T31" s="147"/>
      <c r="U31" s="147"/>
      <c r="V31" s="147"/>
      <c r="W31" s="147"/>
      <c r="X31" s="147"/>
      <c r="Y31" s="147"/>
      <c r="Z31" s="147"/>
      <c r="AA31" s="147"/>
      <c r="AB31" s="147"/>
      <c r="AC31" s="147"/>
      <c r="AD31" s="147"/>
      <c r="AE31" s="147"/>
      <c r="AF31" s="147"/>
    </row>
    <row r="32" spans="1:33" ht="49.5" customHeight="1" x14ac:dyDescent="0.5">
      <c r="B32" s="627" t="str">
        <f>INDEX(languages!B9:C9,1,MATCH('Liesmich Readme'!$A$5,languages!$B$2:$C$2,0))</f>
        <v>3.    Horizontal Ceiling &amp; Kappung auf Kalenderjahr</v>
      </c>
      <c r="C32" s="627"/>
      <c r="D32" s="627"/>
      <c r="E32" s="627"/>
      <c r="F32" s="627"/>
      <c r="G32" s="627"/>
      <c r="H32" s="627"/>
      <c r="I32" s="627"/>
      <c r="J32" s="185"/>
      <c r="L32" s="186"/>
      <c r="M32" s="186"/>
    </row>
    <row r="33" spans="2:25" ht="16.5" customHeight="1" x14ac:dyDescent="0.25">
      <c r="D33" s="631" t="s">
        <v>281</v>
      </c>
      <c r="E33" s="632"/>
      <c r="F33" s="633"/>
      <c r="G33" s="631" t="s">
        <v>502</v>
      </c>
      <c r="H33" s="633"/>
      <c r="I33" s="634" t="s">
        <v>284</v>
      </c>
      <c r="J33" s="635"/>
      <c r="K33" s="635"/>
      <c r="L33" s="636"/>
    </row>
    <row r="34" spans="2:25" ht="90.75" customHeight="1" x14ac:dyDescent="0.25">
      <c r="B34" s="39" t="s">
        <v>285</v>
      </c>
      <c r="C34" s="187" t="s">
        <v>286</v>
      </c>
      <c r="D34" s="159" t="s">
        <v>287</v>
      </c>
      <c r="E34" s="188" t="s">
        <v>288</v>
      </c>
      <c r="F34" s="160" t="s">
        <v>289</v>
      </c>
      <c r="G34" s="189" t="s">
        <v>290</v>
      </c>
      <c r="H34" s="160" t="s">
        <v>288</v>
      </c>
      <c r="I34" s="187" t="s">
        <v>503</v>
      </c>
      <c r="J34" s="190" t="s">
        <v>504</v>
      </c>
      <c r="K34" s="191" t="str">
        <f>IF($D$11="no","Day-equivalents to be reported after ceiling and capping to total grant (rounded)","Day-equivalents to be reported after ceiling and capping to EU grant (rounded)")</f>
        <v>Day-equivalents to be reported after ceiling and capping to EU grant (rounded)</v>
      </c>
      <c r="L34" s="192" t="s">
        <v>291</v>
      </c>
      <c r="M34" s="193" t="s">
        <v>292</v>
      </c>
      <c r="N34" s="194"/>
      <c r="O34" s="156"/>
      <c r="Q34" s="156"/>
      <c r="W34" s="195"/>
      <c r="X34" s="194"/>
      <c r="Y34" s="194"/>
    </row>
    <row r="35" spans="2:25" ht="15" customHeight="1" outlineLevel="1" x14ac:dyDescent="0.25">
      <c r="B35" s="625">
        <f>IF('Basic project data'!C5=0,0,DATE(YEAR('Basic project data'!C5),1,1))</f>
        <v>0</v>
      </c>
      <c r="C35" s="196" t="str">
        <f>IFERROR(INDEX(B54:B65,MATCH("P*",B54:B65,0)),"")</f>
        <v/>
      </c>
      <c r="D35" s="197" t="str">
        <f>IF($C35="","",SUMIF(B54:B65,C35,G54:G65))</f>
        <v/>
      </c>
      <c r="E35" s="198">
        <f>MROUND(SUMIF(B54:B65,C35,F54:F65),0.5)</f>
        <v>0</v>
      </c>
      <c r="F35" s="199" t="str">
        <f t="shared" ref="F35:F48" si="7">IF(C35="","",IFERROR(D35/E35,0))</f>
        <v/>
      </c>
      <c r="G35" s="197">
        <f>IF($B35="","",SUMIF(B54:B65,C35,J54:J65))</f>
        <v>0</v>
      </c>
      <c r="H35" s="200">
        <f>MROUND(SUMIF(B54:B65,C35,I54:I65),0.5)</f>
        <v>0</v>
      </c>
      <c r="I35" s="201">
        <f t="shared" ref="I35:I48" si="8">IF(C35="",0,IF($D$11="no",E35,H35))</f>
        <v>0</v>
      </c>
      <c r="J35" s="202">
        <f>IFERROR(SUMIF($B54:$B65,$C35,$AE54:$AE65)/$H$2,0)</f>
        <v>0</v>
      </c>
      <c r="K35" s="203">
        <f t="shared" ref="K35:K48" si="9">IFERROR(IF(C35="",0,(IF(I35&lt;J35,MROUND(I35,0.5),MROUND(J35,0.5)))),"")</f>
        <v>0</v>
      </c>
      <c r="L35" s="204">
        <f t="shared" ref="L35:L48" si="10">-IFERROR(I35-J35,"")</f>
        <v>0</v>
      </c>
      <c r="M35" s="205" t="str">
        <f t="shared" ref="M35:M48" si="11">IFERROR(IF($D$11="no",IF(F35*K35&gt;D35,D35,F35*K35),IF(F35*K35&gt;G35,G35,K35*F35)),"")</f>
        <v/>
      </c>
      <c r="N35" s="206"/>
      <c r="O35" s="206"/>
      <c r="Q35" s="207"/>
      <c r="W35" s="149"/>
      <c r="X35" s="149"/>
      <c r="Y35" s="208"/>
    </row>
    <row r="36" spans="2:25" ht="15" customHeight="1" outlineLevel="1" x14ac:dyDescent="0.25">
      <c r="B36" s="626"/>
      <c r="C36" s="209" t="str">
        <f>IF(IFERROR(INDEX(B54:B65,MATCH("P*",B54:B65,-1)),"")=C35,"",IFERROR(INDEX(B54:B65,MATCH("P*",B54:B65,-1)),""))</f>
        <v/>
      </c>
      <c r="D36" s="210" t="str">
        <f>IF($C35="","",SUMIF(B54:B65,C36,G54:G65))</f>
        <v/>
      </c>
      <c r="E36" s="211">
        <f>MROUND(SUMIF(B54:B65,C36,F54:F65),0.5)</f>
        <v>0</v>
      </c>
      <c r="F36" s="212" t="str">
        <f t="shared" si="7"/>
        <v/>
      </c>
      <c r="G36" s="210">
        <f>IF($B35="","",SUMIF(B54:B65,C36,J54:J65))</f>
        <v>0</v>
      </c>
      <c r="H36" s="213">
        <f>MROUND(SUMIF(B54:B65,C36,I54:I65),0.5)</f>
        <v>0</v>
      </c>
      <c r="I36" s="214">
        <f t="shared" si="8"/>
        <v>0</v>
      </c>
      <c r="J36" s="215">
        <f>IFERROR(SUMIF($B54:$B65,$C36,$AE54:$AE65)/$H$2,0)</f>
        <v>0</v>
      </c>
      <c r="K36" s="216">
        <f t="shared" si="9"/>
        <v>0</v>
      </c>
      <c r="L36" s="217">
        <f t="shared" si="10"/>
        <v>0</v>
      </c>
      <c r="M36" s="218" t="str">
        <f t="shared" si="11"/>
        <v/>
      </c>
      <c r="N36" s="206"/>
      <c r="O36" s="206"/>
      <c r="Q36" s="207"/>
      <c r="W36" s="149"/>
      <c r="X36" s="149"/>
      <c r="Y36" s="208"/>
    </row>
    <row r="37" spans="2:25" ht="18.75" outlineLevel="1" x14ac:dyDescent="0.25">
      <c r="B37" s="625" t="str">
        <f>IFERROR(IF(EDATE(B35,12)&lt;=(DATE(YEAR('Basic project data'!$C$6),1,1)),EDATE(B35,12),""),"")</f>
        <v/>
      </c>
      <c r="C37" s="196" t="str">
        <f>IFERROR(INDEX(B69:B80,MATCH("P*",B69:B80,0)),"")</f>
        <v/>
      </c>
      <c r="D37" s="197" t="str">
        <f>IF($C37="","",SUMIF(B69:B80,C37,G69:G80))</f>
        <v/>
      </c>
      <c r="E37" s="198">
        <f>MROUND(SUMIF(B69:B80,C37,F69:F80),0.5)</f>
        <v>0</v>
      </c>
      <c r="F37" s="199" t="str">
        <f t="shared" si="7"/>
        <v/>
      </c>
      <c r="G37" s="197">
        <f>IF($B35="","",SUMIF(B69:B80,C37,J69:J80))</f>
        <v>0</v>
      </c>
      <c r="H37" s="200">
        <f>MROUND(SUMIF(B69:B80,C37,I69:I80),0.5)</f>
        <v>0</v>
      </c>
      <c r="I37" s="201">
        <f t="shared" si="8"/>
        <v>0</v>
      </c>
      <c r="J37" s="202">
        <f>IFERROR(SUMIF($B69:$B80,$C37,$AE69:$AE80)/$H$2,0)</f>
        <v>0</v>
      </c>
      <c r="K37" s="203">
        <f t="shared" si="9"/>
        <v>0</v>
      </c>
      <c r="L37" s="204">
        <f t="shared" si="10"/>
        <v>0</v>
      </c>
      <c r="M37" s="205" t="str">
        <f t="shared" si="11"/>
        <v/>
      </c>
      <c r="N37" s="206"/>
      <c r="O37" s="206"/>
      <c r="Q37" s="207"/>
      <c r="W37" s="149"/>
      <c r="X37" s="149"/>
      <c r="Y37" s="208"/>
    </row>
    <row r="38" spans="2:25" ht="18.75" outlineLevel="1" x14ac:dyDescent="0.25">
      <c r="B38" s="626"/>
      <c r="C38" s="209" t="str">
        <f>IF(IFERROR(INDEX(B69:B80,MATCH("P*",B69:B80,-1)),"")=C37,"",IFERROR(INDEX(B69:B80,MATCH("P*",B69:B80,-1)),""))</f>
        <v/>
      </c>
      <c r="D38" s="210" t="str">
        <f>IF($C37="","",SUMIF(B69:B80,C38,G69:G80))</f>
        <v/>
      </c>
      <c r="E38" s="211">
        <f>MROUND(SUMIF(B69:B80,C38,F69:F80),0.5)</f>
        <v>0</v>
      </c>
      <c r="F38" s="212" t="str">
        <f t="shared" si="7"/>
        <v/>
      </c>
      <c r="G38" s="210">
        <f>IF($B35="","",SUMIF(B69:B80,C38,J69:J80))</f>
        <v>0</v>
      </c>
      <c r="H38" s="213">
        <f>MROUND(SUMIF(B69:B80,C38,I69:I80),0.5)</f>
        <v>0</v>
      </c>
      <c r="I38" s="214">
        <f t="shared" si="8"/>
        <v>0</v>
      </c>
      <c r="J38" s="215">
        <f>IFERROR(SUMIF($B69:$B80,$C38,$AE69:$AE80)/$H$2,0)</f>
        <v>0</v>
      </c>
      <c r="K38" s="216">
        <f t="shared" si="9"/>
        <v>0</v>
      </c>
      <c r="L38" s="217">
        <f t="shared" si="10"/>
        <v>0</v>
      </c>
      <c r="M38" s="218" t="str">
        <f t="shared" si="11"/>
        <v/>
      </c>
      <c r="N38" s="206"/>
      <c r="O38" s="206"/>
      <c r="Q38" s="207"/>
      <c r="W38" s="149"/>
      <c r="X38" s="149"/>
      <c r="Y38" s="208"/>
    </row>
    <row r="39" spans="2:25" ht="18.75" outlineLevel="1" x14ac:dyDescent="0.25">
      <c r="B39" s="625" t="str">
        <f>IFERROR(IF(EDATE(B37,12)&lt;=(DATE(YEAR('Basic project data'!$C$6),1,1)),EDATE(B37,12),""),"")</f>
        <v/>
      </c>
      <c r="C39" s="196" t="str">
        <f>IFERROR(INDEX(B84:B95,MATCH("P*",B84:B95,0)),"")</f>
        <v/>
      </c>
      <c r="D39" s="197" t="str">
        <f>IF($C39="","",SUMIF(B84:B95,C39,G84:G95))</f>
        <v/>
      </c>
      <c r="E39" s="198">
        <f>MROUND(SUMIF(B84:B95,C39,F84:F95),0.5)</f>
        <v>0</v>
      </c>
      <c r="F39" s="199" t="str">
        <f t="shared" si="7"/>
        <v/>
      </c>
      <c r="G39" s="197">
        <f>IF($B35="","",SUMIF(B84:B95,C39,J84:J95))</f>
        <v>0</v>
      </c>
      <c r="H39" s="200">
        <f>MROUND(SUMIF(B84:B95,C39,I84:I95),0.5)</f>
        <v>0</v>
      </c>
      <c r="I39" s="201">
        <f t="shared" si="8"/>
        <v>0</v>
      </c>
      <c r="J39" s="202">
        <f>IFERROR(SUMIF($B84:$B95,$C39,$AE84:$AE95)/$H$2,0)</f>
        <v>0</v>
      </c>
      <c r="K39" s="203">
        <f t="shared" si="9"/>
        <v>0</v>
      </c>
      <c r="L39" s="204">
        <f t="shared" si="10"/>
        <v>0</v>
      </c>
      <c r="M39" s="205" t="str">
        <f t="shared" si="11"/>
        <v/>
      </c>
      <c r="N39" s="206"/>
      <c r="O39" s="206"/>
      <c r="Q39" s="207"/>
      <c r="W39" s="149"/>
      <c r="X39" s="149"/>
      <c r="Y39" s="208"/>
    </row>
    <row r="40" spans="2:25" ht="18.75" outlineLevel="1" x14ac:dyDescent="0.25">
      <c r="B40" s="626"/>
      <c r="C40" s="209" t="str">
        <f>IF(IFERROR(INDEX(B84:B95,MATCH("P*",B84:B95,-1)),"")=C39,"",IFERROR(INDEX(B84:B95,MATCH("P*",B84:B95,-1)),""))</f>
        <v/>
      </c>
      <c r="D40" s="210" t="str">
        <f>IF($C39="","",SUMIF(B84:B95,C40,G84:G95))</f>
        <v/>
      </c>
      <c r="E40" s="211">
        <f>MROUND(SUMIF(B84:B95,C40,F84:F95),0.5)</f>
        <v>0</v>
      </c>
      <c r="F40" s="212" t="str">
        <f t="shared" si="7"/>
        <v/>
      </c>
      <c r="G40" s="210">
        <f>IF($B35="","",SUMIF(B84:B95,C40,J84:J95))</f>
        <v>0</v>
      </c>
      <c r="H40" s="213">
        <f>MROUND(SUMIF(B84:B95,C40,I84:I95),0.5)</f>
        <v>0</v>
      </c>
      <c r="I40" s="214">
        <f t="shared" si="8"/>
        <v>0</v>
      </c>
      <c r="J40" s="215">
        <f>IFERROR(SUMIF($B84:$B95,$C40,$AE84:$AE95)/$H$2,0)</f>
        <v>0</v>
      </c>
      <c r="K40" s="216">
        <f t="shared" si="9"/>
        <v>0</v>
      </c>
      <c r="L40" s="217">
        <f t="shared" si="10"/>
        <v>0</v>
      </c>
      <c r="M40" s="218" t="str">
        <f t="shared" si="11"/>
        <v/>
      </c>
      <c r="N40" s="206"/>
      <c r="O40" s="206"/>
      <c r="Q40" s="207"/>
      <c r="W40" s="149"/>
      <c r="X40" s="149"/>
      <c r="Y40" s="208"/>
    </row>
    <row r="41" spans="2:25" ht="18.75" outlineLevel="1" x14ac:dyDescent="0.25">
      <c r="B41" s="625" t="str">
        <f>IFERROR(IF(EDATE(B39,12)&lt;=(DATE(YEAR('Basic project data'!$C$6),1,1)),EDATE(B39,12),""),"")</f>
        <v/>
      </c>
      <c r="C41" s="196" t="str">
        <f>IFERROR(INDEX(B99:B110,MATCH("P*",B99:B110,0)),"")</f>
        <v/>
      </c>
      <c r="D41" s="197" t="str">
        <f>IF($C41="","",SUMIF(B99:B110,C41,G99:G110))</f>
        <v/>
      </c>
      <c r="E41" s="198">
        <f>MROUND(SUMIF(B99:B110,C41,F99:F110),0.5)</f>
        <v>0</v>
      </c>
      <c r="F41" s="199" t="str">
        <f t="shared" si="7"/>
        <v/>
      </c>
      <c r="G41" s="197">
        <f>IF($B35="","",SUMIF(B99:B110,C41,J99:J110))</f>
        <v>0</v>
      </c>
      <c r="H41" s="200">
        <f>MROUND(SUMIF(B99:B110,C41,I99:I110),0.5)</f>
        <v>0</v>
      </c>
      <c r="I41" s="201">
        <f t="shared" si="8"/>
        <v>0</v>
      </c>
      <c r="J41" s="202">
        <f>IFERROR(SUMIF($B99:$B110,$C41,$AE99:$AE110)/$H$2,0)</f>
        <v>0</v>
      </c>
      <c r="K41" s="203">
        <f t="shared" si="9"/>
        <v>0</v>
      </c>
      <c r="L41" s="204">
        <f t="shared" si="10"/>
        <v>0</v>
      </c>
      <c r="M41" s="205" t="str">
        <f t="shared" si="11"/>
        <v/>
      </c>
      <c r="N41" s="206"/>
      <c r="O41" s="206"/>
      <c r="Q41" s="207"/>
      <c r="W41" s="149"/>
      <c r="X41" s="149"/>
      <c r="Y41" s="208"/>
    </row>
    <row r="42" spans="2:25" ht="18.75" outlineLevel="1" x14ac:dyDescent="0.25">
      <c r="B42" s="626"/>
      <c r="C42" s="209" t="str">
        <f>IF(IFERROR(INDEX(B99:B110,MATCH("P*",B99:B110,-1)),"")=C41,"",IFERROR(INDEX(B99:B110,MATCH("P*",B99:B110,-1)),""))</f>
        <v/>
      </c>
      <c r="D42" s="210" t="str">
        <f>IF($C41="","",SUMIF(B99:B110,C42,G99:G110))</f>
        <v/>
      </c>
      <c r="E42" s="211">
        <f>MROUND(SUMIF(B99:B110,C42,F99:F110),0.5)</f>
        <v>0</v>
      </c>
      <c r="F42" s="212" t="str">
        <f t="shared" si="7"/>
        <v/>
      </c>
      <c r="G42" s="210">
        <f>IF($B35="","",SUMIF(B99:B110,C42,J99:J110))</f>
        <v>0</v>
      </c>
      <c r="H42" s="213">
        <f>MROUND(SUMIF(B99:B110,C42,I99:I110),0.5)</f>
        <v>0</v>
      </c>
      <c r="I42" s="214">
        <f t="shared" si="8"/>
        <v>0</v>
      </c>
      <c r="J42" s="215">
        <f>IFERROR(SUMIF($B99:$B110,$C42,$AE99:$AE110)/$H$2,0)</f>
        <v>0</v>
      </c>
      <c r="K42" s="216">
        <f t="shared" si="9"/>
        <v>0</v>
      </c>
      <c r="L42" s="217">
        <f t="shared" si="10"/>
        <v>0</v>
      </c>
      <c r="M42" s="218" t="str">
        <f t="shared" si="11"/>
        <v/>
      </c>
      <c r="N42" s="206"/>
      <c r="O42" s="206"/>
      <c r="Q42" s="207"/>
      <c r="W42" s="149"/>
      <c r="X42" s="149"/>
      <c r="Y42" s="208"/>
    </row>
    <row r="43" spans="2:25" ht="18.75" outlineLevel="1" x14ac:dyDescent="0.25">
      <c r="B43" s="625" t="str">
        <f>IFERROR(IF(EDATE(B41,12)&lt;=(DATE(YEAR('Basic project data'!$C$6),1,1)),EDATE(B41,12),""),"")</f>
        <v/>
      </c>
      <c r="C43" s="196" t="str">
        <f>IFERROR(INDEX(B114:B125,MATCH("P*",B114:B125,0)),"")</f>
        <v/>
      </c>
      <c r="D43" s="197" t="str">
        <f>IF($C43="","",SUMIF(B114:B125,C43,G114:G125))</f>
        <v/>
      </c>
      <c r="E43" s="198">
        <f>MROUND(SUMIF(B114:B125,C43,F114:F125),0.5)</f>
        <v>0</v>
      </c>
      <c r="F43" s="199" t="str">
        <f t="shared" si="7"/>
        <v/>
      </c>
      <c r="G43" s="197">
        <f>IF($B35="","",SUMIF(B114:B125,C43,J114:J125))</f>
        <v>0</v>
      </c>
      <c r="H43" s="200">
        <f>MROUND(SUMIF(B114:B125,C43,I114:I125),0.5)</f>
        <v>0</v>
      </c>
      <c r="I43" s="201">
        <f t="shared" si="8"/>
        <v>0</v>
      </c>
      <c r="J43" s="202">
        <f>IFERROR(SUMIF($B114:$B125,$C43,$AE114:$AE125)/$H$2,0)</f>
        <v>0</v>
      </c>
      <c r="K43" s="203">
        <f t="shared" si="9"/>
        <v>0</v>
      </c>
      <c r="L43" s="204">
        <f t="shared" si="10"/>
        <v>0</v>
      </c>
      <c r="M43" s="205" t="str">
        <f t="shared" si="11"/>
        <v/>
      </c>
      <c r="N43" s="206"/>
      <c r="O43" s="206"/>
      <c r="Q43" s="207"/>
      <c r="W43" s="149"/>
      <c r="X43" s="149"/>
      <c r="Y43" s="208"/>
    </row>
    <row r="44" spans="2:25" ht="18.75" outlineLevel="1" x14ac:dyDescent="0.25">
      <c r="B44" s="626"/>
      <c r="C44" s="209" t="str">
        <f>IF(IFERROR(INDEX(B114:B125,MATCH("P*",B114:B125,-1)),"")=C43,"",IFERROR(INDEX(B114:B125,MATCH("P*",B114:B125,-1)),""))</f>
        <v/>
      </c>
      <c r="D44" s="210" t="str">
        <f>IF($C43="","",SUMIF(B114:B125,C44,G114:G125))</f>
        <v/>
      </c>
      <c r="E44" s="211">
        <f>MROUND(SUMIF(B114:B125,C44,F114:F125),0.5)</f>
        <v>0</v>
      </c>
      <c r="F44" s="212" t="str">
        <f t="shared" si="7"/>
        <v/>
      </c>
      <c r="G44" s="210">
        <f>IF($B35="","",SUMIF(B114:B125,C44,J114:J125))</f>
        <v>0</v>
      </c>
      <c r="H44" s="213">
        <f>MROUND(SUMIF(B114:B125,C44,I114:I125),0.5)</f>
        <v>0</v>
      </c>
      <c r="I44" s="214">
        <f t="shared" si="8"/>
        <v>0</v>
      </c>
      <c r="J44" s="215">
        <f>IFERROR(SUMIF($B114:$B125,$C44,$AE114:$AE125)/$H$2,0)</f>
        <v>0</v>
      </c>
      <c r="K44" s="216">
        <f t="shared" si="9"/>
        <v>0</v>
      </c>
      <c r="L44" s="217">
        <f t="shared" si="10"/>
        <v>0</v>
      </c>
      <c r="M44" s="218" t="str">
        <f t="shared" si="11"/>
        <v/>
      </c>
      <c r="N44" s="206"/>
      <c r="O44" s="206"/>
      <c r="Q44" s="207"/>
      <c r="W44" s="149"/>
      <c r="X44" s="149"/>
      <c r="Y44" s="208"/>
    </row>
    <row r="45" spans="2:25" ht="18.75" outlineLevel="1" x14ac:dyDescent="0.25">
      <c r="B45" s="625" t="str">
        <f>IFERROR(IF(EDATE(B43,12)&lt;=(DATE(YEAR('Basic project data'!$C$6),1,1)),EDATE(B43,12),""),"")</f>
        <v/>
      </c>
      <c r="C45" s="196" t="str">
        <f>IFERROR(INDEX(B129:B140,MATCH("P*",B129:B140,0)),"")</f>
        <v/>
      </c>
      <c r="D45" s="197" t="str">
        <f>IF($C45="","",SUMIF(B129:B140,C45,G129:G140))</f>
        <v/>
      </c>
      <c r="E45" s="198">
        <f>MROUND(SUMIF(B129:B140,C45,F129:F140),0.5)</f>
        <v>0</v>
      </c>
      <c r="F45" s="199" t="str">
        <f t="shared" si="7"/>
        <v/>
      </c>
      <c r="G45" s="197">
        <f>IF($B35="","",SUMIF(B129:B140,C45,J129:J140))</f>
        <v>0</v>
      </c>
      <c r="H45" s="200">
        <f>MROUND(SUMIF(B129:B140,C45,I129:I140),0.5)</f>
        <v>0</v>
      </c>
      <c r="I45" s="201">
        <f t="shared" si="8"/>
        <v>0</v>
      </c>
      <c r="J45" s="202">
        <f>IFERROR(SUMIF($B129:$B140,$C45,$AE129:$AE140)/$H$2,0)</f>
        <v>0</v>
      </c>
      <c r="K45" s="203">
        <f t="shared" si="9"/>
        <v>0</v>
      </c>
      <c r="L45" s="204">
        <f t="shared" si="10"/>
        <v>0</v>
      </c>
      <c r="M45" s="205" t="str">
        <f t="shared" si="11"/>
        <v/>
      </c>
      <c r="N45" s="206"/>
      <c r="O45" s="206"/>
      <c r="Q45" s="207"/>
      <c r="W45" s="149"/>
      <c r="X45" s="149"/>
      <c r="Y45" s="208"/>
    </row>
    <row r="46" spans="2:25" ht="18.75" outlineLevel="1" x14ac:dyDescent="0.25">
      <c r="B46" s="626"/>
      <c r="C46" s="209" t="str">
        <f>IF(IFERROR(INDEX(B129:B140,MATCH("P*",B129:B140,-1)),"")=C45,"",IFERROR(INDEX(B129:B140,MATCH("P*",B129:B140,-1)),""))</f>
        <v/>
      </c>
      <c r="D46" s="210" t="str">
        <f>IF($C45="","",SUMIF(B129:B140,C46,G129:G140))</f>
        <v/>
      </c>
      <c r="E46" s="211">
        <f>MROUND(SUMIF(B129:B140,C46,F129:F140),0.5)</f>
        <v>0</v>
      </c>
      <c r="F46" s="212" t="str">
        <f t="shared" si="7"/>
        <v/>
      </c>
      <c r="G46" s="210">
        <f>IF($B35="","",SUMIF(B129:B140,C46,J129:J140))</f>
        <v>0</v>
      </c>
      <c r="H46" s="213">
        <f>MROUND(SUMIF(B129:B140,C46,I129:I140),0.5)</f>
        <v>0</v>
      </c>
      <c r="I46" s="214">
        <f t="shared" si="8"/>
        <v>0</v>
      </c>
      <c r="J46" s="215">
        <f>IFERROR(SUMIF($B129:$B140,$C46,$AE129:$AE140)/$H$2,0)</f>
        <v>0</v>
      </c>
      <c r="K46" s="216">
        <f t="shared" si="9"/>
        <v>0</v>
      </c>
      <c r="L46" s="217">
        <f t="shared" si="10"/>
        <v>0</v>
      </c>
      <c r="M46" s="218" t="str">
        <f t="shared" si="11"/>
        <v/>
      </c>
      <c r="N46" s="206"/>
      <c r="O46" s="206"/>
      <c r="Q46" s="207"/>
      <c r="W46" s="149"/>
      <c r="X46" s="149"/>
      <c r="Y46" s="208"/>
    </row>
    <row r="47" spans="2:25" ht="18.75" outlineLevel="1" x14ac:dyDescent="0.25">
      <c r="B47" s="625" t="str">
        <f>IFERROR(IF(EDATE(B45,12)&lt;=(DATE(YEAR('Basic project data'!$C$6),1,1)),EDATE(B45,12),""),"")</f>
        <v/>
      </c>
      <c r="C47" s="196" t="str">
        <f>IFERROR(INDEX(B144:B155,MATCH("P*",B144:B155,0)),"")</f>
        <v/>
      </c>
      <c r="D47" s="197" t="str">
        <f>IF($C47="","",SUMIF(B144:B155,C47,G144:G155))</f>
        <v/>
      </c>
      <c r="E47" s="198">
        <f>MROUND(SUMIF(B144:B155,C47,F144:F155),0.5)</f>
        <v>0</v>
      </c>
      <c r="F47" s="199" t="str">
        <f t="shared" si="7"/>
        <v/>
      </c>
      <c r="G47" s="197">
        <f>IF($B35="","",SUMIF(B144:B155,C47,J144:J155))</f>
        <v>0</v>
      </c>
      <c r="H47" s="200">
        <f>MROUND(SUMIF(B144:B155,C47,I144:I155),0.5)</f>
        <v>0</v>
      </c>
      <c r="I47" s="201">
        <f t="shared" si="8"/>
        <v>0</v>
      </c>
      <c r="J47" s="202">
        <f>IFERROR(SUMIF($B144:$B155,$C47,$AE144:$AE155)/$H$2,0)</f>
        <v>0</v>
      </c>
      <c r="K47" s="203">
        <f t="shared" si="9"/>
        <v>0</v>
      </c>
      <c r="L47" s="204">
        <f t="shared" si="10"/>
        <v>0</v>
      </c>
      <c r="M47" s="205" t="str">
        <f t="shared" si="11"/>
        <v/>
      </c>
      <c r="N47" s="206"/>
      <c r="O47" s="206"/>
      <c r="Q47" s="207"/>
      <c r="W47" s="149"/>
      <c r="X47" s="149"/>
      <c r="Y47" s="208"/>
    </row>
    <row r="48" spans="2:25" ht="15" customHeight="1" outlineLevel="1" x14ac:dyDescent="0.25">
      <c r="B48" s="626" t="str">
        <f>IFERROR(IF(EDATE(B45,12)&lt;=(DATE(YEAR('Basic project data'!$C$6),1,1)),EDATE(B45,12),""),"")</f>
        <v/>
      </c>
      <c r="C48" s="219" t="str">
        <f>IF(IFERROR(INDEX(B144:B155,MATCH("P*",B144:B155,-1)),"")=C47,"",IFERROR(INDEX(B144:B155,MATCH("P*",B144:B155,-1)),""))</f>
        <v/>
      </c>
      <c r="D48" s="220" t="str">
        <f>IF($C47="","",SUMIF(B144:B155,C48,G144:G155))</f>
        <v/>
      </c>
      <c r="E48" s="221">
        <f>MROUND(SUMIF(B144:B155,C48,F144:F155),0.5)</f>
        <v>0</v>
      </c>
      <c r="F48" s="222" t="str">
        <f t="shared" si="7"/>
        <v/>
      </c>
      <c r="G48" s="220">
        <f>IF($B35="","",SUMIF(B144:B155,C48,J144:J155))</f>
        <v>0</v>
      </c>
      <c r="H48" s="223">
        <f>MROUND(SUMIF(B144:B155,C48,I144:I155),0.5)</f>
        <v>0</v>
      </c>
      <c r="I48" s="224">
        <f t="shared" si="8"/>
        <v>0</v>
      </c>
      <c r="J48" s="225">
        <f>IFERROR(SUMIF($B144:$B155,$C48,$AE144:$AE155)/$H$2,0)</f>
        <v>0</v>
      </c>
      <c r="K48" s="226">
        <f t="shared" si="9"/>
        <v>0</v>
      </c>
      <c r="L48" s="227">
        <f t="shared" si="10"/>
        <v>0</v>
      </c>
      <c r="M48" s="228" t="str">
        <f t="shared" si="11"/>
        <v/>
      </c>
      <c r="N48" s="206"/>
      <c r="O48" s="206"/>
      <c r="Q48" s="207"/>
      <c r="W48" s="149"/>
      <c r="X48" s="149"/>
      <c r="Y48" s="208"/>
    </row>
    <row r="49" spans="1:33" ht="24.75" customHeight="1" outlineLevel="1" x14ac:dyDescent="0.25">
      <c r="E49" s="229"/>
      <c r="F49" s="230"/>
      <c r="G49" s="150"/>
      <c r="H49" s="231"/>
      <c r="I49" s="232"/>
      <c r="J49" s="232"/>
      <c r="K49" s="233"/>
      <c r="Q49" s="158"/>
    </row>
    <row r="50" spans="1:33" ht="33.75" x14ac:dyDescent="0.5">
      <c r="B50" s="627" t="str">
        <f>INDEX(languages!B7:C7,1,MATCH('Liesmich Readme'!$A$5,languages!$B$2:$C$2,0))</f>
        <v>2a. Vollzeitäquivalente und Personalkosten gesamt und Projekt</v>
      </c>
      <c r="C50" s="627"/>
      <c r="D50" s="627"/>
      <c r="E50" s="627"/>
      <c r="F50" s="627"/>
      <c r="G50" s="627"/>
      <c r="H50" s="627"/>
      <c r="I50" s="627"/>
      <c r="J50" s="627"/>
      <c r="K50" s="234"/>
      <c r="O50" s="628" t="str">
        <f>INDEX(languages!B8:C8,1,MATCH('Liesmich Readme'!$A$5,languages!$B$2:$C$2,0))</f>
        <v>2b. Projekt-Arbeitsstunden pro Arbeitspaket und Monat</v>
      </c>
      <c r="P50" s="628"/>
      <c r="Q50" s="628"/>
      <c r="R50" s="628"/>
      <c r="S50" s="628"/>
      <c r="T50" s="628"/>
      <c r="U50" s="628"/>
      <c r="V50" s="628"/>
      <c r="W50" s="628"/>
      <c r="X50" s="628"/>
      <c r="Y50" s="628"/>
      <c r="Z50" s="628"/>
      <c r="AA50" s="628"/>
      <c r="AB50" s="628"/>
      <c r="AC50" s="628"/>
      <c r="AD50" s="628"/>
      <c r="AE50" s="628"/>
      <c r="AF50" s="628"/>
      <c r="AG50" s="628"/>
    </row>
    <row r="51" spans="1:33" ht="15.75" thickBot="1" x14ac:dyDescent="0.3">
      <c r="A51" s="37"/>
      <c r="E51" s="37"/>
    </row>
    <row r="52" spans="1:33" ht="15.75" customHeight="1" x14ac:dyDescent="0.25">
      <c r="B52" s="235"/>
      <c r="C52" s="235"/>
      <c r="D52" s="235"/>
      <c r="E52" s="622" t="s">
        <v>281</v>
      </c>
      <c r="F52" s="623"/>
      <c r="G52" s="624"/>
      <c r="H52" s="622" t="s">
        <v>502</v>
      </c>
      <c r="I52" s="623"/>
      <c r="J52" s="624"/>
      <c r="P52" s="619" t="s">
        <v>571</v>
      </c>
      <c r="Q52" s="620"/>
      <c r="R52" s="620"/>
      <c r="S52" s="620"/>
      <c r="T52" s="620"/>
      <c r="U52" s="620"/>
      <c r="V52" s="620"/>
      <c r="W52" s="620"/>
      <c r="X52" s="620"/>
      <c r="Y52" s="620"/>
      <c r="Z52" s="620"/>
      <c r="AA52" s="620"/>
      <c r="AB52" s="620"/>
      <c r="AC52" s="620"/>
      <c r="AD52" s="620"/>
      <c r="AE52" s="621"/>
    </row>
    <row r="53" spans="1:33" ht="28.9" customHeight="1" x14ac:dyDescent="0.25">
      <c r="B53" s="236" t="s">
        <v>70</v>
      </c>
      <c r="C53" s="236" t="s">
        <v>18</v>
      </c>
      <c r="D53" s="237" t="s">
        <v>293</v>
      </c>
      <c r="E53" s="238" t="s">
        <v>294</v>
      </c>
      <c r="F53" s="23" t="s">
        <v>295</v>
      </c>
      <c r="G53" s="239" t="s">
        <v>296</v>
      </c>
      <c r="H53" s="240" t="s">
        <v>294</v>
      </c>
      <c r="I53" s="23" t="s">
        <v>295</v>
      </c>
      <c r="J53" s="239" t="s">
        <v>570</v>
      </c>
      <c r="O53" s="23" t="s">
        <v>293</v>
      </c>
      <c r="P53" s="500" t="s">
        <v>413</v>
      </c>
      <c r="Q53" s="500" t="s">
        <v>54</v>
      </c>
      <c r="R53" s="500" t="s">
        <v>55</v>
      </c>
      <c r="S53" s="500" t="s">
        <v>56</v>
      </c>
      <c r="T53" s="500" t="s">
        <v>57</v>
      </c>
      <c r="U53" s="500" t="s">
        <v>58</v>
      </c>
      <c r="V53" s="500" t="s">
        <v>59</v>
      </c>
      <c r="W53" s="500" t="s">
        <v>60</v>
      </c>
      <c r="X53" s="500" t="s">
        <v>61</v>
      </c>
      <c r="Y53" s="500" t="s">
        <v>62</v>
      </c>
      <c r="Z53" s="500" t="s">
        <v>63</v>
      </c>
      <c r="AA53" s="500" t="s">
        <v>64</v>
      </c>
      <c r="AB53" s="500" t="s">
        <v>65</v>
      </c>
      <c r="AC53" s="500" t="s">
        <v>66</v>
      </c>
      <c r="AD53" s="500" t="s">
        <v>67</v>
      </c>
      <c r="AE53" s="500" t="s">
        <v>572</v>
      </c>
      <c r="AG53" s="241"/>
    </row>
    <row r="54" spans="1: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
      </c>
      <c r="C54" s="242">
        <f>IF(DATE(YEAR('Basic project data'!$C$5),MONTH('Basic project data'!$C$5),1)=D54,1,0)</f>
        <v>0</v>
      </c>
      <c r="D54" s="243">
        <f>IF('Basic project data'!C5=0,0,DATE(YEAR('Basic project data'!$C$5),1,1))</f>
        <v>0</v>
      </c>
      <c r="E54" s="244"/>
      <c r="F54" s="163">
        <f t="shared" ref="F54:F65" si="12">215/12*E54</f>
        <v>0</v>
      </c>
      <c r="G54" s="245"/>
      <c r="H54" s="244"/>
      <c r="I54" s="163">
        <f t="shared" ref="I54:I65" si="13">215/12*H54</f>
        <v>0</v>
      </c>
      <c r="J54" s="246"/>
      <c r="O54" s="243">
        <f t="shared" ref="O54:O111" si="14">D54</f>
        <v>0</v>
      </c>
      <c r="P54" s="247"/>
      <c r="Q54" s="247"/>
      <c r="R54" s="247"/>
      <c r="S54" s="247"/>
      <c r="T54" s="247"/>
      <c r="U54" s="247"/>
      <c r="V54" s="247"/>
      <c r="W54" s="247"/>
      <c r="X54" s="247"/>
      <c r="Y54" s="247"/>
      <c r="Z54" s="247"/>
      <c r="AA54" s="247"/>
      <c r="AB54" s="247"/>
      <c r="AC54" s="247"/>
      <c r="AD54" s="247"/>
      <c r="AE54" s="248">
        <f t="shared" ref="AE54:AE65" si="15">SUM(P54:AD54)</f>
        <v>0</v>
      </c>
      <c r="AF54" s="249"/>
      <c r="AG54" s="241"/>
    </row>
    <row r="55" spans="1: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
      </c>
      <c r="C55" s="242">
        <f>IF(C54&gt;0,C54+1,IF(DATE(YEAR('Basic project data'!$C$5),MONTH('Basic project data'!$C$5),1)=D55,1,0))</f>
        <v>0</v>
      </c>
      <c r="D55" s="243">
        <f t="shared" ref="D55:D65" si="16">DATE(YEAR(D54),MONTH(D54)+1,DAY(D54))</f>
        <v>31</v>
      </c>
      <c r="E55" s="244"/>
      <c r="F55" s="163">
        <f t="shared" si="12"/>
        <v>0</v>
      </c>
      <c r="G55" s="245"/>
      <c r="H55" s="244"/>
      <c r="I55" s="163">
        <f t="shared" si="13"/>
        <v>0</v>
      </c>
      <c r="J55" s="246"/>
      <c r="O55" s="243">
        <f t="shared" si="14"/>
        <v>31</v>
      </c>
      <c r="P55" s="247"/>
      <c r="Q55" s="247"/>
      <c r="R55" s="247"/>
      <c r="S55" s="247"/>
      <c r="T55" s="247"/>
      <c r="U55" s="247"/>
      <c r="V55" s="247"/>
      <c r="W55" s="247"/>
      <c r="X55" s="247"/>
      <c r="Y55" s="247"/>
      <c r="Z55" s="247"/>
      <c r="AA55" s="247"/>
      <c r="AB55" s="247"/>
      <c r="AC55" s="247"/>
      <c r="AD55" s="247"/>
      <c r="AE55" s="248">
        <f t="shared" si="15"/>
        <v>0</v>
      </c>
      <c r="AF55" s="249"/>
      <c r="AG55" s="241"/>
    </row>
    <row r="56" spans="1: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
      </c>
      <c r="C56" s="242">
        <f>IF(C55&gt;0,C55+1,IF(DATE(YEAR('Basic project data'!$C$5),MONTH('Basic project data'!$C$5),1)=D56,1,0))</f>
        <v>0</v>
      </c>
      <c r="D56" s="243">
        <f t="shared" si="16"/>
        <v>62</v>
      </c>
      <c r="E56" s="244"/>
      <c r="F56" s="163">
        <f t="shared" si="12"/>
        <v>0</v>
      </c>
      <c r="G56" s="245"/>
      <c r="H56" s="244"/>
      <c r="I56" s="163">
        <f t="shared" si="13"/>
        <v>0</v>
      </c>
      <c r="J56" s="246"/>
      <c r="O56" s="243">
        <f t="shared" si="14"/>
        <v>62</v>
      </c>
      <c r="P56" s="247"/>
      <c r="Q56" s="247"/>
      <c r="R56" s="247"/>
      <c r="S56" s="247"/>
      <c r="T56" s="247"/>
      <c r="U56" s="247"/>
      <c r="V56" s="247"/>
      <c r="W56" s="247"/>
      <c r="X56" s="247"/>
      <c r="Y56" s="247"/>
      <c r="Z56" s="247"/>
      <c r="AA56" s="247"/>
      <c r="AB56" s="247"/>
      <c r="AC56" s="247"/>
      <c r="AD56" s="247"/>
      <c r="AE56" s="248">
        <f t="shared" si="15"/>
        <v>0</v>
      </c>
      <c r="AF56" s="249"/>
      <c r="AG56" s="241"/>
    </row>
    <row r="57" spans="1: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
      </c>
      <c r="C57" s="242">
        <f>IF(C56&gt;0,C56+1,IF(DATE(YEAR('Basic project data'!$C$5),MONTH('Basic project data'!$C$5),1)=D57,1,0))</f>
        <v>0</v>
      </c>
      <c r="D57" s="243">
        <f t="shared" si="16"/>
        <v>93</v>
      </c>
      <c r="E57" s="244"/>
      <c r="F57" s="163">
        <f t="shared" si="12"/>
        <v>0</v>
      </c>
      <c r="G57" s="245"/>
      <c r="H57" s="244"/>
      <c r="I57" s="163">
        <f t="shared" si="13"/>
        <v>0</v>
      </c>
      <c r="J57" s="246"/>
      <c r="O57" s="243">
        <f t="shared" si="14"/>
        <v>93</v>
      </c>
      <c r="P57" s="247"/>
      <c r="Q57" s="247"/>
      <c r="R57" s="247"/>
      <c r="S57" s="247"/>
      <c r="T57" s="247"/>
      <c r="U57" s="247"/>
      <c r="V57" s="247"/>
      <c r="W57" s="247"/>
      <c r="X57" s="247"/>
      <c r="Y57" s="247"/>
      <c r="Z57" s="247"/>
      <c r="AA57" s="247"/>
      <c r="AB57" s="247"/>
      <c r="AC57" s="247"/>
      <c r="AD57" s="247"/>
      <c r="AE57" s="248">
        <f t="shared" si="15"/>
        <v>0</v>
      </c>
      <c r="AF57" s="250"/>
    </row>
    <row r="58" spans="1: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
      </c>
      <c r="C58" s="242">
        <f>IF(C57&gt;0,C57+1,IF(DATE(YEAR('Basic project data'!$C$5),MONTH('Basic project data'!$C$5),1)=D58,1,0))</f>
        <v>0</v>
      </c>
      <c r="D58" s="243">
        <f t="shared" si="16"/>
        <v>123</v>
      </c>
      <c r="E58" s="244"/>
      <c r="F58" s="163">
        <f t="shared" si="12"/>
        <v>0</v>
      </c>
      <c r="G58" s="245"/>
      <c r="H58" s="244"/>
      <c r="I58" s="163">
        <f t="shared" si="13"/>
        <v>0</v>
      </c>
      <c r="J58" s="246"/>
      <c r="O58" s="243">
        <f t="shared" si="14"/>
        <v>123</v>
      </c>
      <c r="P58" s="247"/>
      <c r="Q58" s="247"/>
      <c r="R58" s="247"/>
      <c r="S58" s="247"/>
      <c r="T58" s="247"/>
      <c r="U58" s="247"/>
      <c r="V58" s="247"/>
      <c r="W58" s="247"/>
      <c r="X58" s="247"/>
      <c r="Y58" s="247"/>
      <c r="Z58" s="247"/>
      <c r="AA58" s="247"/>
      <c r="AB58" s="247"/>
      <c r="AC58" s="247"/>
      <c r="AD58" s="247"/>
      <c r="AE58" s="248">
        <f t="shared" si="15"/>
        <v>0</v>
      </c>
      <c r="AF58" s="250"/>
      <c r="AG58" s="241"/>
    </row>
    <row r="59" spans="1:33" outlineLevel="1" x14ac:dyDescent="0.25">
      <c r="B59" s="242" t="str">
        <f>IF(C59&gt;0,IFERROR(_xlfn.IFS(D59&lt;=DATE(YEAR('Basic project data'!$E$12),MONTH('Basic project data'!$E$12),1),'Basic project data'!$A$12,D59&lt;=DATE(YEAR('Basic project data'!$E$13),MONTH('Basic project data'!$E$13),1),'Basic project data'!$A$13,D59&lt;=DATE(YEAR('Basic project data'!$E$14),MONTH('Basic project data'!$E$14),1),'Basic project data'!$A$14,D59&lt;=DATE(YEAR('Basic project data'!$E$15),MONTH('Basic project data'!$E$15),1),'Basic project data'!$A$15,D59&lt;=DATE(YEAR('Basic project data'!$E$16),MONTH('Basic project data'!$E$16),1),'Basic project data'!$A$16),""),"")</f>
        <v/>
      </c>
      <c r="C59" s="242">
        <f>IF(C58&gt;0,C58+1,IF(DATE(YEAR('Basic project data'!$C$5),MONTH('Basic project data'!$C$5),1)=D59,1,0))</f>
        <v>0</v>
      </c>
      <c r="D59" s="243">
        <f t="shared" si="16"/>
        <v>154</v>
      </c>
      <c r="E59" s="244"/>
      <c r="F59" s="163">
        <f t="shared" si="12"/>
        <v>0</v>
      </c>
      <c r="G59" s="245"/>
      <c r="H59" s="244"/>
      <c r="I59" s="163">
        <f t="shared" si="13"/>
        <v>0</v>
      </c>
      <c r="J59" s="246"/>
      <c r="O59" s="243">
        <f t="shared" si="14"/>
        <v>154</v>
      </c>
      <c r="P59" s="247"/>
      <c r="Q59" s="247"/>
      <c r="R59" s="247"/>
      <c r="S59" s="247"/>
      <c r="T59" s="247"/>
      <c r="U59" s="247"/>
      <c r="V59" s="247"/>
      <c r="W59" s="247"/>
      <c r="X59" s="247"/>
      <c r="Y59" s="247"/>
      <c r="Z59" s="247"/>
      <c r="AA59" s="247"/>
      <c r="AB59" s="247"/>
      <c r="AC59" s="247"/>
      <c r="AD59" s="247"/>
      <c r="AE59" s="248">
        <f t="shared" si="15"/>
        <v>0</v>
      </c>
      <c r="AF59" s="250"/>
      <c r="AG59" s="241"/>
    </row>
    <row r="60" spans="1:33" outlineLevel="1" x14ac:dyDescent="0.25">
      <c r="B60" s="242" t="str">
        <f>IF(C60&gt;0,IFERROR(_xlfn.IFS(D60&lt;=DATE(YEAR('Basic project data'!$E$12),MONTH('Basic project data'!$E$12),1),'Basic project data'!$A$12,D60&lt;=DATE(YEAR('Basic project data'!$E$13),MONTH('Basic project data'!$E$13),1),'Basic project data'!$A$13,D60&lt;=DATE(YEAR('Basic project data'!$E$14),MONTH('Basic project data'!$E$14),1),'Basic project data'!$A$14,D60&lt;=DATE(YEAR('Basic project data'!$E$15),MONTH('Basic project data'!$E$15),1),'Basic project data'!$A$15,D60&lt;=DATE(YEAR('Basic project data'!$E$16),MONTH('Basic project data'!$E$16),1),'Basic project data'!$A$16),""),"")</f>
        <v/>
      </c>
      <c r="C60" s="242">
        <f>IF(C59&gt;0,C59+1,IF(DATE(YEAR('Basic project data'!$C$5),MONTH('Basic project data'!$C$5),1)=D60,1,0))</f>
        <v>0</v>
      </c>
      <c r="D60" s="243">
        <f t="shared" si="16"/>
        <v>184</v>
      </c>
      <c r="E60" s="244"/>
      <c r="F60" s="163">
        <f t="shared" si="12"/>
        <v>0</v>
      </c>
      <c r="G60" s="245"/>
      <c r="H60" s="244"/>
      <c r="I60" s="163">
        <f t="shared" si="13"/>
        <v>0</v>
      </c>
      <c r="J60" s="246"/>
      <c r="O60" s="243">
        <f t="shared" si="14"/>
        <v>184</v>
      </c>
      <c r="P60" s="247"/>
      <c r="Q60" s="247"/>
      <c r="R60" s="247"/>
      <c r="S60" s="247"/>
      <c r="T60" s="247"/>
      <c r="U60" s="247"/>
      <c r="V60" s="247"/>
      <c r="W60" s="247"/>
      <c r="X60" s="247"/>
      <c r="Y60" s="247"/>
      <c r="Z60" s="247"/>
      <c r="AA60" s="247"/>
      <c r="AB60" s="247"/>
      <c r="AC60" s="247"/>
      <c r="AD60" s="247"/>
      <c r="AE60" s="248">
        <f t="shared" si="15"/>
        <v>0</v>
      </c>
      <c r="AF60" s="250"/>
      <c r="AG60" s="234"/>
    </row>
    <row r="61" spans="1:33" outlineLevel="1" x14ac:dyDescent="0.25">
      <c r="B61" s="242" t="str">
        <f>IF(C61&gt;0,IFERROR(_xlfn.IFS(D61&lt;=DATE(YEAR('Basic project data'!$E$12),MONTH('Basic project data'!$E$12),1),'Basic project data'!$A$12,D61&lt;=DATE(YEAR('Basic project data'!$E$13),MONTH('Basic project data'!$E$13),1),'Basic project data'!$A$13,D61&lt;=DATE(YEAR('Basic project data'!$E$14),MONTH('Basic project data'!$E$14),1),'Basic project data'!$A$14,D61&lt;=DATE(YEAR('Basic project data'!$E$15),MONTH('Basic project data'!$E$15),1),'Basic project data'!$A$15,D61&lt;=DATE(YEAR('Basic project data'!$E$16),MONTH('Basic project data'!$E$16),1),'Basic project data'!$A$16),""),"")</f>
        <v/>
      </c>
      <c r="C61" s="242">
        <f>IF(C60&gt;0,C60+1,IF(DATE(YEAR('Basic project data'!$C$5),MONTH('Basic project data'!$C$5),1)=D61,1,0))</f>
        <v>0</v>
      </c>
      <c r="D61" s="243">
        <f t="shared" si="16"/>
        <v>215</v>
      </c>
      <c r="E61" s="244"/>
      <c r="F61" s="163">
        <f t="shared" si="12"/>
        <v>0</v>
      </c>
      <c r="G61" s="245"/>
      <c r="H61" s="244"/>
      <c r="I61" s="163">
        <f t="shared" si="13"/>
        <v>0</v>
      </c>
      <c r="J61" s="246"/>
      <c r="O61" s="243">
        <f t="shared" si="14"/>
        <v>215</v>
      </c>
      <c r="P61" s="247"/>
      <c r="Q61" s="247"/>
      <c r="R61" s="247"/>
      <c r="S61" s="247"/>
      <c r="T61" s="247"/>
      <c r="U61" s="247"/>
      <c r="V61" s="247"/>
      <c r="W61" s="247"/>
      <c r="X61" s="247"/>
      <c r="Y61" s="247"/>
      <c r="Z61" s="247"/>
      <c r="AA61" s="247"/>
      <c r="AB61" s="247"/>
      <c r="AC61" s="247"/>
      <c r="AD61" s="247"/>
      <c r="AE61" s="248">
        <f t="shared" si="15"/>
        <v>0</v>
      </c>
      <c r="AF61" s="250"/>
      <c r="AG61" s="234"/>
    </row>
    <row r="62" spans="1: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
      </c>
      <c r="C62" s="242">
        <f>IF(C61&gt;0,C61+1,IF(DATE(YEAR('Basic project data'!$C$5),MONTH('Basic project data'!$C$5),1)=D62,1,0))</f>
        <v>0</v>
      </c>
      <c r="D62" s="243">
        <f t="shared" si="16"/>
        <v>246</v>
      </c>
      <c r="E62" s="244"/>
      <c r="F62" s="163">
        <f t="shared" si="12"/>
        <v>0</v>
      </c>
      <c r="G62" s="245"/>
      <c r="H62" s="244"/>
      <c r="I62" s="163">
        <f t="shared" si="13"/>
        <v>0</v>
      </c>
      <c r="J62" s="246"/>
      <c r="O62" s="243">
        <f t="shared" si="14"/>
        <v>246</v>
      </c>
      <c r="P62" s="247"/>
      <c r="Q62" s="247"/>
      <c r="R62" s="247"/>
      <c r="S62" s="247"/>
      <c r="T62" s="247"/>
      <c r="U62" s="247"/>
      <c r="V62" s="247"/>
      <c r="W62" s="247"/>
      <c r="X62" s="247"/>
      <c r="Y62" s="247"/>
      <c r="Z62" s="247"/>
      <c r="AA62" s="247"/>
      <c r="AB62" s="247"/>
      <c r="AC62" s="247"/>
      <c r="AD62" s="247"/>
      <c r="AE62" s="248">
        <f t="shared" si="15"/>
        <v>0</v>
      </c>
      <c r="AF62" s="250"/>
    </row>
    <row r="63" spans="1: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
      </c>
      <c r="C63" s="242">
        <f>IF(C62&gt;0,C62+1,IF(DATE(YEAR('Basic project data'!$C$5),MONTH('Basic project data'!$C$5),1)=D63,1,0))</f>
        <v>0</v>
      </c>
      <c r="D63" s="243">
        <f t="shared" si="16"/>
        <v>276</v>
      </c>
      <c r="E63" s="244"/>
      <c r="F63" s="163">
        <f t="shared" si="12"/>
        <v>0</v>
      </c>
      <c r="G63" s="245"/>
      <c r="H63" s="244"/>
      <c r="I63" s="163">
        <f t="shared" si="13"/>
        <v>0</v>
      </c>
      <c r="J63" s="246"/>
      <c r="O63" s="243">
        <f t="shared" si="14"/>
        <v>276</v>
      </c>
      <c r="P63" s="247"/>
      <c r="Q63" s="247"/>
      <c r="R63" s="247"/>
      <c r="S63" s="247"/>
      <c r="T63" s="247"/>
      <c r="U63" s="247"/>
      <c r="V63" s="247"/>
      <c r="W63" s="247"/>
      <c r="X63" s="247"/>
      <c r="Y63" s="247"/>
      <c r="Z63" s="247"/>
      <c r="AA63" s="247"/>
      <c r="AB63" s="247"/>
      <c r="AC63" s="247"/>
      <c r="AD63" s="247"/>
      <c r="AE63" s="248">
        <f t="shared" si="15"/>
        <v>0</v>
      </c>
      <c r="AF63" s="250"/>
      <c r="AG63" s="249"/>
    </row>
    <row r="64" spans="1: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
      </c>
      <c r="C64" s="242">
        <f>IF(C63&gt;0,C63+1,IF(DATE(YEAR('Basic project data'!$C$5),MONTH('Basic project data'!$C$5),1)=D64,1,0))</f>
        <v>0</v>
      </c>
      <c r="D64" s="243">
        <f t="shared" si="16"/>
        <v>307</v>
      </c>
      <c r="E64" s="244"/>
      <c r="F64" s="163">
        <f t="shared" si="12"/>
        <v>0</v>
      </c>
      <c r="G64" s="245"/>
      <c r="H64" s="244"/>
      <c r="I64" s="163">
        <f t="shared" si="13"/>
        <v>0</v>
      </c>
      <c r="J64" s="246"/>
      <c r="O64" s="243">
        <f t="shared" si="14"/>
        <v>307</v>
      </c>
      <c r="P64" s="247"/>
      <c r="Q64" s="247"/>
      <c r="R64" s="247"/>
      <c r="S64" s="247"/>
      <c r="T64" s="247"/>
      <c r="U64" s="247"/>
      <c r="V64" s="247"/>
      <c r="W64" s="247"/>
      <c r="X64" s="247"/>
      <c r="Y64" s="247"/>
      <c r="Z64" s="247"/>
      <c r="AA64" s="247"/>
      <c r="AB64" s="247"/>
      <c r="AC64" s="247"/>
      <c r="AD64" s="247"/>
      <c r="AE64" s="248">
        <f t="shared" si="15"/>
        <v>0</v>
      </c>
      <c r="AF64" s="250"/>
    </row>
    <row r="65" spans="2:33"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
      </c>
      <c r="C65" s="242">
        <f>IF(C64&gt;0,C64+1,IF(DATE(YEAR('Basic project data'!$C$5),MONTH('Basic project data'!$C$5),1)=D65,1,0))</f>
        <v>0</v>
      </c>
      <c r="D65" s="243">
        <f t="shared" si="16"/>
        <v>337</v>
      </c>
      <c r="E65" s="244"/>
      <c r="F65" s="163">
        <f t="shared" si="12"/>
        <v>0</v>
      </c>
      <c r="G65" s="245"/>
      <c r="H65" s="244"/>
      <c r="I65" s="163">
        <f t="shared" si="13"/>
        <v>0</v>
      </c>
      <c r="J65" s="246"/>
      <c r="O65" s="243">
        <f t="shared" si="14"/>
        <v>337</v>
      </c>
      <c r="P65" s="247"/>
      <c r="Q65" s="247"/>
      <c r="R65" s="247"/>
      <c r="S65" s="247"/>
      <c r="T65" s="247"/>
      <c r="U65" s="247"/>
      <c r="V65" s="247"/>
      <c r="W65" s="247"/>
      <c r="X65" s="247"/>
      <c r="Y65" s="247"/>
      <c r="Z65" s="247"/>
      <c r="AA65" s="247"/>
      <c r="AB65" s="247"/>
      <c r="AC65" s="247"/>
      <c r="AD65" s="247"/>
      <c r="AE65" s="248">
        <f t="shared" si="15"/>
        <v>0</v>
      </c>
      <c r="AF65" s="250"/>
    </row>
    <row r="66" spans="2:33" ht="15.75" thickBot="1" x14ac:dyDescent="0.3">
      <c r="B66" s="251"/>
      <c r="C66" s="252"/>
      <c r="D66" s="253">
        <f>D65</f>
        <v>337</v>
      </c>
      <c r="E66" s="254"/>
      <c r="F66" s="255">
        <f>SUM(F54:F65)</f>
        <v>0</v>
      </c>
      <c r="G66" s="256">
        <f>SUM(G54:G65)</f>
        <v>0</v>
      </c>
      <c r="H66" s="257"/>
      <c r="I66" s="255">
        <f>SUM(I54:I65)</f>
        <v>0</v>
      </c>
      <c r="J66" s="256">
        <f>SUM(J54:J65)</f>
        <v>0</v>
      </c>
      <c r="O66" s="253">
        <f t="shared" si="14"/>
        <v>337</v>
      </c>
      <c r="P66" s="258">
        <f>SUM(P54:P65)</f>
        <v>0</v>
      </c>
      <c r="Q66" s="259">
        <f>SUM(Q54:Q65)</f>
        <v>0</v>
      </c>
      <c r="R66" s="258">
        <f>SUM(R54:R65)</f>
        <v>0</v>
      </c>
      <c r="S66" s="259">
        <f>SUM(S54:S65)</f>
        <v>0</v>
      </c>
      <c r="T66" s="259">
        <f>SUM(T54:T65)</f>
        <v>0</v>
      </c>
      <c r="U66" s="259">
        <f t="shared" ref="U66:AD66" si="17">SUM(U54:U65)</f>
        <v>0</v>
      </c>
      <c r="V66" s="259">
        <f t="shared" si="17"/>
        <v>0</v>
      </c>
      <c r="W66" s="259">
        <f t="shared" si="17"/>
        <v>0</v>
      </c>
      <c r="X66" s="259">
        <f t="shared" si="17"/>
        <v>0</v>
      </c>
      <c r="Y66" s="259">
        <f t="shared" si="17"/>
        <v>0</v>
      </c>
      <c r="Z66" s="259">
        <f t="shared" si="17"/>
        <v>0</v>
      </c>
      <c r="AA66" s="259">
        <f t="shared" si="17"/>
        <v>0</v>
      </c>
      <c r="AB66" s="259">
        <f t="shared" si="17"/>
        <v>0</v>
      </c>
      <c r="AC66" s="259">
        <f t="shared" si="17"/>
        <v>0</v>
      </c>
      <c r="AD66" s="259">
        <f t="shared" si="17"/>
        <v>0</v>
      </c>
      <c r="AE66" s="259">
        <f>SUM(AE54:AE65)</f>
        <v>0</v>
      </c>
      <c r="AF66" s="250"/>
    </row>
    <row r="67" spans="2:33" ht="16.5" customHeight="1" x14ac:dyDescent="0.25">
      <c r="B67" s="235"/>
      <c r="C67" s="235"/>
      <c r="D67" s="235"/>
      <c r="E67" s="622" t="s">
        <v>281</v>
      </c>
      <c r="F67" s="623"/>
      <c r="G67" s="624"/>
      <c r="H67" s="622" t="s">
        <v>502</v>
      </c>
      <c r="I67" s="623"/>
      <c r="J67" s="624"/>
      <c r="P67" s="619" t="s">
        <v>571</v>
      </c>
      <c r="Q67" s="620"/>
      <c r="R67" s="620"/>
      <c r="S67" s="620"/>
      <c r="T67" s="620"/>
      <c r="U67" s="620"/>
      <c r="V67" s="620"/>
      <c r="W67" s="620"/>
      <c r="X67" s="620"/>
      <c r="Y67" s="620"/>
      <c r="Z67" s="620"/>
      <c r="AA67" s="620"/>
      <c r="AB67" s="620"/>
      <c r="AC67" s="620"/>
      <c r="AD67" s="620"/>
      <c r="AE67" s="621"/>
      <c r="AF67" s="260" t="s">
        <v>297</v>
      </c>
    </row>
    <row r="68" spans="2:33" ht="28.9" customHeight="1" thickBot="1" x14ac:dyDescent="0.3">
      <c r="B68" s="236" t="s">
        <v>70</v>
      </c>
      <c r="C68" s="236" t="s">
        <v>18</v>
      </c>
      <c r="D68" s="237" t="s">
        <v>293</v>
      </c>
      <c r="E68" s="238" t="s">
        <v>294</v>
      </c>
      <c r="F68" s="23" t="s">
        <v>295</v>
      </c>
      <c r="G68" s="239" t="s">
        <v>296</v>
      </c>
      <c r="H68" s="240" t="s">
        <v>294</v>
      </c>
      <c r="I68" s="23" t="s">
        <v>295</v>
      </c>
      <c r="J68" s="239" t="s">
        <v>570</v>
      </c>
      <c r="O68" s="23" t="s">
        <v>293</v>
      </c>
      <c r="P68" s="500" t="s">
        <v>413</v>
      </c>
      <c r="Q68" s="500" t="s">
        <v>54</v>
      </c>
      <c r="R68" s="500" t="s">
        <v>55</v>
      </c>
      <c r="S68" s="500" t="s">
        <v>56</v>
      </c>
      <c r="T68" s="500" t="s">
        <v>57</v>
      </c>
      <c r="U68" s="500" t="s">
        <v>58</v>
      </c>
      <c r="V68" s="500" t="s">
        <v>59</v>
      </c>
      <c r="W68" s="500" t="s">
        <v>60</v>
      </c>
      <c r="X68" s="500" t="s">
        <v>61</v>
      </c>
      <c r="Y68" s="500" t="s">
        <v>62</v>
      </c>
      <c r="Z68" s="500" t="s">
        <v>63</v>
      </c>
      <c r="AA68" s="500" t="s">
        <v>64</v>
      </c>
      <c r="AB68" s="500" t="s">
        <v>65</v>
      </c>
      <c r="AC68" s="500" t="s">
        <v>66</v>
      </c>
      <c r="AD68" s="500" t="s">
        <v>67</v>
      </c>
      <c r="AE68" s="500" t="s">
        <v>572</v>
      </c>
      <c r="AF68" s="261"/>
    </row>
    <row r="69" spans="2:33"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
      </c>
      <c r="C69" s="242">
        <f>IF(C65&gt;0,C65+1,IF(DATE(YEAR('Basic project data'!$C$5),MONTH('Basic project data'!$C$5),1)=D69,1,0))</f>
        <v>0</v>
      </c>
      <c r="D69" s="243">
        <f>DATE(YEAR(D65),MONTH(D65)+1,DAY(D65))</f>
        <v>368</v>
      </c>
      <c r="E69" s="262"/>
      <c r="F69" s="263">
        <f t="shared" ref="F69:F80" si="18">215/12*E69</f>
        <v>0</v>
      </c>
      <c r="G69" s="264"/>
      <c r="H69" s="262"/>
      <c r="I69" s="263">
        <f t="shared" ref="I69:I80" si="19">215/12*H69</f>
        <v>0</v>
      </c>
      <c r="J69" s="264"/>
      <c r="O69" s="243">
        <f t="shared" si="14"/>
        <v>368</v>
      </c>
      <c r="P69" s="247"/>
      <c r="Q69" s="247"/>
      <c r="R69" s="247"/>
      <c r="S69" s="247"/>
      <c r="T69" s="247"/>
      <c r="U69" s="247"/>
      <c r="V69" s="247"/>
      <c r="W69" s="247"/>
      <c r="X69" s="247"/>
      <c r="Y69" s="247"/>
      <c r="Z69" s="247"/>
      <c r="AA69" s="247"/>
      <c r="AB69" s="247"/>
      <c r="AC69" s="247"/>
      <c r="AD69" s="247"/>
      <c r="AE69" s="248">
        <f t="shared" ref="AE69" si="20">SUM(P69:AD69)</f>
        <v>0</v>
      </c>
      <c r="AF69" s="250"/>
      <c r="AG69" s="249"/>
    </row>
    <row r="70" spans="2:33"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
      </c>
      <c r="C70" s="242">
        <f>IF(C69&gt;0,C69+1,IF(DATE(YEAR('Basic project data'!$C$5),MONTH('Basic project data'!$C$5),1)=D70,1,0))</f>
        <v>0</v>
      </c>
      <c r="D70" s="243">
        <f t="shared" ref="D70:D80" si="21">DATE(YEAR(D69),MONTH(D69)+1,DAY(D69))</f>
        <v>399</v>
      </c>
      <c r="E70" s="244"/>
      <c r="F70" s="163">
        <f t="shared" si="18"/>
        <v>0</v>
      </c>
      <c r="G70" s="246"/>
      <c r="H70" s="244"/>
      <c r="I70" s="163">
        <f t="shared" si="19"/>
        <v>0</v>
      </c>
      <c r="J70" s="246"/>
      <c r="O70" s="243">
        <f t="shared" si="14"/>
        <v>399</v>
      </c>
      <c r="P70" s="247"/>
      <c r="Q70" s="247"/>
      <c r="R70" s="247"/>
      <c r="S70" s="247"/>
      <c r="T70" s="247"/>
      <c r="U70" s="247"/>
      <c r="V70" s="247"/>
      <c r="W70" s="247"/>
      <c r="X70" s="247"/>
      <c r="Y70" s="247"/>
      <c r="Z70" s="247"/>
      <c r="AA70" s="247"/>
      <c r="AB70" s="247"/>
      <c r="AC70" s="247"/>
      <c r="AD70" s="247"/>
      <c r="AE70" s="248">
        <f t="shared" ref="AE70:AE80" si="22">SUM(P70:AD70)</f>
        <v>0</v>
      </c>
      <c r="AF70" s="250"/>
    </row>
    <row r="71" spans="2:33"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
      </c>
      <c r="C71" s="242">
        <f>IF(C70&gt;0,C70+1,IF(DATE(YEAR('Basic project data'!$C$5),MONTH('Basic project data'!$C$5),1)=D71,1,0))</f>
        <v>0</v>
      </c>
      <c r="D71" s="243">
        <f t="shared" si="21"/>
        <v>427</v>
      </c>
      <c r="E71" s="244"/>
      <c r="F71" s="163">
        <f t="shared" si="18"/>
        <v>0</v>
      </c>
      <c r="G71" s="246"/>
      <c r="H71" s="244"/>
      <c r="I71" s="163">
        <f t="shared" si="19"/>
        <v>0</v>
      </c>
      <c r="J71" s="246"/>
      <c r="O71" s="243">
        <f t="shared" si="14"/>
        <v>427</v>
      </c>
      <c r="P71" s="247"/>
      <c r="Q71" s="247"/>
      <c r="R71" s="247"/>
      <c r="S71" s="247"/>
      <c r="T71" s="247"/>
      <c r="U71" s="247"/>
      <c r="V71" s="247"/>
      <c r="W71" s="247"/>
      <c r="X71" s="247"/>
      <c r="Y71" s="247"/>
      <c r="Z71" s="247"/>
      <c r="AA71" s="247"/>
      <c r="AB71" s="247"/>
      <c r="AC71" s="247"/>
      <c r="AD71" s="247"/>
      <c r="AE71" s="248">
        <f t="shared" si="22"/>
        <v>0</v>
      </c>
      <c r="AF71" s="250"/>
    </row>
    <row r="72" spans="2:33"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
      </c>
      <c r="C72" s="242">
        <f>IF(C71&gt;0,C71+1,IF(DATE(YEAR('Basic project data'!$C$5),MONTH('Basic project data'!$C$5),1)=D72,1,0))</f>
        <v>0</v>
      </c>
      <c r="D72" s="243">
        <f t="shared" si="21"/>
        <v>458</v>
      </c>
      <c r="E72" s="244"/>
      <c r="F72" s="163">
        <f t="shared" si="18"/>
        <v>0</v>
      </c>
      <c r="G72" s="246"/>
      <c r="H72" s="244"/>
      <c r="I72" s="163">
        <f t="shared" si="19"/>
        <v>0</v>
      </c>
      <c r="J72" s="246"/>
      <c r="O72" s="243">
        <f t="shared" si="14"/>
        <v>458</v>
      </c>
      <c r="P72" s="247"/>
      <c r="Q72" s="247"/>
      <c r="R72" s="247"/>
      <c r="S72" s="247"/>
      <c r="T72" s="247"/>
      <c r="U72" s="247"/>
      <c r="V72" s="247"/>
      <c r="W72" s="247"/>
      <c r="X72" s="247"/>
      <c r="Y72" s="247"/>
      <c r="Z72" s="247"/>
      <c r="AA72" s="247"/>
      <c r="AB72" s="247"/>
      <c r="AC72" s="247"/>
      <c r="AD72" s="247"/>
      <c r="AE72" s="248">
        <f t="shared" si="22"/>
        <v>0</v>
      </c>
      <c r="AF72" s="250"/>
    </row>
    <row r="73" spans="2:33"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
      </c>
      <c r="C73" s="242">
        <f>IF(C72&gt;0,C72+1,IF(DATE(YEAR('Basic project data'!$C$5),MONTH('Basic project data'!$C$5),1)=D73,1,0))</f>
        <v>0</v>
      </c>
      <c r="D73" s="243">
        <f t="shared" si="21"/>
        <v>488</v>
      </c>
      <c r="E73" s="244"/>
      <c r="F73" s="163">
        <f t="shared" si="18"/>
        <v>0</v>
      </c>
      <c r="G73" s="246"/>
      <c r="H73" s="244"/>
      <c r="I73" s="163">
        <f t="shared" si="19"/>
        <v>0</v>
      </c>
      <c r="J73" s="246"/>
      <c r="O73" s="243">
        <f t="shared" si="14"/>
        <v>488</v>
      </c>
      <c r="P73" s="247"/>
      <c r="Q73" s="247"/>
      <c r="R73" s="247"/>
      <c r="S73" s="247"/>
      <c r="T73" s="247"/>
      <c r="U73" s="247"/>
      <c r="V73" s="247"/>
      <c r="W73" s="247"/>
      <c r="X73" s="247"/>
      <c r="Y73" s="247"/>
      <c r="Z73" s="247"/>
      <c r="AA73" s="247"/>
      <c r="AB73" s="247"/>
      <c r="AC73" s="247"/>
      <c r="AD73" s="247"/>
      <c r="AE73" s="248">
        <f t="shared" si="22"/>
        <v>0</v>
      </c>
      <c r="AF73" s="250"/>
    </row>
    <row r="74" spans="2:33" outlineLevel="1" x14ac:dyDescent="0.25">
      <c r="B74" s="242" t="str">
        <f>IF(C74&gt;0,IFERROR(_xlfn.IFS(D74&lt;=DATE(YEAR('Basic project data'!$E$12),MONTH('Basic project data'!$E$12),1),'Basic project data'!$A$12,D74&lt;=DATE(YEAR('Basic project data'!$E$13),MONTH('Basic project data'!$E$13),1),'Basic project data'!$A$13,D74&lt;=DATE(YEAR('Basic project data'!$E$14),MONTH('Basic project data'!$E$14),1),'Basic project data'!$A$14,D74&lt;=DATE(YEAR('Basic project data'!$E$15),MONTH('Basic project data'!$E$15),1),'Basic project data'!$A$15,D74&lt;=DATE(YEAR('Basic project data'!$E$16),MONTH('Basic project data'!$E$16),1),'Basic project data'!$A$16),""),"")</f>
        <v/>
      </c>
      <c r="C74" s="242">
        <f>IF(C73&gt;0,C73+1,IF(DATE(YEAR('Basic project data'!$C$5),MONTH('Basic project data'!$C$5),1)=D74,1,0))</f>
        <v>0</v>
      </c>
      <c r="D74" s="243">
        <f t="shared" si="21"/>
        <v>519</v>
      </c>
      <c r="E74" s="244"/>
      <c r="F74" s="163">
        <f t="shared" si="18"/>
        <v>0</v>
      </c>
      <c r="G74" s="246"/>
      <c r="H74" s="244"/>
      <c r="I74" s="163">
        <f t="shared" si="19"/>
        <v>0</v>
      </c>
      <c r="J74" s="246"/>
      <c r="O74" s="243">
        <f t="shared" si="14"/>
        <v>519</v>
      </c>
      <c r="P74" s="247"/>
      <c r="Q74" s="247"/>
      <c r="R74" s="247"/>
      <c r="S74" s="247"/>
      <c r="T74" s="247"/>
      <c r="U74" s="247"/>
      <c r="V74" s="247"/>
      <c r="W74" s="247"/>
      <c r="X74" s="247"/>
      <c r="Y74" s="247"/>
      <c r="Z74" s="247"/>
      <c r="AA74" s="247"/>
      <c r="AB74" s="247"/>
      <c r="AC74" s="247"/>
      <c r="AD74" s="247"/>
      <c r="AE74" s="248">
        <f t="shared" si="22"/>
        <v>0</v>
      </c>
      <c r="AF74" s="250"/>
    </row>
    <row r="75" spans="2:33" outlineLevel="1" x14ac:dyDescent="0.25">
      <c r="B75" s="242" t="str">
        <f>IF(C75&gt;0,IFERROR(_xlfn.IFS(D75&lt;=DATE(YEAR('Basic project data'!$E$12),MONTH('Basic project data'!$E$12),1),'Basic project data'!$A$12,D75&lt;=DATE(YEAR('Basic project data'!$E$13),MONTH('Basic project data'!$E$13),1),'Basic project data'!$A$13,D75&lt;=DATE(YEAR('Basic project data'!$E$14),MONTH('Basic project data'!$E$14),1),'Basic project data'!$A$14,D75&lt;=DATE(YEAR('Basic project data'!$E$15),MONTH('Basic project data'!$E$15),1),'Basic project data'!$A$15,D75&lt;=DATE(YEAR('Basic project data'!$E$16),MONTH('Basic project data'!$E$16),1),'Basic project data'!$A$16),""),"")</f>
        <v/>
      </c>
      <c r="C75" s="242">
        <f>IF(C74&gt;0,C74+1,IF(DATE(YEAR('Basic project data'!$C$5),MONTH('Basic project data'!$C$5),1)=D75,1,0))</f>
        <v>0</v>
      </c>
      <c r="D75" s="243">
        <f t="shared" si="21"/>
        <v>549</v>
      </c>
      <c r="E75" s="244"/>
      <c r="F75" s="163">
        <f t="shared" si="18"/>
        <v>0</v>
      </c>
      <c r="G75" s="246"/>
      <c r="H75" s="244"/>
      <c r="I75" s="163">
        <f t="shared" si="19"/>
        <v>0</v>
      </c>
      <c r="J75" s="246"/>
      <c r="O75" s="243">
        <f t="shared" si="14"/>
        <v>549</v>
      </c>
      <c r="P75" s="247"/>
      <c r="Q75" s="247"/>
      <c r="R75" s="247"/>
      <c r="S75" s="247"/>
      <c r="T75" s="247"/>
      <c r="U75" s="247"/>
      <c r="V75" s="247"/>
      <c r="W75" s="247"/>
      <c r="X75" s="247"/>
      <c r="Y75" s="247"/>
      <c r="Z75" s="247"/>
      <c r="AA75" s="247"/>
      <c r="AB75" s="247"/>
      <c r="AC75" s="247"/>
      <c r="AD75" s="247"/>
      <c r="AE75" s="248">
        <f t="shared" si="22"/>
        <v>0</v>
      </c>
      <c r="AF75" s="250"/>
    </row>
    <row r="76" spans="2:33" outlineLevel="1" x14ac:dyDescent="0.25">
      <c r="B76" s="242" t="str">
        <f>IF(C76&gt;0,IFERROR(_xlfn.IFS(D76&lt;=DATE(YEAR('Basic project data'!$E$12),MONTH('Basic project data'!$E$12),1),'Basic project data'!$A$12,D76&lt;=DATE(YEAR('Basic project data'!$E$13),MONTH('Basic project data'!$E$13),1),'Basic project data'!$A$13,D76&lt;=DATE(YEAR('Basic project data'!$E$14),MONTH('Basic project data'!$E$14),1),'Basic project data'!$A$14,D76&lt;=DATE(YEAR('Basic project data'!$E$15),MONTH('Basic project data'!$E$15),1),'Basic project data'!$A$15,D76&lt;=DATE(YEAR('Basic project data'!$E$16),MONTH('Basic project data'!$E$16),1),'Basic project data'!$A$16),""),"")</f>
        <v/>
      </c>
      <c r="C76" s="242">
        <f>IF(C75&gt;0,C75+1,IF(DATE(YEAR('Basic project data'!$C$5),MONTH('Basic project data'!$C$5),1)=D76,1,0))</f>
        <v>0</v>
      </c>
      <c r="D76" s="243">
        <f t="shared" si="21"/>
        <v>580</v>
      </c>
      <c r="E76" s="244"/>
      <c r="F76" s="163">
        <f t="shared" si="18"/>
        <v>0</v>
      </c>
      <c r="G76" s="246"/>
      <c r="H76" s="244"/>
      <c r="I76" s="163">
        <f t="shared" si="19"/>
        <v>0</v>
      </c>
      <c r="J76" s="246"/>
      <c r="O76" s="243">
        <f t="shared" si="14"/>
        <v>580</v>
      </c>
      <c r="P76" s="247"/>
      <c r="Q76" s="247"/>
      <c r="R76" s="247"/>
      <c r="S76" s="247"/>
      <c r="T76" s="247"/>
      <c r="U76" s="247"/>
      <c r="V76" s="247"/>
      <c r="W76" s="247"/>
      <c r="X76" s="247"/>
      <c r="Y76" s="247"/>
      <c r="Z76" s="247"/>
      <c r="AA76" s="247"/>
      <c r="AB76" s="247"/>
      <c r="AC76" s="247"/>
      <c r="AD76" s="247"/>
      <c r="AE76" s="248">
        <f t="shared" si="22"/>
        <v>0</v>
      </c>
      <c r="AF76" s="250"/>
    </row>
    <row r="77" spans="2:33"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
      </c>
      <c r="C77" s="242">
        <f>IF(C76&gt;0,C76+1,IF(DATE(YEAR('Basic project data'!$C$5),MONTH('Basic project data'!$C$5),1)=D77,1,0))</f>
        <v>0</v>
      </c>
      <c r="D77" s="243">
        <f t="shared" si="21"/>
        <v>611</v>
      </c>
      <c r="E77" s="244"/>
      <c r="F77" s="163">
        <f t="shared" si="18"/>
        <v>0</v>
      </c>
      <c r="G77" s="246"/>
      <c r="H77" s="244"/>
      <c r="I77" s="163">
        <f t="shared" si="19"/>
        <v>0</v>
      </c>
      <c r="J77" s="246"/>
      <c r="O77" s="243">
        <f t="shared" si="14"/>
        <v>611</v>
      </c>
      <c r="P77" s="247"/>
      <c r="Q77" s="247"/>
      <c r="R77" s="247"/>
      <c r="S77" s="247"/>
      <c r="T77" s="247"/>
      <c r="U77" s="247"/>
      <c r="V77" s="247"/>
      <c r="W77" s="247"/>
      <c r="X77" s="247"/>
      <c r="Y77" s="247"/>
      <c r="Z77" s="247"/>
      <c r="AA77" s="247"/>
      <c r="AB77" s="247"/>
      <c r="AC77" s="247"/>
      <c r="AD77" s="247"/>
      <c r="AE77" s="248">
        <f t="shared" si="22"/>
        <v>0</v>
      </c>
      <c r="AF77" s="250"/>
    </row>
    <row r="78" spans="2:33"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
      </c>
      <c r="C78" s="242">
        <f>IF(C77&gt;0,C77+1,IF(DATE(YEAR('Basic project data'!$C$5),MONTH('Basic project data'!$C$5),1)=D78,1,0))</f>
        <v>0</v>
      </c>
      <c r="D78" s="243">
        <f t="shared" si="21"/>
        <v>641</v>
      </c>
      <c r="E78" s="244"/>
      <c r="F78" s="163">
        <f t="shared" si="18"/>
        <v>0</v>
      </c>
      <c r="G78" s="246"/>
      <c r="H78" s="244"/>
      <c r="I78" s="163">
        <f t="shared" si="19"/>
        <v>0</v>
      </c>
      <c r="J78" s="246"/>
      <c r="O78" s="243">
        <f t="shared" si="14"/>
        <v>641</v>
      </c>
      <c r="P78" s="247"/>
      <c r="Q78" s="247"/>
      <c r="R78" s="247"/>
      <c r="S78" s="247"/>
      <c r="T78" s="247"/>
      <c r="U78" s="247"/>
      <c r="V78" s="247"/>
      <c r="W78" s="247"/>
      <c r="X78" s="247"/>
      <c r="Y78" s="247"/>
      <c r="Z78" s="247"/>
      <c r="AA78" s="247"/>
      <c r="AB78" s="247"/>
      <c r="AC78" s="247"/>
      <c r="AD78" s="247"/>
      <c r="AE78" s="248">
        <f t="shared" si="22"/>
        <v>0</v>
      </c>
      <c r="AF78" s="250"/>
    </row>
    <row r="79" spans="2:33"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
      </c>
      <c r="C79" s="242">
        <f>IF(C78&gt;0,C78+1,IF(DATE(YEAR('Basic project data'!$C$5),MONTH('Basic project data'!$C$5),1)=D79,1,0))</f>
        <v>0</v>
      </c>
      <c r="D79" s="243">
        <f t="shared" si="21"/>
        <v>672</v>
      </c>
      <c r="E79" s="244"/>
      <c r="F79" s="163">
        <f t="shared" si="18"/>
        <v>0</v>
      </c>
      <c r="G79" s="246"/>
      <c r="H79" s="244"/>
      <c r="I79" s="163">
        <f t="shared" si="19"/>
        <v>0</v>
      </c>
      <c r="J79" s="246"/>
      <c r="O79" s="243">
        <f t="shared" si="14"/>
        <v>672</v>
      </c>
      <c r="P79" s="247"/>
      <c r="Q79" s="247"/>
      <c r="R79" s="247"/>
      <c r="S79" s="247"/>
      <c r="T79" s="247"/>
      <c r="U79" s="247"/>
      <c r="V79" s="247"/>
      <c r="W79" s="247"/>
      <c r="X79" s="247"/>
      <c r="Y79" s="247"/>
      <c r="Z79" s="247"/>
      <c r="AA79" s="247"/>
      <c r="AB79" s="247"/>
      <c r="AC79" s="247"/>
      <c r="AD79" s="247"/>
      <c r="AE79" s="248">
        <f t="shared" si="22"/>
        <v>0</v>
      </c>
      <c r="AF79" s="250"/>
    </row>
    <row r="80" spans="2:33"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
      </c>
      <c r="C80" s="242">
        <f>IF(C79&gt;0,C79+1,IF(DATE(YEAR('Basic project data'!$C$5),MONTH('Basic project data'!$C$5),1)=D80,1,0))</f>
        <v>0</v>
      </c>
      <c r="D80" s="243">
        <f t="shared" si="21"/>
        <v>702</v>
      </c>
      <c r="E80" s="244"/>
      <c r="F80" s="163">
        <f t="shared" si="18"/>
        <v>0</v>
      </c>
      <c r="G80" s="246"/>
      <c r="H80" s="244"/>
      <c r="I80" s="163">
        <f t="shared" si="19"/>
        <v>0</v>
      </c>
      <c r="J80" s="246"/>
      <c r="O80" s="243">
        <f t="shared" si="14"/>
        <v>702</v>
      </c>
      <c r="P80" s="247"/>
      <c r="Q80" s="247"/>
      <c r="R80" s="247"/>
      <c r="S80" s="247"/>
      <c r="T80" s="247"/>
      <c r="U80" s="247"/>
      <c r="V80" s="247"/>
      <c r="W80" s="247"/>
      <c r="X80" s="247"/>
      <c r="Y80" s="247"/>
      <c r="Z80" s="247"/>
      <c r="AA80" s="247"/>
      <c r="AB80" s="247"/>
      <c r="AC80" s="247"/>
      <c r="AD80" s="247"/>
      <c r="AE80" s="248">
        <f t="shared" si="22"/>
        <v>0</v>
      </c>
      <c r="AF80" s="250"/>
    </row>
    <row r="81" spans="2:32" ht="15.75" thickBot="1" x14ac:dyDescent="0.3">
      <c r="B81" s="251"/>
      <c r="C81" s="252"/>
      <c r="D81" s="253">
        <f>D80</f>
        <v>702</v>
      </c>
      <c r="E81" s="254"/>
      <c r="F81" s="255">
        <f>SUM(F69:F80)</f>
        <v>0</v>
      </c>
      <c r="G81" s="256">
        <f>SUM(G69:G80)</f>
        <v>0</v>
      </c>
      <c r="H81" s="265"/>
      <c r="I81" s="255">
        <f>SUM(I69:I80)</f>
        <v>0</v>
      </c>
      <c r="J81" s="256">
        <f>SUM(J69:J80)</f>
        <v>0</v>
      </c>
      <c r="O81" s="253">
        <f t="shared" si="14"/>
        <v>702</v>
      </c>
      <c r="P81" s="259">
        <f>SUM(P69:P80)</f>
        <v>0</v>
      </c>
      <c r="Q81" s="259">
        <f>SUM(Q69:Q80)</f>
        <v>0</v>
      </c>
      <c r="R81" s="259">
        <f>SUM(R69:R80)</f>
        <v>0</v>
      </c>
      <c r="S81" s="259">
        <f>SUM(S69:S80)</f>
        <v>0</v>
      </c>
      <c r="T81" s="259">
        <f>SUM(T69:T80)</f>
        <v>0</v>
      </c>
      <c r="U81" s="259">
        <f t="shared" ref="U81:AD81" si="23">SUM(U69:U80)</f>
        <v>0</v>
      </c>
      <c r="V81" s="259">
        <f t="shared" si="23"/>
        <v>0</v>
      </c>
      <c r="W81" s="259">
        <f t="shared" si="23"/>
        <v>0</v>
      </c>
      <c r="X81" s="259">
        <f t="shared" si="23"/>
        <v>0</v>
      </c>
      <c r="Y81" s="259">
        <f t="shared" si="23"/>
        <v>0</v>
      </c>
      <c r="Z81" s="259">
        <f t="shared" si="23"/>
        <v>0</v>
      </c>
      <c r="AA81" s="259">
        <f t="shared" si="23"/>
        <v>0</v>
      </c>
      <c r="AB81" s="259">
        <f t="shared" si="23"/>
        <v>0</v>
      </c>
      <c r="AC81" s="259">
        <f t="shared" si="23"/>
        <v>0</v>
      </c>
      <c r="AD81" s="259">
        <f t="shared" si="23"/>
        <v>0</v>
      </c>
      <c r="AE81" s="259">
        <f>SUM(AE69:AE80)</f>
        <v>0</v>
      </c>
      <c r="AF81" s="250"/>
    </row>
    <row r="82" spans="2:32" ht="16.5" customHeight="1" x14ac:dyDescent="0.25">
      <c r="B82" s="235"/>
      <c r="C82" s="235"/>
      <c r="D82" s="235"/>
      <c r="E82" s="622" t="s">
        <v>281</v>
      </c>
      <c r="F82" s="623"/>
      <c r="G82" s="624"/>
      <c r="H82" s="622" t="s">
        <v>502</v>
      </c>
      <c r="I82" s="623"/>
      <c r="J82" s="624"/>
      <c r="P82" s="619" t="s">
        <v>571</v>
      </c>
      <c r="Q82" s="620"/>
      <c r="R82" s="620"/>
      <c r="S82" s="620"/>
      <c r="T82" s="620"/>
      <c r="U82" s="620"/>
      <c r="V82" s="620"/>
      <c r="W82" s="620"/>
      <c r="X82" s="620"/>
      <c r="Y82" s="620"/>
      <c r="Z82" s="620"/>
      <c r="AA82" s="620"/>
      <c r="AB82" s="620"/>
      <c r="AC82" s="620"/>
      <c r="AD82" s="620"/>
      <c r="AE82" s="621"/>
      <c r="AF82" s="260" t="s">
        <v>297</v>
      </c>
    </row>
    <row r="83" spans="2:32" ht="28.9" customHeight="1" thickBot="1" x14ac:dyDescent="0.3">
      <c r="B83" s="236" t="s">
        <v>70</v>
      </c>
      <c r="C83" s="236" t="s">
        <v>18</v>
      </c>
      <c r="D83" s="237" t="s">
        <v>293</v>
      </c>
      <c r="E83" s="238" t="s">
        <v>294</v>
      </c>
      <c r="F83" s="23" t="s">
        <v>295</v>
      </c>
      <c r="G83" s="239" t="s">
        <v>296</v>
      </c>
      <c r="H83" s="240" t="s">
        <v>294</v>
      </c>
      <c r="I83" s="23" t="s">
        <v>295</v>
      </c>
      <c r="J83" s="239" t="s">
        <v>570</v>
      </c>
      <c r="O83" s="23" t="s">
        <v>293</v>
      </c>
      <c r="P83" s="500" t="s">
        <v>413</v>
      </c>
      <c r="Q83" s="500" t="s">
        <v>54</v>
      </c>
      <c r="R83" s="500" t="s">
        <v>55</v>
      </c>
      <c r="S83" s="500" t="s">
        <v>56</v>
      </c>
      <c r="T83" s="500" t="s">
        <v>57</v>
      </c>
      <c r="U83" s="500" t="s">
        <v>58</v>
      </c>
      <c r="V83" s="500" t="s">
        <v>59</v>
      </c>
      <c r="W83" s="500" t="s">
        <v>60</v>
      </c>
      <c r="X83" s="500" t="s">
        <v>61</v>
      </c>
      <c r="Y83" s="500" t="s">
        <v>62</v>
      </c>
      <c r="Z83" s="500" t="s">
        <v>63</v>
      </c>
      <c r="AA83" s="500" t="s">
        <v>64</v>
      </c>
      <c r="AB83" s="500" t="s">
        <v>65</v>
      </c>
      <c r="AC83" s="500" t="s">
        <v>66</v>
      </c>
      <c r="AD83" s="500" t="s">
        <v>67</v>
      </c>
      <c r="AE83" s="500" t="s">
        <v>572</v>
      </c>
      <c r="AF83" s="261"/>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
      </c>
      <c r="C84" s="242">
        <f>IF(C80&gt;0,C80+1,IF(DATE(YEAR('Basic project data'!$C$5),MONTH('Basic project data'!$C$5),1)=D84,1,0))</f>
        <v>0</v>
      </c>
      <c r="D84" s="243">
        <f>DATE(YEAR(D80),MONTH(D80)+1,DAY(D80))</f>
        <v>733</v>
      </c>
      <c r="E84" s="262"/>
      <c r="F84" s="263">
        <f t="shared" ref="F84:F95" si="24">215/12*E84</f>
        <v>0</v>
      </c>
      <c r="G84" s="264"/>
      <c r="H84" s="262"/>
      <c r="I84" s="263">
        <f t="shared" ref="I84:I95" si="25">215/12*H84</f>
        <v>0</v>
      </c>
      <c r="J84" s="264"/>
      <c r="O84" s="243">
        <f t="shared" si="14"/>
        <v>733</v>
      </c>
      <c r="P84" s="247"/>
      <c r="Q84" s="247"/>
      <c r="R84" s="247"/>
      <c r="S84" s="247"/>
      <c r="T84" s="247"/>
      <c r="U84" s="247"/>
      <c r="V84" s="247"/>
      <c r="W84" s="247"/>
      <c r="X84" s="247"/>
      <c r="Y84" s="247"/>
      <c r="Z84" s="247"/>
      <c r="AA84" s="247"/>
      <c r="AB84" s="247"/>
      <c r="AC84" s="247"/>
      <c r="AD84" s="247"/>
      <c r="AE84" s="248">
        <f t="shared" ref="AE84:AE95" si="26">SUM(P84:AD84)</f>
        <v>0</v>
      </c>
      <c r="AF84" s="250"/>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
      </c>
      <c r="C85" s="242">
        <f>IF(C84&gt;0,C84+1,IF(DATE(YEAR('Basic project data'!$C$5),MONTH('Basic project data'!$C$5),1)=D85,1,0))</f>
        <v>0</v>
      </c>
      <c r="D85" s="243">
        <f t="shared" ref="D85:D95" si="27">DATE(YEAR(D84),MONTH(D84)+1,DAY(D84))</f>
        <v>764</v>
      </c>
      <c r="E85" s="244"/>
      <c r="F85" s="163">
        <f t="shared" si="24"/>
        <v>0</v>
      </c>
      <c r="G85" s="246"/>
      <c r="H85" s="244"/>
      <c r="I85" s="163">
        <f t="shared" si="25"/>
        <v>0</v>
      </c>
      <c r="J85" s="246"/>
      <c r="O85" s="243">
        <f t="shared" si="14"/>
        <v>764</v>
      </c>
      <c r="P85" s="247"/>
      <c r="Q85" s="247"/>
      <c r="R85" s="247"/>
      <c r="S85" s="247"/>
      <c r="T85" s="247"/>
      <c r="U85" s="247"/>
      <c r="V85" s="247"/>
      <c r="W85" s="247"/>
      <c r="X85" s="247"/>
      <c r="Y85" s="247"/>
      <c r="Z85" s="247"/>
      <c r="AA85" s="247"/>
      <c r="AB85" s="247"/>
      <c r="AC85" s="247"/>
      <c r="AD85" s="247"/>
      <c r="AE85" s="248">
        <f t="shared" si="26"/>
        <v>0</v>
      </c>
      <c r="AF85" s="250"/>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
      </c>
      <c r="C86" s="242">
        <f>IF(C85&gt;0,C85+1,IF(DATE(YEAR('Basic project data'!$C$5),MONTH('Basic project data'!$C$5),1)=D86,1,0))</f>
        <v>0</v>
      </c>
      <c r="D86" s="243">
        <f t="shared" si="27"/>
        <v>792</v>
      </c>
      <c r="E86" s="244"/>
      <c r="F86" s="163">
        <f t="shared" si="24"/>
        <v>0</v>
      </c>
      <c r="G86" s="246"/>
      <c r="H86" s="244"/>
      <c r="I86" s="163">
        <f t="shared" si="25"/>
        <v>0</v>
      </c>
      <c r="J86" s="246"/>
      <c r="O86" s="243">
        <f t="shared" si="14"/>
        <v>792</v>
      </c>
      <c r="P86" s="247"/>
      <c r="Q86" s="247"/>
      <c r="R86" s="247"/>
      <c r="S86" s="247"/>
      <c r="T86" s="247"/>
      <c r="U86" s="247"/>
      <c r="V86" s="247"/>
      <c r="W86" s="247"/>
      <c r="X86" s="247"/>
      <c r="Y86" s="247"/>
      <c r="Z86" s="247"/>
      <c r="AA86" s="247"/>
      <c r="AB86" s="247"/>
      <c r="AC86" s="247"/>
      <c r="AD86" s="247"/>
      <c r="AE86" s="248">
        <f t="shared" si="26"/>
        <v>0</v>
      </c>
      <c r="AF86" s="250"/>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
      </c>
      <c r="C87" s="242">
        <f>IF(C86&gt;0,C86+1,IF(DATE(YEAR('Basic project data'!$C$5),MONTH('Basic project data'!$C$5),1)=D87,1,0))</f>
        <v>0</v>
      </c>
      <c r="D87" s="243">
        <f t="shared" si="27"/>
        <v>823</v>
      </c>
      <c r="E87" s="244"/>
      <c r="F87" s="163">
        <f t="shared" si="24"/>
        <v>0</v>
      </c>
      <c r="G87" s="246"/>
      <c r="H87" s="244"/>
      <c r="I87" s="163">
        <f t="shared" si="25"/>
        <v>0</v>
      </c>
      <c r="J87" s="246"/>
      <c r="O87" s="243">
        <f t="shared" si="14"/>
        <v>823</v>
      </c>
      <c r="P87" s="247"/>
      <c r="Q87" s="247"/>
      <c r="R87" s="247"/>
      <c r="S87" s="247"/>
      <c r="T87" s="247"/>
      <c r="U87" s="247"/>
      <c r="V87" s="247"/>
      <c r="W87" s="247"/>
      <c r="X87" s="247"/>
      <c r="Y87" s="247"/>
      <c r="Z87" s="247"/>
      <c r="AA87" s="247"/>
      <c r="AB87" s="247"/>
      <c r="AC87" s="247"/>
      <c r="AD87" s="247"/>
      <c r="AE87" s="248">
        <f t="shared" si="26"/>
        <v>0</v>
      </c>
      <c r="AF87" s="250"/>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
      </c>
      <c r="C88" s="242">
        <f>IF(C87&gt;0,C87+1,IF(DATE(YEAR('Basic project data'!$C$5),MONTH('Basic project data'!$C$5),1)=D88,1,0))</f>
        <v>0</v>
      </c>
      <c r="D88" s="243">
        <f t="shared" si="27"/>
        <v>853</v>
      </c>
      <c r="E88" s="244"/>
      <c r="F88" s="163">
        <f t="shared" si="24"/>
        <v>0</v>
      </c>
      <c r="G88" s="246"/>
      <c r="H88" s="244"/>
      <c r="I88" s="163">
        <f t="shared" si="25"/>
        <v>0</v>
      </c>
      <c r="J88" s="246"/>
      <c r="O88" s="243">
        <f t="shared" si="14"/>
        <v>853</v>
      </c>
      <c r="P88" s="247"/>
      <c r="Q88" s="247"/>
      <c r="R88" s="247"/>
      <c r="S88" s="247"/>
      <c r="T88" s="247"/>
      <c r="U88" s="247"/>
      <c r="V88" s="247"/>
      <c r="W88" s="247"/>
      <c r="X88" s="247"/>
      <c r="Y88" s="247"/>
      <c r="Z88" s="247"/>
      <c r="AA88" s="247"/>
      <c r="AB88" s="247"/>
      <c r="AC88" s="247"/>
      <c r="AD88" s="247"/>
      <c r="AE88" s="248">
        <f t="shared" si="26"/>
        <v>0</v>
      </c>
      <c r="AF88" s="250"/>
    </row>
    <row r="89" spans="2:32" outlineLevel="1" x14ac:dyDescent="0.25">
      <c r="B89" s="242" t="str">
        <f>IF(C89&gt;0,IFERROR(_xlfn.IFS(D89&lt;=DATE(YEAR('Basic project data'!$E$12),MONTH('Basic project data'!$E$12),1),'Basic project data'!$A$12,D89&lt;=DATE(YEAR('Basic project data'!$E$13),MONTH('Basic project data'!$E$13),1),'Basic project data'!$A$13,D89&lt;=DATE(YEAR('Basic project data'!$E$14),MONTH('Basic project data'!$E$14),1),'Basic project data'!$A$14,D89&lt;=DATE(YEAR('Basic project data'!$E$15),MONTH('Basic project data'!$E$15),1),'Basic project data'!$A$15,D89&lt;=DATE(YEAR('Basic project data'!$E$16),MONTH('Basic project data'!$E$16),1),'Basic project data'!$A$16),""),"")</f>
        <v/>
      </c>
      <c r="C89" s="242">
        <f>IF(C88&gt;0,C88+1,IF(DATE(YEAR('Basic project data'!$C$5),MONTH('Basic project data'!$C$5),1)=D89,1,0))</f>
        <v>0</v>
      </c>
      <c r="D89" s="243">
        <f t="shared" si="27"/>
        <v>884</v>
      </c>
      <c r="E89" s="244"/>
      <c r="F89" s="163">
        <f t="shared" si="24"/>
        <v>0</v>
      </c>
      <c r="G89" s="246"/>
      <c r="H89" s="244"/>
      <c r="I89" s="163">
        <f t="shared" si="25"/>
        <v>0</v>
      </c>
      <c r="J89" s="246"/>
      <c r="O89" s="243">
        <f t="shared" si="14"/>
        <v>884</v>
      </c>
      <c r="P89" s="247"/>
      <c r="Q89" s="247"/>
      <c r="R89" s="247"/>
      <c r="S89" s="247"/>
      <c r="T89" s="247"/>
      <c r="U89" s="247"/>
      <c r="V89" s="247"/>
      <c r="W89" s="247"/>
      <c r="X89" s="247"/>
      <c r="Y89" s="247"/>
      <c r="Z89" s="247"/>
      <c r="AA89" s="247"/>
      <c r="AB89" s="247"/>
      <c r="AC89" s="247"/>
      <c r="AD89" s="247"/>
      <c r="AE89" s="248">
        <f t="shared" si="26"/>
        <v>0</v>
      </c>
      <c r="AF89" s="250"/>
    </row>
    <row r="90" spans="2:32" outlineLevel="1" x14ac:dyDescent="0.25">
      <c r="B90" s="242" t="str">
        <f>IF(C90&gt;0,IFERROR(_xlfn.IFS(D90&lt;=DATE(YEAR('Basic project data'!$E$12),MONTH('Basic project data'!$E$12),1),'Basic project data'!$A$12,D90&lt;=DATE(YEAR('Basic project data'!$E$13),MONTH('Basic project data'!$E$13),1),'Basic project data'!$A$13,D90&lt;=DATE(YEAR('Basic project data'!$E$14),MONTH('Basic project data'!$E$14),1),'Basic project data'!$A$14,D90&lt;=DATE(YEAR('Basic project data'!$E$15),MONTH('Basic project data'!$E$15),1),'Basic project data'!$A$15,D90&lt;=DATE(YEAR('Basic project data'!$E$16),MONTH('Basic project data'!$E$16),1),'Basic project data'!$A$16),""),"")</f>
        <v/>
      </c>
      <c r="C90" s="242">
        <f>IF(C89&gt;0,C89+1,IF(DATE(YEAR('Basic project data'!$C$5),MONTH('Basic project data'!$C$5),1)=D90,1,0))</f>
        <v>0</v>
      </c>
      <c r="D90" s="243">
        <f t="shared" si="27"/>
        <v>914</v>
      </c>
      <c r="E90" s="244"/>
      <c r="F90" s="163">
        <f t="shared" si="24"/>
        <v>0</v>
      </c>
      <c r="G90" s="246"/>
      <c r="H90" s="244"/>
      <c r="I90" s="163">
        <f t="shared" si="25"/>
        <v>0</v>
      </c>
      <c r="J90" s="246"/>
      <c r="O90" s="243">
        <f t="shared" si="14"/>
        <v>914</v>
      </c>
      <c r="P90" s="247"/>
      <c r="Q90" s="247"/>
      <c r="R90" s="247"/>
      <c r="S90" s="247"/>
      <c r="T90" s="247"/>
      <c r="U90" s="247"/>
      <c r="V90" s="247"/>
      <c r="W90" s="247"/>
      <c r="X90" s="247"/>
      <c r="Y90" s="247"/>
      <c r="Z90" s="247"/>
      <c r="AA90" s="247"/>
      <c r="AB90" s="247"/>
      <c r="AC90" s="247"/>
      <c r="AD90" s="247"/>
      <c r="AE90" s="248">
        <f t="shared" si="26"/>
        <v>0</v>
      </c>
      <c r="AF90" s="250"/>
    </row>
    <row r="91" spans="2:32" outlineLevel="1" x14ac:dyDescent="0.25">
      <c r="B91" s="242" t="str">
        <f>IF(C91&gt;0,IFERROR(_xlfn.IFS(D91&lt;=DATE(YEAR('Basic project data'!$E$12),MONTH('Basic project data'!$E$12),1),'Basic project data'!$A$12,D91&lt;=DATE(YEAR('Basic project data'!$E$13),MONTH('Basic project data'!$E$13),1),'Basic project data'!$A$13,D91&lt;=DATE(YEAR('Basic project data'!$E$14),MONTH('Basic project data'!$E$14),1),'Basic project data'!$A$14,D91&lt;=DATE(YEAR('Basic project data'!$E$15),MONTH('Basic project data'!$E$15),1),'Basic project data'!$A$15,D91&lt;=DATE(YEAR('Basic project data'!$E$16),MONTH('Basic project data'!$E$16),1),'Basic project data'!$A$16),""),"")</f>
        <v/>
      </c>
      <c r="C91" s="242">
        <f>IF(C90&gt;0,C90+1,IF(DATE(YEAR('Basic project data'!$C$5),MONTH('Basic project data'!$C$5),1)=D91,1,0))</f>
        <v>0</v>
      </c>
      <c r="D91" s="243">
        <f t="shared" si="27"/>
        <v>945</v>
      </c>
      <c r="E91" s="244"/>
      <c r="F91" s="163">
        <f t="shared" si="24"/>
        <v>0</v>
      </c>
      <c r="G91" s="246"/>
      <c r="H91" s="244"/>
      <c r="I91" s="163">
        <f t="shared" si="25"/>
        <v>0</v>
      </c>
      <c r="J91" s="246"/>
      <c r="O91" s="243">
        <f t="shared" si="14"/>
        <v>945</v>
      </c>
      <c r="P91" s="247"/>
      <c r="Q91" s="247"/>
      <c r="R91" s="247"/>
      <c r="S91" s="247"/>
      <c r="T91" s="247"/>
      <c r="U91" s="247"/>
      <c r="V91" s="247"/>
      <c r="W91" s="247"/>
      <c r="X91" s="247"/>
      <c r="Y91" s="247"/>
      <c r="Z91" s="247"/>
      <c r="AA91" s="247"/>
      <c r="AB91" s="247"/>
      <c r="AC91" s="247"/>
      <c r="AD91" s="247"/>
      <c r="AE91" s="248">
        <f t="shared" si="26"/>
        <v>0</v>
      </c>
      <c r="AF91" s="250"/>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
      </c>
      <c r="C92" s="242">
        <f>IF(C91&gt;0,C91+1,IF(DATE(YEAR('Basic project data'!$C$5),MONTH('Basic project data'!$C$5),1)=D92,1,0))</f>
        <v>0</v>
      </c>
      <c r="D92" s="243">
        <f t="shared" si="27"/>
        <v>976</v>
      </c>
      <c r="E92" s="244"/>
      <c r="F92" s="163">
        <f t="shared" si="24"/>
        <v>0</v>
      </c>
      <c r="G92" s="246"/>
      <c r="H92" s="244"/>
      <c r="I92" s="163">
        <f t="shared" si="25"/>
        <v>0</v>
      </c>
      <c r="J92" s="246"/>
      <c r="O92" s="243">
        <f t="shared" si="14"/>
        <v>976</v>
      </c>
      <c r="P92" s="247"/>
      <c r="Q92" s="247"/>
      <c r="R92" s="247"/>
      <c r="S92" s="247"/>
      <c r="T92" s="247"/>
      <c r="U92" s="247"/>
      <c r="V92" s="247"/>
      <c r="W92" s="247"/>
      <c r="X92" s="247"/>
      <c r="Y92" s="247"/>
      <c r="Z92" s="247"/>
      <c r="AA92" s="247"/>
      <c r="AB92" s="247"/>
      <c r="AC92" s="247"/>
      <c r="AD92" s="247"/>
      <c r="AE92" s="248">
        <f t="shared" si="26"/>
        <v>0</v>
      </c>
      <c r="AF92" s="250"/>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
      </c>
      <c r="C93" s="242">
        <f>IF(C92&gt;0,C92+1,IF(DATE(YEAR('Basic project data'!$C$5),MONTH('Basic project data'!$C$5),1)=D93,1,0))</f>
        <v>0</v>
      </c>
      <c r="D93" s="243">
        <f t="shared" si="27"/>
        <v>1006</v>
      </c>
      <c r="E93" s="244"/>
      <c r="F93" s="163">
        <f t="shared" si="24"/>
        <v>0</v>
      </c>
      <c r="G93" s="246"/>
      <c r="H93" s="244"/>
      <c r="I93" s="163">
        <f t="shared" si="25"/>
        <v>0</v>
      </c>
      <c r="J93" s="246"/>
      <c r="O93" s="243">
        <f t="shared" si="14"/>
        <v>1006</v>
      </c>
      <c r="P93" s="247"/>
      <c r="Q93" s="247"/>
      <c r="R93" s="247"/>
      <c r="S93" s="247"/>
      <c r="T93" s="247"/>
      <c r="U93" s="247"/>
      <c r="V93" s="247"/>
      <c r="W93" s="247"/>
      <c r="X93" s="247"/>
      <c r="Y93" s="247"/>
      <c r="Z93" s="247"/>
      <c r="AA93" s="247"/>
      <c r="AB93" s="247"/>
      <c r="AC93" s="247"/>
      <c r="AD93" s="247"/>
      <c r="AE93" s="248">
        <f t="shared" si="26"/>
        <v>0</v>
      </c>
      <c r="AF93" s="250"/>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
      </c>
      <c r="C94" s="242">
        <f>IF(C93&gt;0,C93+1,IF(DATE(YEAR('Basic project data'!$C$5),MONTH('Basic project data'!$C$5),1)=D94,1,0))</f>
        <v>0</v>
      </c>
      <c r="D94" s="243">
        <f t="shared" si="27"/>
        <v>1037</v>
      </c>
      <c r="E94" s="244"/>
      <c r="F94" s="163">
        <f t="shared" si="24"/>
        <v>0</v>
      </c>
      <c r="G94" s="246"/>
      <c r="H94" s="244"/>
      <c r="I94" s="163">
        <f t="shared" si="25"/>
        <v>0</v>
      </c>
      <c r="J94" s="246"/>
      <c r="O94" s="243">
        <f t="shared" si="14"/>
        <v>1037</v>
      </c>
      <c r="P94" s="247"/>
      <c r="Q94" s="247"/>
      <c r="R94" s="247"/>
      <c r="S94" s="247"/>
      <c r="T94" s="247"/>
      <c r="U94" s="247"/>
      <c r="V94" s="247"/>
      <c r="W94" s="247"/>
      <c r="X94" s="247"/>
      <c r="Y94" s="247"/>
      <c r="Z94" s="247"/>
      <c r="AA94" s="247"/>
      <c r="AB94" s="247"/>
      <c r="AC94" s="247"/>
      <c r="AD94" s="247"/>
      <c r="AE94" s="248">
        <f t="shared" si="26"/>
        <v>0</v>
      </c>
      <c r="AF94" s="250"/>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0</v>
      </c>
      <c r="D95" s="243">
        <f t="shared" si="27"/>
        <v>1067</v>
      </c>
      <c r="E95" s="244"/>
      <c r="F95" s="163">
        <f t="shared" si="24"/>
        <v>0</v>
      </c>
      <c r="G95" s="246"/>
      <c r="H95" s="244"/>
      <c r="I95" s="163">
        <f t="shared" si="25"/>
        <v>0</v>
      </c>
      <c r="J95" s="246"/>
      <c r="O95" s="243">
        <f t="shared" si="14"/>
        <v>1067</v>
      </c>
      <c r="P95" s="247"/>
      <c r="Q95" s="247"/>
      <c r="R95" s="247"/>
      <c r="S95" s="247"/>
      <c r="T95" s="247"/>
      <c r="U95" s="247"/>
      <c r="V95" s="247"/>
      <c r="W95" s="247"/>
      <c r="X95" s="247"/>
      <c r="Y95" s="247"/>
      <c r="Z95" s="247"/>
      <c r="AA95" s="247"/>
      <c r="AB95" s="247"/>
      <c r="AC95" s="247"/>
      <c r="AD95" s="247"/>
      <c r="AE95" s="248">
        <f t="shared" si="26"/>
        <v>0</v>
      </c>
      <c r="AF95" s="250"/>
    </row>
    <row r="96" spans="2:32" ht="15.75" thickBot="1" x14ac:dyDescent="0.3">
      <c r="B96" s="251"/>
      <c r="C96" s="252"/>
      <c r="D96" s="253">
        <f>D95</f>
        <v>1067</v>
      </c>
      <c r="E96" s="254"/>
      <c r="F96" s="255">
        <f>SUM(F84:F95)</f>
        <v>0</v>
      </c>
      <c r="G96" s="256">
        <f>SUM(G84:G95)</f>
        <v>0</v>
      </c>
      <c r="H96" s="265"/>
      <c r="I96" s="255">
        <f>SUM(I84:I95)</f>
        <v>0</v>
      </c>
      <c r="J96" s="256">
        <f>SUM(J84:J95)</f>
        <v>0</v>
      </c>
      <c r="O96" s="253">
        <f t="shared" si="14"/>
        <v>1067</v>
      </c>
      <c r="P96" s="259">
        <f>SUM(P84:P95)</f>
        <v>0</v>
      </c>
      <c r="Q96" s="259">
        <f>SUM(Q84:Q95)</f>
        <v>0</v>
      </c>
      <c r="R96" s="259">
        <f>SUM(R84:R95)</f>
        <v>0</v>
      </c>
      <c r="S96" s="259">
        <f>SUM(S84:S95)</f>
        <v>0</v>
      </c>
      <c r="T96" s="259">
        <f>SUM(T84:T95)</f>
        <v>0</v>
      </c>
      <c r="U96" s="259">
        <f t="shared" ref="U96:AD96" si="28">SUM(U84:U95)</f>
        <v>0</v>
      </c>
      <c r="V96" s="259">
        <f t="shared" si="28"/>
        <v>0</v>
      </c>
      <c r="W96" s="259">
        <f t="shared" si="28"/>
        <v>0</v>
      </c>
      <c r="X96" s="259">
        <f t="shared" si="28"/>
        <v>0</v>
      </c>
      <c r="Y96" s="259">
        <f t="shared" si="28"/>
        <v>0</v>
      </c>
      <c r="Z96" s="259">
        <f t="shared" si="28"/>
        <v>0</v>
      </c>
      <c r="AA96" s="259">
        <f t="shared" si="28"/>
        <v>0</v>
      </c>
      <c r="AB96" s="259">
        <f t="shared" si="28"/>
        <v>0</v>
      </c>
      <c r="AC96" s="259">
        <f t="shared" si="28"/>
        <v>0</v>
      </c>
      <c r="AD96" s="259">
        <f t="shared" si="28"/>
        <v>0</v>
      </c>
      <c r="AE96" s="259">
        <f>SUM(AE84:AE95)</f>
        <v>0</v>
      </c>
      <c r="AF96" s="250"/>
    </row>
    <row r="97" spans="2:32" ht="16.5" customHeight="1" x14ac:dyDescent="0.25">
      <c r="B97" s="235"/>
      <c r="C97" s="235"/>
      <c r="D97" s="235"/>
      <c r="E97" s="622" t="s">
        <v>281</v>
      </c>
      <c r="F97" s="623"/>
      <c r="G97" s="624"/>
      <c r="H97" s="622" t="s">
        <v>502</v>
      </c>
      <c r="I97" s="623"/>
      <c r="J97" s="624"/>
      <c r="P97" s="619" t="s">
        <v>571</v>
      </c>
      <c r="Q97" s="620"/>
      <c r="R97" s="620"/>
      <c r="S97" s="620"/>
      <c r="T97" s="620"/>
      <c r="U97" s="620"/>
      <c r="V97" s="620"/>
      <c r="W97" s="620"/>
      <c r="X97" s="620"/>
      <c r="Y97" s="620"/>
      <c r="Z97" s="620"/>
      <c r="AA97" s="620"/>
      <c r="AB97" s="620"/>
      <c r="AC97" s="620"/>
      <c r="AD97" s="620"/>
      <c r="AE97" s="621"/>
      <c r="AF97" s="260" t="s">
        <v>297</v>
      </c>
    </row>
    <row r="98" spans="2:32" ht="28.9" customHeight="1" thickBot="1" x14ac:dyDescent="0.3">
      <c r="B98" s="236" t="s">
        <v>70</v>
      </c>
      <c r="C98" s="236" t="s">
        <v>18</v>
      </c>
      <c r="D98" s="237" t="s">
        <v>293</v>
      </c>
      <c r="E98" s="238" t="s">
        <v>294</v>
      </c>
      <c r="F98" s="23" t="s">
        <v>295</v>
      </c>
      <c r="G98" s="239" t="s">
        <v>296</v>
      </c>
      <c r="H98" s="240" t="s">
        <v>294</v>
      </c>
      <c r="I98" s="23" t="s">
        <v>295</v>
      </c>
      <c r="J98" s="239" t="s">
        <v>570</v>
      </c>
      <c r="O98" s="23" t="s">
        <v>293</v>
      </c>
      <c r="P98" s="500" t="s">
        <v>413</v>
      </c>
      <c r="Q98" s="500" t="s">
        <v>54</v>
      </c>
      <c r="R98" s="500" t="s">
        <v>55</v>
      </c>
      <c r="S98" s="500" t="s">
        <v>56</v>
      </c>
      <c r="T98" s="500" t="s">
        <v>57</v>
      </c>
      <c r="U98" s="500" t="s">
        <v>58</v>
      </c>
      <c r="V98" s="500" t="s">
        <v>59</v>
      </c>
      <c r="W98" s="500" t="s">
        <v>60</v>
      </c>
      <c r="X98" s="500" t="s">
        <v>61</v>
      </c>
      <c r="Y98" s="500" t="s">
        <v>62</v>
      </c>
      <c r="Z98" s="500" t="s">
        <v>63</v>
      </c>
      <c r="AA98" s="500" t="s">
        <v>64</v>
      </c>
      <c r="AB98" s="500" t="s">
        <v>65</v>
      </c>
      <c r="AC98" s="500" t="s">
        <v>66</v>
      </c>
      <c r="AD98" s="500" t="s">
        <v>67</v>
      </c>
      <c r="AE98" s="500" t="s">
        <v>572</v>
      </c>
      <c r="AF98" s="261"/>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IF(C95&gt;0,C95+1,IF(DATE(YEAR('Basic project data'!$C$5),MONTH('Basic project data'!$C$5),1)=D99,1,0))</f>
        <v>0</v>
      </c>
      <c r="D99" s="243">
        <f>DATE(YEAR(D95),MONTH(D95)+1,DAY(D95))</f>
        <v>1098</v>
      </c>
      <c r="E99" s="262"/>
      <c r="F99" s="263">
        <f t="shared" ref="F99:F110" si="29">215/12*E99</f>
        <v>0</v>
      </c>
      <c r="G99" s="264"/>
      <c r="H99" s="262"/>
      <c r="I99" s="263">
        <f t="shared" ref="I99:I110" si="30">215/12*H99</f>
        <v>0</v>
      </c>
      <c r="J99" s="264"/>
      <c r="O99" s="243">
        <f t="shared" si="14"/>
        <v>1098</v>
      </c>
      <c r="P99" s="247"/>
      <c r="Q99" s="247"/>
      <c r="R99" s="247"/>
      <c r="S99" s="247"/>
      <c r="T99" s="247"/>
      <c r="U99" s="247"/>
      <c r="V99" s="247"/>
      <c r="W99" s="247"/>
      <c r="X99" s="247"/>
      <c r="Y99" s="247"/>
      <c r="Z99" s="247"/>
      <c r="AA99" s="247"/>
      <c r="AB99" s="247"/>
      <c r="AC99" s="247"/>
      <c r="AD99" s="247"/>
      <c r="AE99" s="248">
        <f t="shared" ref="AE99:AE110" si="31">SUM(P99:AD99)</f>
        <v>0</v>
      </c>
      <c r="AF99" s="250"/>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0</v>
      </c>
      <c r="D100" s="243">
        <f t="shared" ref="D100:D110" si="32">DATE(YEAR(D99),MONTH(D99)+1,DAY(D99))</f>
        <v>1129</v>
      </c>
      <c r="E100" s="244"/>
      <c r="F100" s="163">
        <f t="shared" si="29"/>
        <v>0</v>
      </c>
      <c r="G100" s="246"/>
      <c r="H100" s="244"/>
      <c r="I100" s="163">
        <f t="shared" si="30"/>
        <v>0</v>
      </c>
      <c r="J100" s="246"/>
      <c r="O100" s="243">
        <f t="shared" si="14"/>
        <v>1129</v>
      </c>
      <c r="P100" s="247"/>
      <c r="Q100" s="247"/>
      <c r="R100" s="247"/>
      <c r="S100" s="247"/>
      <c r="T100" s="247"/>
      <c r="U100" s="247"/>
      <c r="V100" s="247"/>
      <c r="W100" s="247"/>
      <c r="X100" s="247"/>
      <c r="Y100" s="247"/>
      <c r="Z100" s="247"/>
      <c r="AA100" s="247"/>
      <c r="AB100" s="247"/>
      <c r="AC100" s="247"/>
      <c r="AD100" s="247"/>
      <c r="AE100" s="248">
        <f t="shared" si="31"/>
        <v>0</v>
      </c>
      <c r="AF100" s="250"/>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0</v>
      </c>
      <c r="D101" s="243">
        <f t="shared" si="32"/>
        <v>1157</v>
      </c>
      <c r="E101" s="244"/>
      <c r="F101" s="163">
        <f t="shared" si="29"/>
        <v>0</v>
      </c>
      <c r="G101" s="246"/>
      <c r="H101" s="244"/>
      <c r="I101" s="163">
        <f t="shared" si="30"/>
        <v>0</v>
      </c>
      <c r="J101" s="246"/>
      <c r="O101" s="243">
        <f t="shared" si="14"/>
        <v>1157</v>
      </c>
      <c r="P101" s="247"/>
      <c r="Q101" s="247"/>
      <c r="R101" s="247"/>
      <c r="S101" s="247"/>
      <c r="T101" s="247"/>
      <c r="U101" s="247"/>
      <c r="V101" s="247"/>
      <c r="W101" s="247"/>
      <c r="X101" s="247"/>
      <c r="Y101" s="247"/>
      <c r="Z101" s="247"/>
      <c r="AA101" s="247"/>
      <c r="AB101" s="247"/>
      <c r="AC101" s="247"/>
      <c r="AD101" s="247"/>
      <c r="AE101" s="248">
        <f t="shared" si="31"/>
        <v>0</v>
      </c>
      <c r="AF101" s="250"/>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0</v>
      </c>
      <c r="D102" s="243">
        <f t="shared" si="32"/>
        <v>1188</v>
      </c>
      <c r="E102" s="244"/>
      <c r="F102" s="163">
        <f t="shared" si="29"/>
        <v>0</v>
      </c>
      <c r="G102" s="246"/>
      <c r="H102" s="244"/>
      <c r="I102" s="163">
        <f t="shared" si="30"/>
        <v>0</v>
      </c>
      <c r="J102" s="246"/>
      <c r="O102" s="243">
        <f t="shared" si="14"/>
        <v>1188</v>
      </c>
      <c r="P102" s="247"/>
      <c r="Q102" s="247"/>
      <c r="R102" s="247"/>
      <c r="S102" s="247"/>
      <c r="T102" s="247"/>
      <c r="U102" s="247"/>
      <c r="V102" s="247"/>
      <c r="W102" s="247"/>
      <c r="X102" s="247"/>
      <c r="Y102" s="247"/>
      <c r="Z102" s="247"/>
      <c r="AA102" s="247"/>
      <c r="AB102" s="247"/>
      <c r="AC102" s="247"/>
      <c r="AD102" s="247"/>
      <c r="AE102" s="248">
        <f t="shared" si="31"/>
        <v>0</v>
      </c>
      <c r="AF102" s="250"/>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0</v>
      </c>
      <c r="D103" s="243">
        <f t="shared" si="32"/>
        <v>1218</v>
      </c>
      <c r="E103" s="244"/>
      <c r="F103" s="163">
        <f t="shared" si="29"/>
        <v>0</v>
      </c>
      <c r="G103" s="246"/>
      <c r="H103" s="244"/>
      <c r="I103" s="163">
        <f t="shared" si="30"/>
        <v>0</v>
      </c>
      <c r="J103" s="246"/>
      <c r="O103" s="243">
        <f t="shared" si="14"/>
        <v>1218</v>
      </c>
      <c r="P103" s="247"/>
      <c r="Q103" s="247"/>
      <c r="R103" s="247"/>
      <c r="S103" s="247"/>
      <c r="T103" s="247"/>
      <c r="U103" s="247"/>
      <c r="V103" s="247"/>
      <c r="W103" s="247"/>
      <c r="X103" s="247"/>
      <c r="Y103" s="247"/>
      <c r="Z103" s="247"/>
      <c r="AA103" s="247"/>
      <c r="AB103" s="247"/>
      <c r="AC103" s="247"/>
      <c r="AD103" s="247"/>
      <c r="AE103" s="248">
        <f t="shared" si="31"/>
        <v>0</v>
      </c>
      <c r="AF103" s="250"/>
    </row>
    <row r="104" spans="2:32" outlineLevel="1" x14ac:dyDescent="0.25">
      <c r="B104" s="242" t="str">
        <f>IF(C104&gt;0,IFERROR(_xlfn.IFS(D104&lt;=DATE(YEAR('Basic project data'!$E$12),MONTH('Basic project data'!$E$12),1),'Basic project data'!$A$12,D104&lt;=DATE(YEAR('Basic project data'!$E$13),MONTH('Basic project data'!$E$13),1),'Basic project data'!$A$13,D104&lt;=DATE(YEAR('Basic project data'!$E$14),MONTH('Basic project data'!$E$14),1),'Basic project data'!$A$14,D104&lt;=DATE(YEAR('Basic project data'!$E$15),MONTH('Basic project data'!$E$15),1),'Basic project data'!$A$15,D104&lt;=DATE(YEAR('Basic project data'!$E$16),MONTH('Basic project data'!$E$16),1),'Basic project data'!$A$16),""),"")</f>
        <v/>
      </c>
      <c r="C104" s="242">
        <f>IF(C103&gt;0,C103+1,IF(DATE(YEAR('Basic project data'!$C$5),MONTH('Basic project data'!$C$5),1)=D104,1,0))</f>
        <v>0</v>
      </c>
      <c r="D104" s="243">
        <f t="shared" si="32"/>
        <v>1249</v>
      </c>
      <c r="E104" s="244"/>
      <c r="F104" s="163">
        <f t="shared" si="29"/>
        <v>0</v>
      </c>
      <c r="G104" s="246"/>
      <c r="H104" s="244"/>
      <c r="I104" s="163">
        <f t="shared" si="30"/>
        <v>0</v>
      </c>
      <c r="J104" s="246"/>
      <c r="O104" s="243">
        <f t="shared" si="14"/>
        <v>1249</v>
      </c>
      <c r="P104" s="247"/>
      <c r="Q104" s="247"/>
      <c r="R104" s="247"/>
      <c r="S104" s="247"/>
      <c r="T104" s="247"/>
      <c r="U104" s="247"/>
      <c r="V104" s="247"/>
      <c r="W104" s="247"/>
      <c r="X104" s="247"/>
      <c r="Y104" s="247"/>
      <c r="Z104" s="247"/>
      <c r="AA104" s="247"/>
      <c r="AB104" s="247"/>
      <c r="AC104" s="247"/>
      <c r="AD104" s="247"/>
      <c r="AE104" s="248">
        <f t="shared" si="31"/>
        <v>0</v>
      </c>
      <c r="AF104" s="250"/>
    </row>
    <row r="105" spans="2:32" outlineLevel="1" x14ac:dyDescent="0.25">
      <c r="B105" s="242" t="str">
        <f>IF(C105&gt;0,IFERROR(_xlfn.IFS(D105&lt;=DATE(YEAR('Basic project data'!$E$12),MONTH('Basic project data'!$E$12),1),'Basic project data'!$A$12,D105&lt;=DATE(YEAR('Basic project data'!$E$13),MONTH('Basic project data'!$E$13),1),'Basic project data'!$A$13,D105&lt;=DATE(YEAR('Basic project data'!$E$14),MONTH('Basic project data'!$E$14),1),'Basic project data'!$A$14,D105&lt;=DATE(YEAR('Basic project data'!$E$15),MONTH('Basic project data'!$E$15),1),'Basic project data'!$A$15,D105&lt;=DATE(YEAR('Basic project data'!$E$16),MONTH('Basic project data'!$E$16),1),'Basic project data'!$A$16),""),"")</f>
        <v/>
      </c>
      <c r="C105" s="242">
        <f>IF(C104&gt;0,C104+1,IF(DATE(YEAR('Basic project data'!$C$5),MONTH('Basic project data'!$C$5),1)=D105,1,0))</f>
        <v>0</v>
      </c>
      <c r="D105" s="243">
        <f t="shared" si="32"/>
        <v>1279</v>
      </c>
      <c r="E105" s="244"/>
      <c r="F105" s="163">
        <f t="shared" si="29"/>
        <v>0</v>
      </c>
      <c r="G105" s="246"/>
      <c r="H105" s="244"/>
      <c r="I105" s="163">
        <f t="shared" si="30"/>
        <v>0</v>
      </c>
      <c r="J105" s="246"/>
      <c r="O105" s="243">
        <f t="shared" si="14"/>
        <v>1279</v>
      </c>
      <c r="P105" s="247"/>
      <c r="Q105" s="247"/>
      <c r="R105" s="247"/>
      <c r="S105" s="247"/>
      <c r="T105" s="247"/>
      <c r="U105" s="247"/>
      <c r="V105" s="247"/>
      <c r="W105" s="247"/>
      <c r="X105" s="247"/>
      <c r="Y105" s="247"/>
      <c r="Z105" s="247"/>
      <c r="AA105" s="247"/>
      <c r="AB105" s="247"/>
      <c r="AC105" s="247"/>
      <c r="AD105" s="247"/>
      <c r="AE105" s="248">
        <f t="shared" si="31"/>
        <v>0</v>
      </c>
      <c r="AF105" s="250"/>
    </row>
    <row r="106" spans="2:32" outlineLevel="1" x14ac:dyDescent="0.25">
      <c r="B106" s="242" t="str">
        <f>IF(C106&gt;0,IFERROR(_xlfn.IFS(D106&lt;=DATE(YEAR('Basic project data'!$E$12),MONTH('Basic project data'!$E$12),1),'Basic project data'!$A$12,D106&lt;=DATE(YEAR('Basic project data'!$E$13),MONTH('Basic project data'!$E$13),1),'Basic project data'!$A$13,D106&lt;=DATE(YEAR('Basic project data'!$E$14),MONTH('Basic project data'!$E$14),1),'Basic project data'!$A$14,D106&lt;=DATE(YEAR('Basic project data'!$E$15),MONTH('Basic project data'!$E$15),1),'Basic project data'!$A$15,D106&lt;=DATE(YEAR('Basic project data'!$E$16),MONTH('Basic project data'!$E$16),1),'Basic project data'!$A$16),""),"")</f>
        <v/>
      </c>
      <c r="C106" s="242">
        <f>IF(C105&gt;0,C105+1,IF(DATE(YEAR('Basic project data'!$C$5),MONTH('Basic project data'!$C$5),1)=D106,1,0))</f>
        <v>0</v>
      </c>
      <c r="D106" s="243">
        <f t="shared" si="32"/>
        <v>1310</v>
      </c>
      <c r="E106" s="244"/>
      <c r="F106" s="163">
        <f t="shared" si="29"/>
        <v>0</v>
      </c>
      <c r="G106" s="246"/>
      <c r="H106" s="244"/>
      <c r="I106" s="163">
        <f t="shared" si="30"/>
        <v>0</v>
      </c>
      <c r="J106" s="246"/>
      <c r="O106" s="243">
        <f t="shared" si="14"/>
        <v>1310</v>
      </c>
      <c r="P106" s="247"/>
      <c r="Q106" s="247"/>
      <c r="R106" s="247"/>
      <c r="S106" s="247"/>
      <c r="T106" s="247"/>
      <c r="U106" s="247"/>
      <c r="V106" s="247"/>
      <c r="W106" s="247"/>
      <c r="X106" s="247"/>
      <c r="Y106" s="247"/>
      <c r="Z106" s="247"/>
      <c r="AA106" s="247"/>
      <c r="AB106" s="247"/>
      <c r="AC106" s="247"/>
      <c r="AD106" s="247"/>
      <c r="AE106" s="248">
        <f t="shared" si="31"/>
        <v>0</v>
      </c>
      <c r="AF106" s="250"/>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IF(C106&gt;0,C106+1,IF(DATE(YEAR('Basic project data'!$C$5),MONTH('Basic project data'!$C$5),1)=D107,1,0))</f>
        <v>0</v>
      </c>
      <c r="D107" s="243">
        <f t="shared" si="32"/>
        <v>1341</v>
      </c>
      <c r="E107" s="244"/>
      <c r="F107" s="163">
        <f t="shared" si="29"/>
        <v>0</v>
      </c>
      <c r="G107" s="246"/>
      <c r="H107" s="244"/>
      <c r="I107" s="163">
        <f t="shared" si="30"/>
        <v>0</v>
      </c>
      <c r="J107" s="246"/>
      <c r="O107" s="243">
        <f t="shared" si="14"/>
        <v>1341</v>
      </c>
      <c r="P107" s="247"/>
      <c r="Q107" s="247"/>
      <c r="R107" s="247"/>
      <c r="S107" s="247"/>
      <c r="T107" s="247"/>
      <c r="U107" s="247"/>
      <c r="V107" s="247"/>
      <c r="W107" s="247"/>
      <c r="X107" s="247"/>
      <c r="Y107" s="247"/>
      <c r="Z107" s="247"/>
      <c r="AA107" s="247"/>
      <c r="AB107" s="247"/>
      <c r="AC107" s="247"/>
      <c r="AD107" s="247"/>
      <c r="AE107" s="248">
        <f t="shared" si="31"/>
        <v>0</v>
      </c>
      <c r="AF107" s="250"/>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0</v>
      </c>
      <c r="D108" s="243">
        <f t="shared" si="32"/>
        <v>1371</v>
      </c>
      <c r="E108" s="244"/>
      <c r="F108" s="163">
        <f t="shared" si="29"/>
        <v>0</v>
      </c>
      <c r="G108" s="246"/>
      <c r="H108" s="244"/>
      <c r="I108" s="163">
        <f t="shared" si="30"/>
        <v>0</v>
      </c>
      <c r="J108" s="246"/>
      <c r="O108" s="243">
        <f t="shared" si="14"/>
        <v>1371</v>
      </c>
      <c r="P108" s="247"/>
      <c r="Q108" s="247"/>
      <c r="R108" s="247"/>
      <c r="S108" s="247"/>
      <c r="T108" s="247"/>
      <c r="U108" s="247"/>
      <c r="V108" s="247"/>
      <c r="W108" s="247"/>
      <c r="X108" s="247"/>
      <c r="Y108" s="247"/>
      <c r="Z108" s="247"/>
      <c r="AA108" s="247"/>
      <c r="AB108" s="247"/>
      <c r="AC108" s="247"/>
      <c r="AD108" s="247"/>
      <c r="AE108" s="248">
        <f t="shared" si="31"/>
        <v>0</v>
      </c>
      <c r="AF108" s="250"/>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0</v>
      </c>
      <c r="D109" s="243">
        <f t="shared" si="32"/>
        <v>1402</v>
      </c>
      <c r="E109" s="244"/>
      <c r="F109" s="163">
        <f t="shared" si="29"/>
        <v>0</v>
      </c>
      <c r="G109" s="246"/>
      <c r="H109" s="244"/>
      <c r="I109" s="163">
        <f t="shared" si="30"/>
        <v>0</v>
      </c>
      <c r="J109" s="246"/>
      <c r="O109" s="243">
        <f t="shared" si="14"/>
        <v>1402</v>
      </c>
      <c r="P109" s="247"/>
      <c r="Q109" s="247"/>
      <c r="R109" s="247"/>
      <c r="S109" s="247"/>
      <c r="T109" s="247"/>
      <c r="U109" s="247"/>
      <c r="V109" s="247"/>
      <c r="W109" s="247"/>
      <c r="X109" s="247"/>
      <c r="Y109" s="247"/>
      <c r="Z109" s="247"/>
      <c r="AA109" s="247"/>
      <c r="AB109" s="247"/>
      <c r="AC109" s="247"/>
      <c r="AD109" s="247"/>
      <c r="AE109" s="248">
        <f t="shared" si="31"/>
        <v>0</v>
      </c>
      <c r="AF109" s="250"/>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0</v>
      </c>
      <c r="D110" s="243">
        <f t="shared" si="32"/>
        <v>1432</v>
      </c>
      <c r="E110" s="244"/>
      <c r="F110" s="163">
        <f t="shared" si="29"/>
        <v>0</v>
      </c>
      <c r="G110" s="246"/>
      <c r="H110" s="244"/>
      <c r="I110" s="163">
        <f t="shared" si="30"/>
        <v>0</v>
      </c>
      <c r="J110" s="246"/>
      <c r="O110" s="243">
        <f t="shared" si="14"/>
        <v>1432</v>
      </c>
      <c r="P110" s="247"/>
      <c r="Q110" s="247"/>
      <c r="R110" s="247"/>
      <c r="S110" s="247"/>
      <c r="T110" s="247"/>
      <c r="U110" s="247"/>
      <c r="V110" s="247"/>
      <c r="W110" s="247"/>
      <c r="X110" s="247"/>
      <c r="Y110" s="247"/>
      <c r="Z110" s="247"/>
      <c r="AA110" s="247"/>
      <c r="AB110" s="247"/>
      <c r="AC110" s="247"/>
      <c r="AD110" s="247"/>
      <c r="AE110" s="248">
        <f t="shared" si="31"/>
        <v>0</v>
      </c>
      <c r="AF110" s="250"/>
    </row>
    <row r="111" spans="2:32" ht="15.75" thickBot="1" x14ac:dyDescent="0.3">
      <c r="B111" s="251"/>
      <c r="C111" s="252"/>
      <c r="D111" s="253">
        <f>D110</f>
        <v>1432</v>
      </c>
      <c r="E111" s="254"/>
      <c r="F111" s="255">
        <f>SUM(F99:F110)</f>
        <v>0</v>
      </c>
      <c r="G111" s="256">
        <f>SUM(G99:G110)</f>
        <v>0</v>
      </c>
      <c r="H111" s="257"/>
      <c r="I111" s="255">
        <f>SUM(I99:I110)</f>
        <v>0</v>
      </c>
      <c r="J111" s="256">
        <f>SUM(J99:J110)</f>
        <v>0</v>
      </c>
      <c r="O111" s="253">
        <f t="shared" si="14"/>
        <v>1432</v>
      </c>
      <c r="P111" s="259">
        <f>SUM(P99:P110)</f>
        <v>0</v>
      </c>
      <c r="Q111" s="259">
        <f>SUM(Q99:Q110)</f>
        <v>0</v>
      </c>
      <c r="R111" s="259">
        <f>SUM(R99:R110)</f>
        <v>0</v>
      </c>
      <c r="S111" s="259">
        <f>SUM(S99:S110)</f>
        <v>0</v>
      </c>
      <c r="T111" s="259">
        <f>SUM(T99:T110)</f>
        <v>0</v>
      </c>
      <c r="U111" s="259">
        <f t="shared" ref="U111:AD111" si="33">SUM(U99:U110)</f>
        <v>0</v>
      </c>
      <c r="V111" s="259">
        <f t="shared" si="33"/>
        <v>0</v>
      </c>
      <c r="W111" s="259">
        <f t="shared" si="33"/>
        <v>0</v>
      </c>
      <c r="X111" s="259">
        <f t="shared" si="33"/>
        <v>0</v>
      </c>
      <c r="Y111" s="259">
        <f t="shared" si="33"/>
        <v>0</v>
      </c>
      <c r="Z111" s="259">
        <f t="shared" si="33"/>
        <v>0</v>
      </c>
      <c r="AA111" s="259">
        <f t="shared" si="33"/>
        <v>0</v>
      </c>
      <c r="AB111" s="259">
        <f t="shared" si="33"/>
        <v>0</v>
      </c>
      <c r="AC111" s="259">
        <f t="shared" si="33"/>
        <v>0</v>
      </c>
      <c r="AD111" s="259">
        <f t="shared" si="33"/>
        <v>0</v>
      </c>
      <c r="AE111" s="259">
        <f>SUM(AE99:AE110)</f>
        <v>0</v>
      </c>
      <c r="AF111" s="250"/>
    </row>
    <row r="112" spans="2:32" ht="16.5" customHeight="1" x14ac:dyDescent="0.25">
      <c r="B112" s="235"/>
      <c r="C112" s="235"/>
      <c r="D112" s="235"/>
      <c r="E112" s="622" t="s">
        <v>281</v>
      </c>
      <c r="F112" s="623"/>
      <c r="G112" s="624"/>
      <c r="H112" s="622" t="s">
        <v>502</v>
      </c>
      <c r="I112" s="623"/>
      <c r="J112" s="624"/>
      <c r="P112" s="619" t="s">
        <v>571</v>
      </c>
      <c r="Q112" s="620"/>
      <c r="R112" s="620"/>
      <c r="S112" s="620"/>
      <c r="T112" s="620"/>
      <c r="U112" s="620"/>
      <c r="V112" s="620"/>
      <c r="W112" s="620"/>
      <c r="X112" s="620"/>
      <c r="Y112" s="620"/>
      <c r="Z112" s="620"/>
      <c r="AA112" s="620"/>
      <c r="AB112" s="620"/>
      <c r="AC112" s="620"/>
      <c r="AD112" s="620"/>
      <c r="AE112" s="621"/>
      <c r="AF112" s="260" t="s">
        <v>297</v>
      </c>
    </row>
    <row r="113" spans="2:32" ht="28.9" customHeight="1" thickBot="1" x14ac:dyDescent="0.3">
      <c r="B113" s="236" t="s">
        <v>70</v>
      </c>
      <c r="C113" s="236" t="s">
        <v>18</v>
      </c>
      <c r="D113" s="237" t="s">
        <v>293</v>
      </c>
      <c r="E113" s="238" t="s">
        <v>294</v>
      </c>
      <c r="F113" s="23" t="s">
        <v>295</v>
      </c>
      <c r="G113" s="239" t="s">
        <v>296</v>
      </c>
      <c r="H113" s="240" t="s">
        <v>294</v>
      </c>
      <c r="I113" s="23" t="s">
        <v>295</v>
      </c>
      <c r="J113" s="239" t="s">
        <v>570</v>
      </c>
      <c r="O113" s="23" t="s">
        <v>293</v>
      </c>
      <c r="P113" s="500" t="s">
        <v>413</v>
      </c>
      <c r="Q113" s="500" t="s">
        <v>54</v>
      </c>
      <c r="R113" s="500" t="s">
        <v>55</v>
      </c>
      <c r="S113" s="500" t="s">
        <v>56</v>
      </c>
      <c r="T113" s="500" t="s">
        <v>57</v>
      </c>
      <c r="U113" s="500" t="s">
        <v>58</v>
      </c>
      <c r="V113" s="500" t="s">
        <v>59</v>
      </c>
      <c r="W113" s="500" t="s">
        <v>60</v>
      </c>
      <c r="X113" s="500" t="s">
        <v>61</v>
      </c>
      <c r="Y113" s="500" t="s">
        <v>62</v>
      </c>
      <c r="Z113" s="500" t="s">
        <v>63</v>
      </c>
      <c r="AA113" s="500" t="s">
        <v>64</v>
      </c>
      <c r="AB113" s="500" t="s">
        <v>65</v>
      </c>
      <c r="AC113" s="500" t="s">
        <v>66</v>
      </c>
      <c r="AD113" s="500" t="s">
        <v>67</v>
      </c>
      <c r="AE113" s="500" t="s">
        <v>572</v>
      </c>
      <c r="AF113" s="261"/>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IF(C110&gt;0,C110+1,IF(DATE(YEAR('Basic project data'!$C$5),MONTH('Basic project data'!$C$5),1)=D114,1,0))</f>
        <v>0</v>
      </c>
      <c r="D114" s="243">
        <f>DATE(YEAR(D110),MONTH(D110)+1,DAY(D110))</f>
        <v>1463</v>
      </c>
      <c r="E114" s="262"/>
      <c r="F114" s="263">
        <f t="shared" ref="F114:F125" si="34">215/12*E114</f>
        <v>0</v>
      </c>
      <c r="G114" s="264"/>
      <c r="H114" s="262"/>
      <c r="I114" s="163">
        <f t="shared" ref="I114:I125" si="35">215/12*H114</f>
        <v>0</v>
      </c>
      <c r="J114" s="264"/>
      <c r="O114" s="243">
        <f t="shared" ref="O114:O156" si="36">D114</f>
        <v>1463</v>
      </c>
      <c r="P114" s="247"/>
      <c r="Q114" s="247"/>
      <c r="R114" s="247"/>
      <c r="S114" s="247"/>
      <c r="T114" s="247"/>
      <c r="U114" s="247"/>
      <c r="V114" s="247"/>
      <c r="W114" s="247"/>
      <c r="X114" s="247"/>
      <c r="Y114" s="247"/>
      <c r="Z114" s="247"/>
      <c r="AA114" s="247"/>
      <c r="AB114" s="247"/>
      <c r="AC114" s="247"/>
      <c r="AD114" s="247"/>
      <c r="AE114" s="248">
        <f t="shared" ref="AE114:AE125" si="37">SUM(P114:AD114)</f>
        <v>0</v>
      </c>
      <c r="AF114" s="250"/>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0</v>
      </c>
      <c r="D115" s="243">
        <f t="shared" ref="D115:D125" si="38">DATE(YEAR(D114),MONTH(D114)+1,DAY(D114))</f>
        <v>1494</v>
      </c>
      <c r="E115" s="244"/>
      <c r="F115" s="163">
        <f t="shared" si="34"/>
        <v>0</v>
      </c>
      <c r="G115" s="246"/>
      <c r="H115" s="244"/>
      <c r="I115" s="163">
        <f t="shared" si="35"/>
        <v>0</v>
      </c>
      <c r="J115" s="246"/>
      <c r="O115" s="243">
        <f t="shared" si="36"/>
        <v>1494</v>
      </c>
      <c r="P115" s="247"/>
      <c r="Q115" s="247"/>
      <c r="R115" s="247"/>
      <c r="S115" s="247"/>
      <c r="T115" s="247"/>
      <c r="U115" s="247"/>
      <c r="V115" s="247"/>
      <c r="W115" s="247"/>
      <c r="X115" s="247"/>
      <c r="Y115" s="247"/>
      <c r="Z115" s="247"/>
      <c r="AA115" s="247"/>
      <c r="AB115" s="247"/>
      <c r="AC115" s="247"/>
      <c r="AD115" s="247"/>
      <c r="AE115" s="248">
        <f t="shared" si="37"/>
        <v>0</v>
      </c>
      <c r="AF115" s="250"/>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0</v>
      </c>
      <c r="D116" s="243">
        <f t="shared" si="38"/>
        <v>1523</v>
      </c>
      <c r="E116" s="244"/>
      <c r="F116" s="163">
        <f t="shared" si="34"/>
        <v>0</v>
      </c>
      <c r="G116" s="246"/>
      <c r="H116" s="244"/>
      <c r="I116" s="163">
        <f t="shared" si="35"/>
        <v>0</v>
      </c>
      <c r="J116" s="246"/>
      <c r="O116" s="243">
        <f t="shared" si="36"/>
        <v>1523</v>
      </c>
      <c r="P116" s="247"/>
      <c r="Q116" s="247"/>
      <c r="R116" s="247"/>
      <c r="S116" s="247"/>
      <c r="T116" s="247"/>
      <c r="U116" s="247"/>
      <c r="V116" s="247"/>
      <c r="W116" s="247"/>
      <c r="X116" s="247"/>
      <c r="Y116" s="247"/>
      <c r="Z116" s="247"/>
      <c r="AA116" s="247"/>
      <c r="AB116" s="247"/>
      <c r="AC116" s="247"/>
      <c r="AD116" s="247"/>
      <c r="AE116" s="248">
        <f t="shared" si="37"/>
        <v>0</v>
      </c>
      <c r="AF116" s="250"/>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0</v>
      </c>
      <c r="D117" s="243">
        <f t="shared" si="38"/>
        <v>1554</v>
      </c>
      <c r="E117" s="244"/>
      <c r="F117" s="163">
        <f t="shared" si="34"/>
        <v>0</v>
      </c>
      <c r="G117" s="246"/>
      <c r="H117" s="244"/>
      <c r="I117" s="163">
        <f t="shared" si="35"/>
        <v>0</v>
      </c>
      <c r="J117" s="246"/>
      <c r="O117" s="243">
        <f t="shared" si="36"/>
        <v>1554</v>
      </c>
      <c r="P117" s="247"/>
      <c r="Q117" s="247"/>
      <c r="R117" s="247"/>
      <c r="S117" s="247"/>
      <c r="T117" s="247"/>
      <c r="U117" s="247"/>
      <c r="V117" s="247"/>
      <c r="W117" s="247"/>
      <c r="X117" s="247"/>
      <c r="Y117" s="247"/>
      <c r="Z117" s="247"/>
      <c r="AA117" s="247"/>
      <c r="AB117" s="247"/>
      <c r="AC117" s="247"/>
      <c r="AD117" s="247"/>
      <c r="AE117" s="248">
        <f t="shared" si="37"/>
        <v>0</v>
      </c>
      <c r="AF117" s="250"/>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0</v>
      </c>
      <c r="D118" s="243">
        <f t="shared" si="38"/>
        <v>1584</v>
      </c>
      <c r="E118" s="244"/>
      <c r="F118" s="163">
        <f t="shared" si="34"/>
        <v>0</v>
      </c>
      <c r="G118" s="246"/>
      <c r="H118" s="244"/>
      <c r="I118" s="163">
        <f t="shared" si="35"/>
        <v>0</v>
      </c>
      <c r="J118" s="246"/>
      <c r="O118" s="243">
        <f t="shared" si="36"/>
        <v>1584</v>
      </c>
      <c r="P118" s="247"/>
      <c r="Q118" s="247"/>
      <c r="R118" s="247"/>
      <c r="S118" s="247"/>
      <c r="T118" s="247"/>
      <c r="U118" s="247"/>
      <c r="V118" s="247"/>
      <c r="W118" s="247"/>
      <c r="X118" s="247"/>
      <c r="Y118" s="247"/>
      <c r="Z118" s="247"/>
      <c r="AA118" s="247"/>
      <c r="AB118" s="247"/>
      <c r="AC118" s="247"/>
      <c r="AD118" s="247"/>
      <c r="AE118" s="248">
        <f t="shared" si="37"/>
        <v>0</v>
      </c>
      <c r="AF118" s="250"/>
    </row>
    <row r="119" spans="2:32" outlineLevel="1" x14ac:dyDescent="0.25">
      <c r="B119" s="242" t="str">
        <f>IF(C119&gt;0,IFERROR(_xlfn.IFS(D119&lt;=DATE(YEAR('Basic project data'!$E$12),MONTH('Basic project data'!$E$12),1),'Basic project data'!$A$12,D119&lt;=DATE(YEAR('Basic project data'!$E$13),MONTH('Basic project data'!$E$13),1),'Basic project data'!$A$13,D119&lt;=DATE(YEAR('Basic project data'!$E$14),MONTH('Basic project data'!$E$14),1),'Basic project data'!$A$14,D119&lt;=DATE(YEAR('Basic project data'!$E$15),MONTH('Basic project data'!$E$15),1),'Basic project data'!$A$15,D119&lt;=DATE(YEAR('Basic project data'!$E$16),MONTH('Basic project data'!$E$16),1),'Basic project data'!$A$16),""),"")</f>
        <v/>
      </c>
      <c r="C119" s="242">
        <f>IF(C118&gt;0,C118+1,IF(DATE(YEAR('Basic project data'!$C$5),MONTH('Basic project data'!$C$5),1)=D119,1,0))</f>
        <v>0</v>
      </c>
      <c r="D119" s="243">
        <f t="shared" si="38"/>
        <v>1615</v>
      </c>
      <c r="E119" s="244"/>
      <c r="F119" s="163">
        <f t="shared" si="34"/>
        <v>0</v>
      </c>
      <c r="G119" s="246"/>
      <c r="H119" s="244"/>
      <c r="I119" s="163">
        <f t="shared" si="35"/>
        <v>0</v>
      </c>
      <c r="J119" s="246"/>
      <c r="O119" s="243">
        <f t="shared" si="36"/>
        <v>1615</v>
      </c>
      <c r="P119" s="247"/>
      <c r="Q119" s="247"/>
      <c r="R119" s="247"/>
      <c r="S119" s="247"/>
      <c r="T119" s="247"/>
      <c r="U119" s="247"/>
      <c r="V119" s="247"/>
      <c r="W119" s="247"/>
      <c r="X119" s="247"/>
      <c r="Y119" s="247"/>
      <c r="Z119" s="247"/>
      <c r="AA119" s="247"/>
      <c r="AB119" s="247"/>
      <c r="AC119" s="247"/>
      <c r="AD119" s="247"/>
      <c r="AE119" s="248">
        <f t="shared" si="37"/>
        <v>0</v>
      </c>
      <c r="AF119" s="250"/>
    </row>
    <row r="120" spans="2:32" outlineLevel="1" x14ac:dyDescent="0.25">
      <c r="B120" s="242" t="str">
        <f>IF(C120&gt;0,IFERROR(_xlfn.IFS(D120&lt;=DATE(YEAR('Basic project data'!$E$12),MONTH('Basic project data'!$E$12),1),'Basic project data'!$A$12,D120&lt;=DATE(YEAR('Basic project data'!$E$13),MONTH('Basic project data'!$E$13),1),'Basic project data'!$A$13,D120&lt;=DATE(YEAR('Basic project data'!$E$14),MONTH('Basic project data'!$E$14),1),'Basic project data'!$A$14,D120&lt;=DATE(YEAR('Basic project data'!$E$15),MONTH('Basic project data'!$E$15),1),'Basic project data'!$A$15,D120&lt;=DATE(YEAR('Basic project data'!$E$16),MONTH('Basic project data'!$E$16),1),'Basic project data'!$A$16),""),"")</f>
        <v/>
      </c>
      <c r="C120" s="242">
        <f>IF(C119&gt;0,C119+1,IF(DATE(YEAR('Basic project data'!$C$5),MONTH('Basic project data'!$C$5),1)=D120,1,0))</f>
        <v>0</v>
      </c>
      <c r="D120" s="243">
        <f t="shared" si="38"/>
        <v>1645</v>
      </c>
      <c r="E120" s="244"/>
      <c r="F120" s="163">
        <f t="shared" si="34"/>
        <v>0</v>
      </c>
      <c r="G120" s="246"/>
      <c r="H120" s="244"/>
      <c r="I120" s="163">
        <f t="shared" si="35"/>
        <v>0</v>
      </c>
      <c r="J120" s="246"/>
      <c r="O120" s="243">
        <f t="shared" si="36"/>
        <v>1645</v>
      </c>
      <c r="P120" s="247"/>
      <c r="Q120" s="247"/>
      <c r="R120" s="247"/>
      <c r="S120" s="247"/>
      <c r="T120" s="247"/>
      <c r="U120" s="247"/>
      <c r="V120" s="247"/>
      <c r="W120" s="247"/>
      <c r="X120" s="247"/>
      <c r="Y120" s="247"/>
      <c r="Z120" s="247"/>
      <c r="AA120" s="247"/>
      <c r="AB120" s="247"/>
      <c r="AC120" s="247"/>
      <c r="AD120" s="247"/>
      <c r="AE120" s="248">
        <f t="shared" si="37"/>
        <v>0</v>
      </c>
      <c r="AF120" s="250"/>
    </row>
    <row r="121" spans="2:32" outlineLevel="1" x14ac:dyDescent="0.25">
      <c r="B121" s="242" t="str">
        <f>IF(C121&gt;0,IFERROR(_xlfn.IFS(D121&lt;=DATE(YEAR('Basic project data'!$E$12),MONTH('Basic project data'!$E$12),1),'Basic project data'!$A$12,D121&lt;=DATE(YEAR('Basic project data'!$E$13),MONTH('Basic project data'!$E$13),1),'Basic project data'!$A$13,D121&lt;=DATE(YEAR('Basic project data'!$E$14),MONTH('Basic project data'!$E$14),1),'Basic project data'!$A$14,D121&lt;=DATE(YEAR('Basic project data'!$E$15),MONTH('Basic project data'!$E$15),1),'Basic project data'!$A$15,D121&lt;=DATE(YEAR('Basic project data'!$E$16),MONTH('Basic project data'!$E$16),1),'Basic project data'!$A$16),""),"")</f>
        <v/>
      </c>
      <c r="C121" s="242">
        <f>IF(C120&gt;0,C120+1,IF(DATE(YEAR('Basic project data'!$C$5),MONTH('Basic project data'!$C$5),1)=D121,1,0))</f>
        <v>0</v>
      </c>
      <c r="D121" s="243">
        <f t="shared" si="38"/>
        <v>1676</v>
      </c>
      <c r="E121" s="244"/>
      <c r="F121" s="163">
        <f t="shared" si="34"/>
        <v>0</v>
      </c>
      <c r="G121" s="246"/>
      <c r="H121" s="244"/>
      <c r="I121" s="163">
        <f t="shared" si="35"/>
        <v>0</v>
      </c>
      <c r="J121" s="246"/>
      <c r="O121" s="243">
        <f t="shared" si="36"/>
        <v>1676</v>
      </c>
      <c r="P121" s="247"/>
      <c r="Q121" s="247"/>
      <c r="R121" s="247"/>
      <c r="S121" s="247"/>
      <c r="T121" s="247"/>
      <c r="U121" s="247"/>
      <c r="V121" s="247"/>
      <c r="W121" s="247"/>
      <c r="X121" s="247"/>
      <c r="Y121" s="247"/>
      <c r="Z121" s="247"/>
      <c r="AA121" s="247"/>
      <c r="AB121" s="247"/>
      <c r="AC121" s="247"/>
      <c r="AD121" s="247"/>
      <c r="AE121" s="248">
        <f t="shared" si="37"/>
        <v>0</v>
      </c>
      <c r="AF121" s="250"/>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IF(C121&gt;0,C121+1,IF(DATE(YEAR('Basic project data'!$C$5),MONTH('Basic project data'!$C$5),1)=D122,1,0))</f>
        <v>0</v>
      </c>
      <c r="D122" s="243">
        <f t="shared" si="38"/>
        <v>1707</v>
      </c>
      <c r="E122" s="244"/>
      <c r="F122" s="163">
        <f t="shared" si="34"/>
        <v>0</v>
      </c>
      <c r="G122" s="246"/>
      <c r="H122" s="244"/>
      <c r="I122" s="163">
        <f t="shared" si="35"/>
        <v>0</v>
      </c>
      <c r="J122" s="246"/>
      <c r="O122" s="243">
        <f t="shared" si="36"/>
        <v>1707</v>
      </c>
      <c r="P122" s="247"/>
      <c r="Q122" s="247"/>
      <c r="R122" s="247"/>
      <c r="S122" s="247"/>
      <c r="T122" s="247"/>
      <c r="U122" s="247"/>
      <c r="V122" s="247"/>
      <c r="W122" s="247"/>
      <c r="X122" s="247"/>
      <c r="Y122" s="247"/>
      <c r="Z122" s="247"/>
      <c r="AA122" s="247"/>
      <c r="AB122" s="247"/>
      <c r="AC122" s="247"/>
      <c r="AD122" s="247"/>
      <c r="AE122" s="248">
        <f t="shared" si="37"/>
        <v>0</v>
      </c>
      <c r="AF122" s="250"/>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0</v>
      </c>
      <c r="D123" s="243">
        <f t="shared" si="38"/>
        <v>1737</v>
      </c>
      <c r="E123" s="244"/>
      <c r="F123" s="163">
        <f t="shared" si="34"/>
        <v>0</v>
      </c>
      <c r="G123" s="246"/>
      <c r="H123" s="244"/>
      <c r="I123" s="163">
        <f t="shared" si="35"/>
        <v>0</v>
      </c>
      <c r="J123" s="246"/>
      <c r="O123" s="243">
        <f t="shared" si="36"/>
        <v>1737</v>
      </c>
      <c r="P123" s="247"/>
      <c r="Q123" s="247"/>
      <c r="R123" s="247"/>
      <c r="S123" s="247"/>
      <c r="T123" s="247"/>
      <c r="U123" s="247"/>
      <c r="V123" s="247"/>
      <c r="W123" s="247"/>
      <c r="X123" s="247"/>
      <c r="Y123" s="247"/>
      <c r="Z123" s="247"/>
      <c r="AA123" s="247"/>
      <c r="AB123" s="247"/>
      <c r="AC123" s="247"/>
      <c r="AD123" s="247"/>
      <c r="AE123" s="248">
        <f t="shared" si="37"/>
        <v>0</v>
      </c>
      <c r="AF123" s="250"/>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0</v>
      </c>
      <c r="D124" s="243">
        <f t="shared" si="38"/>
        <v>1768</v>
      </c>
      <c r="E124" s="244"/>
      <c r="F124" s="163">
        <f t="shared" si="34"/>
        <v>0</v>
      </c>
      <c r="G124" s="246"/>
      <c r="H124" s="244"/>
      <c r="I124" s="163">
        <f t="shared" si="35"/>
        <v>0</v>
      </c>
      <c r="J124" s="246"/>
      <c r="O124" s="243">
        <f t="shared" si="36"/>
        <v>1768</v>
      </c>
      <c r="P124" s="247"/>
      <c r="Q124" s="247"/>
      <c r="R124" s="247"/>
      <c r="S124" s="247"/>
      <c r="T124" s="247"/>
      <c r="U124" s="247"/>
      <c r="V124" s="247"/>
      <c r="W124" s="247"/>
      <c r="X124" s="247"/>
      <c r="Y124" s="247"/>
      <c r="Z124" s="247"/>
      <c r="AA124" s="247"/>
      <c r="AB124" s="247"/>
      <c r="AC124" s="247"/>
      <c r="AD124" s="247"/>
      <c r="AE124" s="248">
        <f t="shared" si="37"/>
        <v>0</v>
      </c>
      <c r="AF124" s="250"/>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0</v>
      </c>
      <c r="D125" s="243">
        <f t="shared" si="38"/>
        <v>1798</v>
      </c>
      <c r="E125" s="244"/>
      <c r="F125" s="163">
        <f t="shared" si="34"/>
        <v>0</v>
      </c>
      <c r="G125" s="246"/>
      <c r="H125" s="244"/>
      <c r="I125" s="163">
        <f t="shared" si="35"/>
        <v>0</v>
      </c>
      <c r="J125" s="246"/>
      <c r="O125" s="243">
        <f t="shared" si="36"/>
        <v>1798</v>
      </c>
      <c r="P125" s="247"/>
      <c r="Q125" s="247"/>
      <c r="R125" s="247"/>
      <c r="S125" s="247"/>
      <c r="T125" s="247"/>
      <c r="U125" s="247"/>
      <c r="V125" s="247"/>
      <c r="W125" s="247"/>
      <c r="X125" s="247"/>
      <c r="Y125" s="247"/>
      <c r="Z125" s="247"/>
      <c r="AA125" s="247"/>
      <c r="AB125" s="247"/>
      <c r="AC125" s="247"/>
      <c r="AD125" s="247"/>
      <c r="AE125" s="248">
        <f t="shared" si="37"/>
        <v>0</v>
      </c>
      <c r="AF125" s="250"/>
    </row>
    <row r="126" spans="2:32" ht="15.75" thickBot="1" x14ac:dyDescent="0.3">
      <c r="B126" s="251"/>
      <c r="C126" s="252"/>
      <c r="D126" s="253">
        <f>D125</f>
        <v>1798</v>
      </c>
      <c r="E126" s="254"/>
      <c r="F126" s="255">
        <f>SUM(F114:F125)</f>
        <v>0</v>
      </c>
      <c r="G126" s="256">
        <f>SUM(G114:G125)</f>
        <v>0</v>
      </c>
      <c r="H126" s="257"/>
      <c r="I126" s="255">
        <f>SUM(I114:I125)</f>
        <v>0</v>
      </c>
      <c r="J126" s="256">
        <f>SUM(J114:J125)</f>
        <v>0</v>
      </c>
      <c r="O126" s="253">
        <f t="shared" si="36"/>
        <v>1798</v>
      </c>
      <c r="P126" s="259">
        <f>SUM(P114:P125)</f>
        <v>0</v>
      </c>
      <c r="Q126" s="259">
        <f>SUM(Q114:Q125)</f>
        <v>0</v>
      </c>
      <c r="R126" s="259">
        <f>SUM(R114:R125)</f>
        <v>0</v>
      </c>
      <c r="S126" s="259">
        <f>SUM(S114:S125)</f>
        <v>0</v>
      </c>
      <c r="T126" s="259">
        <f>SUM(T114:T125)</f>
        <v>0</v>
      </c>
      <c r="U126" s="259">
        <f t="shared" ref="U126:AD126" si="39">SUM(U114:U125)</f>
        <v>0</v>
      </c>
      <c r="V126" s="259">
        <f t="shared" si="39"/>
        <v>0</v>
      </c>
      <c r="W126" s="259">
        <f t="shared" si="39"/>
        <v>0</v>
      </c>
      <c r="X126" s="259">
        <f t="shared" si="39"/>
        <v>0</v>
      </c>
      <c r="Y126" s="259">
        <f t="shared" si="39"/>
        <v>0</v>
      </c>
      <c r="Z126" s="259">
        <f t="shared" si="39"/>
        <v>0</v>
      </c>
      <c r="AA126" s="259">
        <f t="shared" si="39"/>
        <v>0</v>
      </c>
      <c r="AB126" s="259">
        <f t="shared" si="39"/>
        <v>0</v>
      </c>
      <c r="AC126" s="259">
        <f t="shared" si="39"/>
        <v>0</v>
      </c>
      <c r="AD126" s="259">
        <f t="shared" si="39"/>
        <v>0</v>
      </c>
      <c r="AE126" s="259">
        <f>SUM(AE114:AE125)</f>
        <v>0</v>
      </c>
      <c r="AF126" s="250"/>
    </row>
    <row r="127" spans="2:32" ht="16.5" customHeight="1" x14ac:dyDescent="0.25">
      <c r="B127" s="235"/>
      <c r="C127" s="235"/>
      <c r="D127" s="235"/>
      <c r="E127" s="622" t="s">
        <v>281</v>
      </c>
      <c r="F127" s="623"/>
      <c r="G127" s="624"/>
      <c r="H127" s="622" t="s">
        <v>502</v>
      </c>
      <c r="I127" s="623"/>
      <c r="J127" s="624"/>
      <c r="P127" s="619" t="s">
        <v>571</v>
      </c>
      <c r="Q127" s="620"/>
      <c r="R127" s="620"/>
      <c r="S127" s="620"/>
      <c r="T127" s="620"/>
      <c r="U127" s="620"/>
      <c r="V127" s="620"/>
      <c r="W127" s="620"/>
      <c r="X127" s="620"/>
      <c r="Y127" s="620"/>
      <c r="Z127" s="620"/>
      <c r="AA127" s="620"/>
      <c r="AB127" s="620"/>
      <c r="AC127" s="620"/>
      <c r="AD127" s="620"/>
      <c r="AE127" s="621"/>
      <c r="AF127" s="260" t="s">
        <v>297</v>
      </c>
    </row>
    <row r="128" spans="2:32" ht="28.9" customHeight="1" thickBot="1" x14ac:dyDescent="0.3">
      <c r="B128" s="236" t="s">
        <v>70</v>
      </c>
      <c r="C128" s="236" t="s">
        <v>18</v>
      </c>
      <c r="D128" s="237" t="s">
        <v>293</v>
      </c>
      <c r="E128" s="238" t="s">
        <v>294</v>
      </c>
      <c r="F128" s="23" t="s">
        <v>295</v>
      </c>
      <c r="G128" s="239" t="s">
        <v>296</v>
      </c>
      <c r="H128" s="240" t="s">
        <v>294</v>
      </c>
      <c r="I128" s="23" t="s">
        <v>295</v>
      </c>
      <c r="J128" s="239" t="s">
        <v>570</v>
      </c>
      <c r="O128" s="23" t="s">
        <v>293</v>
      </c>
      <c r="P128" s="500" t="s">
        <v>413</v>
      </c>
      <c r="Q128" s="500" t="s">
        <v>54</v>
      </c>
      <c r="R128" s="500" t="s">
        <v>55</v>
      </c>
      <c r="S128" s="500" t="s">
        <v>56</v>
      </c>
      <c r="T128" s="500" t="s">
        <v>57</v>
      </c>
      <c r="U128" s="500" t="s">
        <v>58</v>
      </c>
      <c r="V128" s="500" t="s">
        <v>59</v>
      </c>
      <c r="W128" s="500" t="s">
        <v>60</v>
      </c>
      <c r="X128" s="500" t="s">
        <v>61</v>
      </c>
      <c r="Y128" s="500" t="s">
        <v>62</v>
      </c>
      <c r="Z128" s="500" t="s">
        <v>63</v>
      </c>
      <c r="AA128" s="500" t="s">
        <v>64</v>
      </c>
      <c r="AB128" s="500" t="s">
        <v>65</v>
      </c>
      <c r="AC128" s="500" t="s">
        <v>66</v>
      </c>
      <c r="AD128" s="500" t="s">
        <v>67</v>
      </c>
      <c r="AE128" s="500" t="s">
        <v>572</v>
      </c>
      <c r="AF128" s="261"/>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IF(C125&gt;0,C125+1,IF(DATE(YEAR('Basic project data'!$C$5),MONTH('Basic project data'!$C$5),1)=D129,1,0))</f>
        <v>0</v>
      </c>
      <c r="D129" s="243">
        <f>DATE(YEAR(D125),MONTH(D125)+1,DAY(D125))</f>
        <v>1829</v>
      </c>
      <c r="E129" s="244"/>
      <c r="F129" s="263">
        <f t="shared" ref="F129:F140" si="40">215/12*E129</f>
        <v>0</v>
      </c>
      <c r="G129" s="264"/>
      <c r="H129" s="262"/>
      <c r="I129" s="263">
        <f t="shared" ref="I129:I140" si="41">215/12*H129</f>
        <v>0</v>
      </c>
      <c r="J129" s="264"/>
      <c r="O129" s="243">
        <f t="shared" si="36"/>
        <v>1829</v>
      </c>
      <c r="P129" s="247"/>
      <c r="Q129" s="247"/>
      <c r="R129" s="247"/>
      <c r="S129" s="247"/>
      <c r="T129" s="247"/>
      <c r="U129" s="247"/>
      <c r="V129" s="247"/>
      <c r="W129" s="247"/>
      <c r="X129" s="247"/>
      <c r="Y129" s="247"/>
      <c r="Z129" s="247"/>
      <c r="AA129" s="247"/>
      <c r="AB129" s="247"/>
      <c r="AC129" s="247"/>
      <c r="AD129" s="247"/>
      <c r="AE129" s="248">
        <f t="shared" ref="AE129:AE140" si="42">SUM(P129:AD129)</f>
        <v>0</v>
      </c>
      <c r="AF129" s="250"/>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0</v>
      </c>
      <c r="D130" s="243">
        <f t="shared" ref="D130:D140" si="43">DATE(YEAR(D129),MONTH(D129)+1,DAY(D129))</f>
        <v>1860</v>
      </c>
      <c r="E130" s="244"/>
      <c r="F130" s="163">
        <f t="shared" si="40"/>
        <v>0</v>
      </c>
      <c r="G130" s="246"/>
      <c r="H130" s="244"/>
      <c r="I130" s="163">
        <f t="shared" si="41"/>
        <v>0</v>
      </c>
      <c r="J130" s="246"/>
      <c r="O130" s="243">
        <f t="shared" si="36"/>
        <v>1860</v>
      </c>
      <c r="P130" s="247"/>
      <c r="Q130" s="247"/>
      <c r="R130" s="247"/>
      <c r="S130" s="247"/>
      <c r="T130" s="247"/>
      <c r="U130" s="247"/>
      <c r="V130" s="247"/>
      <c r="W130" s="247"/>
      <c r="X130" s="247"/>
      <c r="Y130" s="247"/>
      <c r="Z130" s="247"/>
      <c r="AA130" s="247"/>
      <c r="AB130" s="247"/>
      <c r="AC130" s="247"/>
      <c r="AD130" s="247"/>
      <c r="AE130" s="248">
        <f t="shared" si="42"/>
        <v>0</v>
      </c>
      <c r="AF130" s="250"/>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0</v>
      </c>
      <c r="D131" s="243">
        <f t="shared" si="43"/>
        <v>1888</v>
      </c>
      <c r="E131" s="244"/>
      <c r="F131" s="163">
        <f t="shared" si="40"/>
        <v>0</v>
      </c>
      <c r="G131" s="246"/>
      <c r="H131" s="244"/>
      <c r="I131" s="163">
        <f t="shared" si="41"/>
        <v>0</v>
      </c>
      <c r="J131" s="246"/>
      <c r="O131" s="243">
        <f t="shared" si="36"/>
        <v>1888</v>
      </c>
      <c r="P131" s="247"/>
      <c r="Q131" s="247"/>
      <c r="R131" s="247"/>
      <c r="S131" s="247"/>
      <c r="T131" s="247"/>
      <c r="U131" s="247"/>
      <c r="V131" s="247"/>
      <c r="W131" s="247"/>
      <c r="X131" s="247"/>
      <c r="Y131" s="247"/>
      <c r="Z131" s="247"/>
      <c r="AA131" s="247"/>
      <c r="AB131" s="247"/>
      <c r="AC131" s="247"/>
      <c r="AD131" s="247"/>
      <c r="AE131" s="248">
        <f t="shared" si="42"/>
        <v>0</v>
      </c>
      <c r="AF131" s="250"/>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0</v>
      </c>
      <c r="D132" s="243">
        <f t="shared" si="43"/>
        <v>1919</v>
      </c>
      <c r="E132" s="244"/>
      <c r="F132" s="163">
        <f t="shared" si="40"/>
        <v>0</v>
      </c>
      <c r="G132" s="246"/>
      <c r="H132" s="244"/>
      <c r="I132" s="163">
        <f t="shared" si="41"/>
        <v>0</v>
      </c>
      <c r="J132" s="246"/>
      <c r="O132" s="243">
        <f t="shared" si="36"/>
        <v>1919</v>
      </c>
      <c r="P132" s="247"/>
      <c r="Q132" s="247"/>
      <c r="R132" s="247"/>
      <c r="S132" s="247"/>
      <c r="T132" s="247"/>
      <c r="U132" s="247"/>
      <c r="V132" s="247"/>
      <c r="W132" s="247"/>
      <c r="X132" s="247"/>
      <c r="Y132" s="247"/>
      <c r="Z132" s="247"/>
      <c r="AA132" s="247"/>
      <c r="AB132" s="247"/>
      <c r="AC132" s="247"/>
      <c r="AD132" s="247"/>
      <c r="AE132" s="248">
        <f t="shared" si="42"/>
        <v>0</v>
      </c>
      <c r="AF132" s="250"/>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0</v>
      </c>
      <c r="D133" s="243">
        <f t="shared" si="43"/>
        <v>1949</v>
      </c>
      <c r="E133" s="244"/>
      <c r="F133" s="163">
        <f t="shared" si="40"/>
        <v>0</v>
      </c>
      <c r="G133" s="246"/>
      <c r="H133" s="244"/>
      <c r="I133" s="163">
        <f t="shared" si="41"/>
        <v>0</v>
      </c>
      <c r="J133" s="246"/>
      <c r="O133" s="243">
        <f t="shared" si="36"/>
        <v>1949</v>
      </c>
      <c r="P133" s="247"/>
      <c r="Q133" s="247"/>
      <c r="R133" s="247"/>
      <c r="S133" s="247"/>
      <c r="T133" s="247"/>
      <c r="U133" s="247"/>
      <c r="V133" s="247"/>
      <c r="W133" s="247"/>
      <c r="X133" s="247"/>
      <c r="Y133" s="247"/>
      <c r="Z133" s="247"/>
      <c r="AA133" s="247"/>
      <c r="AB133" s="247"/>
      <c r="AC133" s="247"/>
      <c r="AD133" s="247"/>
      <c r="AE133" s="248">
        <f t="shared" si="42"/>
        <v>0</v>
      </c>
      <c r="AF133" s="250"/>
    </row>
    <row r="134" spans="2:32" outlineLevel="1" x14ac:dyDescent="0.25">
      <c r="B134" s="242" t="str">
        <f>IF(C134&gt;0,IFERROR(_xlfn.IFS(D134&lt;=DATE(YEAR('Basic project data'!$E$12),MONTH('Basic project data'!$E$12),1),'Basic project data'!$A$12,D134&lt;=DATE(YEAR('Basic project data'!$E$13),MONTH('Basic project data'!$E$13),1),'Basic project data'!$A$13,D134&lt;=DATE(YEAR('Basic project data'!$E$14),MONTH('Basic project data'!$E$14),1),'Basic project data'!$A$14,D134&lt;=DATE(YEAR('Basic project data'!$E$15),MONTH('Basic project data'!$E$15),1),'Basic project data'!$A$15,D134&lt;=DATE(YEAR('Basic project data'!$E$16),MONTH('Basic project data'!$E$16),1),'Basic project data'!$A$16),""),"")</f>
        <v/>
      </c>
      <c r="C134" s="242">
        <f>IF(C133&gt;0,C133+1,IF(DATE(YEAR('Basic project data'!$C$5),MONTH('Basic project data'!$C$5),1)=D134,1,0))</f>
        <v>0</v>
      </c>
      <c r="D134" s="243">
        <f t="shared" si="43"/>
        <v>1980</v>
      </c>
      <c r="E134" s="244"/>
      <c r="F134" s="163">
        <f t="shared" si="40"/>
        <v>0</v>
      </c>
      <c r="G134" s="246"/>
      <c r="H134" s="244"/>
      <c r="I134" s="163">
        <f t="shared" si="41"/>
        <v>0</v>
      </c>
      <c r="J134" s="246"/>
      <c r="O134" s="243">
        <f t="shared" si="36"/>
        <v>1980</v>
      </c>
      <c r="P134" s="247"/>
      <c r="Q134" s="247"/>
      <c r="R134" s="247"/>
      <c r="S134" s="247"/>
      <c r="T134" s="247"/>
      <c r="U134" s="247"/>
      <c r="V134" s="247"/>
      <c r="W134" s="247"/>
      <c r="X134" s="247"/>
      <c r="Y134" s="247"/>
      <c r="Z134" s="247"/>
      <c r="AA134" s="247"/>
      <c r="AB134" s="247"/>
      <c r="AC134" s="247"/>
      <c r="AD134" s="247"/>
      <c r="AE134" s="248">
        <f t="shared" si="42"/>
        <v>0</v>
      </c>
      <c r="AF134" s="250"/>
    </row>
    <row r="135" spans="2:32" outlineLevel="1" x14ac:dyDescent="0.25">
      <c r="B135" s="242" t="str">
        <f>IF(C135&gt;0,IFERROR(_xlfn.IFS(D135&lt;=DATE(YEAR('Basic project data'!$E$12),MONTH('Basic project data'!$E$12),1),'Basic project data'!$A$12,D135&lt;=DATE(YEAR('Basic project data'!$E$13),MONTH('Basic project data'!$E$13),1),'Basic project data'!$A$13,D135&lt;=DATE(YEAR('Basic project data'!$E$14),MONTH('Basic project data'!$E$14),1),'Basic project data'!$A$14,D135&lt;=DATE(YEAR('Basic project data'!$E$15),MONTH('Basic project data'!$E$15),1),'Basic project data'!$A$15,D135&lt;=DATE(YEAR('Basic project data'!$E$16),MONTH('Basic project data'!$E$16),1),'Basic project data'!$A$16),""),"")</f>
        <v/>
      </c>
      <c r="C135" s="242">
        <f>IF(C134&gt;0,C134+1,IF(DATE(YEAR('Basic project data'!$C$5),MONTH('Basic project data'!$C$5),1)=D135,1,0))</f>
        <v>0</v>
      </c>
      <c r="D135" s="243">
        <f t="shared" si="43"/>
        <v>2010</v>
      </c>
      <c r="E135" s="244"/>
      <c r="F135" s="163">
        <f t="shared" si="40"/>
        <v>0</v>
      </c>
      <c r="G135" s="246"/>
      <c r="H135" s="244"/>
      <c r="I135" s="163">
        <f t="shared" si="41"/>
        <v>0</v>
      </c>
      <c r="J135" s="246"/>
      <c r="O135" s="243">
        <f t="shared" si="36"/>
        <v>2010</v>
      </c>
      <c r="P135" s="247"/>
      <c r="Q135" s="247"/>
      <c r="R135" s="247"/>
      <c r="S135" s="247"/>
      <c r="T135" s="247"/>
      <c r="U135" s="247"/>
      <c r="V135" s="247"/>
      <c r="W135" s="247"/>
      <c r="X135" s="247"/>
      <c r="Y135" s="247"/>
      <c r="Z135" s="247"/>
      <c r="AA135" s="247"/>
      <c r="AB135" s="247"/>
      <c r="AC135" s="247"/>
      <c r="AD135" s="247"/>
      <c r="AE135" s="248">
        <f t="shared" si="42"/>
        <v>0</v>
      </c>
      <c r="AF135" s="250"/>
    </row>
    <row r="136" spans="2:32" outlineLevel="1" x14ac:dyDescent="0.25">
      <c r="B136" s="242" t="str">
        <f>IF(C136&gt;0,IFERROR(_xlfn.IFS(D136&lt;=DATE(YEAR('Basic project data'!$E$12),MONTH('Basic project data'!$E$12),1),'Basic project data'!$A$12,D136&lt;=DATE(YEAR('Basic project data'!$E$13),MONTH('Basic project data'!$E$13),1),'Basic project data'!$A$13,D136&lt;=DATE(YEAR('Basic project data'!$E$14),MONTH('Basic project data'!$E$14),1),'Basic project data'!$A$14,D136&lt;=DATE(YEAR('Basic project data'!$E$15),MONTH('Basic project data'!$E$15),1),'Basic project data'!$A$15,D136&lt;=DATE(YEAR('Basic project data'!$E$16),MONTH('Basic project data'!$E$16),1),'Basic project data'!$A$16),""),"")</f>
        <v/>
      </c>
      <c r="C136" s="242">
        <f>IF(C135&gt;0,C135+1,IF(DATE(YEAR('Basic project data'!$C$5),MONTH('Basic project data'!$C$5),1)=D136,1,0))</f>
        <v>0</v>
      </c>
      <c r="D136" s="243">
        <f t="shared" si="43"/>
        <v>2041</v>
      </c>
      <c r="E136" s="244"/>
      <c r="F136" s="163">
        <f t="shared" si="40"/>
        <v>0</v>
      </c>
      <c r="G136" s="246"/>
      <c r="H136" s="244"/>
      <c r="I136" s="163">
        <f t="shared" si="41"/>
        <v>0</v>
      </c>
      <c r="J136" s="246"/>
      <c r="O136" s="243">
        <f t="shared" si="36"/>
        <v>2041</v>
      </c>
      <c r="P136" s="247"/>
      <c r="Q136" s="247"/>
      <c r="R136" s="247"/>
      <c r="S136" s="247"/>
      <c r="T136" s="247"/>
      <c r="U136" s="247"/>
      <c r="V136" s="247"/>
      <c r="W136" s="247"/>
      <c r="X136" s="247"/>
      <c r="Y136" s="247"/>
      <c r="Z136" s="247"/>
      <c r="AA136" s="247"/>
      <c r="AB136" s="247"/>
      <c r="AC136" s="247"/>
      <c r="AD136" s="247"/>
      <c r="AE136" s="248">
        <f t="shared" si="42"/>
        <v>0</v>
      </c>
      <c r="AF136" s="250"/>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IF(C136&gt;0,C136+1,IF(DATE(YEAR('Basic project data'!$C$5),MONTH('Basic project data'!$C$5),1)=D137,1,0))</f>
        <v>0</v>
      </c>
      <c r="D137" s="243">
        <f t="shared" si="43"/>
        <v>2072</v>
      </c>
      <c r="E137" s="244"/>
      <c r="F137" s="163">
        <f t="shared" si="40"/>
        <v>0</v>
      </c>
      <c r="G137" s="246"/>
      <c r="H137" s="244"/>
      <c r="I137" s="163">
        <f t="shared" si="41"/>
        <v>0</v>
      </c>
      <c r="J137" s="246"/>
      <c r="O137" s="243">
        <f t="shared" si="36"/>
        <v>2072</v>
      </c>
      <c r="P137" s="247"/>
      <c r="Q137" s="247"/>
      <c r="R137" s="247"/>
      <c r="S137" s="247"/>
      <c r="T137" s="247"/>
      <c r="U137" s="247"/>
      <c r="V137" s="247"/>
      <c r="W137" s="247"/>
      <c r="X137" s="247"/>
      <c r="Y137" s="247"/>
      <c r="Z137" s="247"/>
      <c r="AA137" s="247"/>
      <c r="AB137" s="247"/>
      <c r="AC137" s="247"/>
      <c r="AD137" s="247"/>
      <c r="AE137" s="248">
        <f t="shared" si="42"/>
        <v>0</v>
      </c>
      <c r="AF137" s="250"/>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0</v>
      </c>
      <c r="D138" s="243">
        <f t="shared" si="43"/>
        <v>2102</v>
      </c>
      <c r="E138" s="244"/>
      <c r="F138" s="163">
        <f t="shared" si="40"/>
        <v>0</v>
      </c>
      <c r="G138" s="246"/>
      <c r="H138" s="244"/>
      <c r="I138" s="163">
        <f t="shared" si="41"/>
        <v>0</v>
      </c>
      <c r="J138" s="246"/>
      <c r="O138" s="243">
        <f t="shared" si="36"/>
        <v>2102</v>
      </c>
      <c r="P138" s="247"/>
      <c r="Q138" s="247"/>
      <c r="R138" s="247"/>
      <c r="S138" s="247"/>
      <c r="T138" s="247"/>
      <c r="U138" s="247"/>
      <c r="V138" s="247"/>
      <c r="W138" s="247"/>
      <c r="X138" s="247"/>
      <c r="Y138" s="247"/>
      <c r="Z138" s="247"/>
      <c r="AA138" s="247"/>
      <c r="AB138" s="247"/>
      <c r="AC138" s="247"/>
      <c r="AD138" s="247"/>
      <c r="AE138" s="248">
        <f t="shared" si="42"/>
        <v>0</v>
      </c>
      <c r="AF138" s="250"/>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0</v>
      </c>
      <c r="D139" s="243">
        <f t="shared" si="43"/>
        <v>2133</v>
      </c>
      <c r="E139" s="244"/>
      <c r="F139" s="163">
        <f t="shared" si="40"/>
        <v>0</v>
      </c>
      <c r="G139" s="246"/>
      <c r="H139" s="244"/>
      <c r="I139" s="163">
        <f t="shared" si="41"/>
        <v>0</v>
      </c>
      <c r="J139" s="246"/>
      <c r="O139" s="243">
        <f t="shared" si="36"/>
        <v>2133</v>
      </c>
      <c r="P139" s="247"/>
      <c r="Q139" s="247"/>
      <c r="R139" s="247"/>
      <c r="S139" s="247"/>
      <c r="T139" s="247"/>
      <c r="U139" s="247"/>
      <c r="V139" s="247"/>
      <c r="W139" s="247"/>
      <c r="X139" s="247"/>
      <c r="Y139" s="247"/>
      <c r="Z139" s="247"/>
      <c r="AA139" s="247"/>
      <c r="AB139" s="247"/>
      <c r="AC139" s="247"/>
      <c r="AD139" s="247"/>
      <c r="AE139" s="248">
        <f t="shared" si="42"/>
        <v>0</v>
      </c>
      <c r="AF139" s="250"/>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0</v>
      </c>
      <c r="D140" s="243">
        <f t="shared" si="43"/>
        <v>2163</v>
      </c>
      <c r="E140" s="244"/>
      <c r="F140" s="163">
        <f t="shared" si="40"/>
        <v>0</v>
      </c>
      <c r="G140" s="246"/>
      <c r="H140" s="244"/>
      <c r="I140" s="163">
        <f t="shared" si="41"/>
        <v>0</v>
      </c>
      <c r="J140" s="246"/>
      <c r="O140" s="243">
        <f t="shared" si="36"/>
        <v>2163</v>
      </c>
      <c r="P140" s="247"/>
      <c r="Q140" s="247"/>
      <c r="R140" s="247"/>
      <c r="S140" s="247"/>
      <c r="T140" s="247"/>
      <c r="U140" s="247"/>
      <c r="V140" s="247"/>
      <c r="W140" s="247"/>
      <c r="X140" s="247"/>
      <c r="Y140" s="247"/>
      <c r="Z140" s="247"/>
      <c r="AA140" s="247"/>
      <c r="AB140" s="247"/>
      <c r="AC140" s="247"/>
      <c r="AD140" s="247"/>
      <c r="AE140" s="248">
        <f t="shared" si="42"/>
        <v>0</v>
      </c>
      <c r="AF140" s="250"/>
    </row>
    <row r="141" spans="2:32" ht="15.75" thickBot="1" x14ac:dyDescent="0.3">
      <c r="B141" s="251"/>
      <c r="C141" s="252"/>
      <c r="D141" s="253">
        <f>D140</f>
        <v>2163</v>
      </c>
      <c r="E141" s="254"/>
      <c r="F141" s="255">
        <f>SUM(F129:F140)</f>
        <v>0</v>
      </c>
      <c r="G141" s="256">
        <f>SUM(G129:G140)</f>
        <v>0</v>
      </c>
      <c r="H141" s="257"/>
      <c r="I141" s="255">
        <f>SUM(I129:I140)</f>
        <v>0</v>
      </c>
      <c r="J141" s="256">
        <f>SUM(J129:J140)</f>
        <v>0</v>
      </c>
      <c r="O141" s="253">
        <f t="shared" si="36"/>
        <v>2163</v>
      </c>
      <c r="P141" s="259">
        <f>SUM(P129:P140)</f>
        <v>0</v>
      </c>
      <c r="Q141" s="259">
        <f>SUM(Q129:Q140)</f>
        <v>0</v>
      </c>
      <c r="R141" s="259">
        <f>SUM(R129:R140)</f>
        <v>0</v>
      </c>
      <c r="S141" s="259">
        <f>SUM(S129:S140)</f>
        <v>0</v>
      </c>
      <c r="T141" s="259">
        <f>SUM(T129:T140)</f>
        <v>0</v>
      </c>
      <c r="U141" s="259">
        <f t="shared" ref="U141:AD141" si="44">SUM(U129:U140)</f>
        <v>0</v>
      </c>
      <c r="V141" s="259">
        <f t="shared" si="44"/>
        <v>0</v>
      </c>
      <c r="W141" s="259">
        <f t="shared" si="44"/>
        <v>0</v>
      </c>
      <c r="X141" s="259">
        <f t="shared" si="44"/>
        <v>0</v>
      </c>
      <c r="Y141" s="259">
        <f t="shared" si="44"/>
        <v>0</v>
      </c>
      <c r="Z141" s="259">
        <f t="shared" si="44"/>
        <v>0</v>
      </c>
      <c r="AA141" s="259">
        <f t="shared" si="44"/>
        <v>0</v>
      </c>
      <c r="AB141" s="259">
        <f t="shared" si="44"/>
        <v>0</v>
      </c>
      <c r="AC141" s="259">
        <f t="shared" si="44"/>
        <v>0</v>
      </c>
      <c r="AD141" s="259">
        <f t="shared" si="44"/>
        <v>0</v>
      </c>
      <c r="AE141" s="259">
        <f>SUM(AE129:AE140)</f>
        <v>0</v>
      </c>
      <c r="AF141" s="250"/>
    </row>
    <row r="142" spans="2:32" ht="16.5" customHeight="1" x14ac:dyDescent="0.25">
      <c r="B142" s="235"/>
      <c r="C142" s="235"/>
      <c r="D142" s="235"/>
      <c r="E142" s="622" t="s">
        <v>281</v>
      </c>
      <c r="F142" s="623"/>
      <c r="G142" s="624"/>
      <c r="H142" s="622" t="s">
        <v>502</v>
      </c>
      <c r="I142" s="623"/>
      <c r="J142" s="624"/>
      <c r="P142" s="619" t="s">
        <v>571</v>
      </c>
      <c r="Q142" s="620"/>
      <c r="R142" s="620"/>
      <c r="S142" s="620"/>
      <c r="T142" s="620"/>
      <c r="U142" s="620"/>
      <c r="V142" s="620"/>
      <c r="W142" s="620"/>
      <c r="X142" s="620"/>
      <c r="Y142" s="620"/>
      <c r="Z142" s="620"/>
      <c r="AA142" s="620"/>
      <c r="AB142" s="620"/>
      <c r="AC142" s="620"/>
      <c r="AD142" s="620"/>
      <c r="AE142" s="621"/>
      <c r="AF142" s="260" t="s">
        <v>297</v>
      </c>
    </row>
    <row r="143" spans="2:32" ht="28.9" customHeight="1" thickBot="1" x14ac:dyDescent="0.3">
      <c r="B143" s="236" t="s">
        <v>70</v>
      </c>
      <c r="C143" s="236" t="s">
        <v>18</v>
      </c>
      <c r="D143" s="237" t="s">
        <v>293</v>
      </c>
      <c r="E143" s="238" t="s">
        <v>294</v>
      </c>
      <c r="F143" s="23" t="s">
        <v>295</v>
      </c>
      <c r="G143" s="239" t="s">
        <v>296</v>
      </c>
      <c r="H143" s="240" t="s">
        <v>294</v>
      </c>
      <c r="I143" s="23" t="s">
        <v>295</v>
      </c>
      <c r="J143" s="239" t="s">
        <v>570</v>
      </c>
      <c r="O143" s="23" t="s">
        <v>293</v>
      </c>
      <c r="P143" s="500" t="s">
        <v>413</v>
      </c>
      <c r="Q143" s="500" t="s">
        <v>54</v>
      </c>
      <c r="R143" s="500" t="s">
        <v>55</v>
      </c>
      <c r="S143" s="500" t="s">
        <v>56</v>
      </c>
      <c r="T143" s="500" t="s">
        <v>57</v>
      </c>
      <c r="U143" s="500" t="s">
        <v>58</v>
      </c>
      <c r="V143" s="500" t="s">
        <v>59</v>
      </c>
      <c r="W143" s="500" t="s">
        <v>60</v>
      </c>
      <c r="X143" s="500" t="s">
        <v>61</v>
      </c>
      <c r="Y143" s="500" t="s">
        <v>62</v>
      </c>
      <c r="Z143" s="500" t="s">
        <v>63</v>
      </c>
      <c r="AA143" s="500" t="s">
        <v>64</v>
      </c>
      <c r="AB143" s="500" t="s">
        <v>65</v>
      </c>
      <c r="AC143" s="500" t="s">
        <v>66</v>
      </c>
      <c r="AD143" s="500" t="s">
        <v>67</v>
      </c>
      <c r="AE143" s="500" t="s">
        <v>572</v>
      </c>
      <c r="AF143" s="261"/>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IF(C140&gt;0,C140+1,IF(DATE(YEAR('Basic project data'!$C$5),MONTH('Basic project data'!$C$5),1)=D144,1,0))</f>
        <v>0</v>
      </c>
      <c r="D144" s="243">
        <f>DATE(YEAR(D140),MONTH(D140)+1,DAY(D140))</f>
        <v>2194</v>
      </c>
      <c r="E144" s="262"/>
      <c r="F144" s="263">
        <f t="shared" ref="F144:F155" si="45">215/12*E144</f>
        <v>0</v>
      </c>
      <c r="G144" s="266"/>
      <c r="H144" s="262"/>
      <c r="I144" s="263">
        <f t="shared" ref="I144:I155" si="46">215/12*H144</f>
        <v>0</v>
      </c>
      <c r="J144" s="264"/>
      <c r="O144" s="243">
        <f t="shared" si="36"/>
        <v>2194</v>
      </c>
      <c r="P144" s="247"/>
      <c r="Q144" s="247"/>
      <c r="R144" s="247"/>
      <c r="S144" s="247"/>
      <c r="T144" s="247"/>
      <c r="U144" s="247"/>
      <c r="V144" s="247"/>
      <c r="W144" s="247"/>
      <c r="X144" s="247"/>
      <c r="Y144" s="247"/>
      <c r="Z144" s="247"/>
      <c r="AA144" s="247"/>
      <c r="AB144" s="247"/>
      <c r="AC144" s="247"/>
      <c r="AD144" s="247"/>
      <c r="AE144" s="248">
        <f t="shared" ref="AE144:AE155" si="47">SUM(P144:AD144)</f>
        <v>0</v>
      </c>
      <c r="AF144" s="250"/>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0</v>
      </c>
      <c r="D145" s="243">
        <f t="shared" ref="D145:D155" si="48">DATE(YEAR(D144),MONTH(D144)+1,DAY(D144))</f>
        <v>2225</v>
      </c>
      <c r="E145" s="244"/>
      <c r="F145" s="163">
        <f t="shared" si="45"/>
        <v>0</v>
      </c>
      <c r="G145" s="245"/>
      <c r="H145" s="244"/>
      <c r="I145" s="163">
        <f t="shared" si="46"/>
        <v>0</v>
      </c>
      <c r="J145" s="246"/>
      <c r="O145" s="243">
        <f t="shared" si="36"/>
        <v>2225</v>
      </c>
      <c r="P145" s="247"/>
      <c r="Q145" s="247"/>
      <c r="R145" s="247"/>
      <c r="S145" s="247"/>
      <c r="T145" s="247"/>
      <c r="U145" s="247"/>
      <c r="V145" s="247"/>
      <c r="W145" s="247"/>
      <c r="X145" s="247"/>
      <c r="Y145" s="247"/>
      <c r="Z145" s="247"/>
      <c r="AA145" s="247"/>
      <c r="AB145" s="247"/>
      <c r="AC145" s="247"/>
      <c r="AD145" s="247"/>
      <c r="AE145" s="248">
        <f t="shared" si="47"/>
        <v>0</v>
      </c>
      <c r="AF145" s="250"/>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0</v>
      </c>
      <c r="D146" s="243">
        <f t="shared" si="48"/>
        <v>2253</v>
      </c>
      <c r="E146" s="244"/>
      <c r="F146" s="163">
        <f t="shared" si="45"/>
        <v>0</v>
      </c>
      <c r="G146" s="245"/>
      <c r="H146" s="244"/>
      <c r="I146" s="163">
        <f t="shared" si="46"/>
        <v>0</v>
      </c>
      <c r="J146" s="246"/>
      <c r="O146" s="243">
        <f t="shared" si="36"/>
        <v>2253</v>
      </c>
      <c r="P146" s="247"/>
      <c r="Q146" s="247"/>
      <c r="R146" s="247"/>
      <c r="S146" s="247"/>
      <c r="T146" s="247"/>
      <c r="U146" s="247"/>
      <c r="V146" s="247"/>
      <c r="W146" s="247"/>
      <c r="X146" s="247"/>
      <c r="Y146" s="247"/>
      <c r="Z146" s="247"/>
      <c r="AA146" s="247"/>
      <c r="AB146" s="247"/>
      <c r="AC146" s="247"/>
      <c r="AD146" s="247"/>
      <c r="AE146" s="248">
        <f t="shared" si="47"/>
        <v>0</v>
      </c>
      <c r="AF146" s="250"/>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0</v>
      </c>
      <c r="D147" s="243">
        <f t="shared" si="48"/>
        <v>2284</v>
      </c>
      <c r="E147" s="244"/>
      <c r="F147" s="163">
        <f t="shared" si="45"/>
        <v>0</v>
      </c>
      <c r="G147" s="245"/>
      <c r="H147" s="244"/>
      <c r="I147" s="163">
        <f t="shared" si="46"/>
        <v>0</v>
      </c>
      <c r="J147" s="246"/>
      <c r="O147" s="243">
        <f t="shared" si="36"/>
        <v>2284</v>
      </c>
      <c r="P147" s="247"/>
      <c r="Q147" s="247"/>
      <c r="R147" s="247"/>
      <c r="S147" s="247"/>
      <c r="T147" s="247"/>
      <c r="U147" s="247"/>
      <c r="V147" s="247"/>
      <c r="W147" s="247"/>
      <c r="X147" s="247"/>
      <c r="Y147" s="247"/>
      <c r="Z147" s="247"/>
      <c r="AA147" s="247"/>
      <c r="AB147" s="247"/>
      <c r="AC147" s="247"/>
      <c r="AD147" s="247"/>
      <c r="AE147" s="248">
        <f t="shared" si="47"/>
        <v>0</v>
      </c>
      <c r="AF147" s="250"/>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0</v>
      </c>
      <c r="D148" s="243">
        <f t="shared" si="48"/>
        <v>2314</v>
      </c>
      <c r="E148" s="244"/>
      <c r="F148" s="163">
        <f t="shared" si="45"/>
        <v>0</v>
      </c>
      <c r="G148" s="245"/>
      <c r="H148" s="244"/>
      <c r="I148" s="163">
        <f t="shared" si="46"/>
        <v>0</v>
      </c>
      <c r="J148" s="246"/>
      <c r="O148" s="243">
        <f t="shared" si="36"/>
        <v>2314</v>
      </c>
      <c r="P148" s="247"/>
      <c r="Q148" s="247"/>
      <c r="R148" s="247"/>
      <c r="S148" s="247"/>
      <c r="T148" s="247"/>
      <c r="U148" s="247"/>
      <c r="V148" s="247"/>
      <c r="W148" s="247"/>
      <c r="X148" s="247"/>
      <c r="Y148" s="247"/>
      <c r="Z148" s="247"/>
      <c r="AA148" s="247"/>
      <c r="AB148" s="247"/>
      <c r="AC148" s="247"/>
      <c r="AD148" s="247"/>
      <c r="AE148" s="248">
        <f t="shared" si="47"/>
        <v>0</v>
      </c>
      <c r="AF148" s="250"/>
    </row>
    <row r="149" spans="1:32" outlineLevel="1" x14ac:dyDescent="0.25">
      <c r="B149" s="242" t="str">
        <f>IF(C149&gt;0,IFERROR(_xlfn.IFS(D149&lt;=DATE(YEAR('Basic project data'!$E$12),MONTH('Basic project data'!$E$12),1),'Basic project data'!$A$12,D149&lt;=DATE(YEAR('Basic project data'!$E$13),MONTH('Basic project data'!$E$13),1),'Basic project data'!$A$13,D149&lt;=DATE(YEAR('Basic project data'!$E$14),MONTH('Basic project data'!$E$14),1),'Basic project data'!$A$14,D149&lt;=DATE(YEAR('Basic project data'!$E$15),MONTH('Basic project data'!$E$15),1),'Basic project data'!$A$15,D149&lt;=DATE(YEAR('Basic project data'!$E$16),MONTH('Basic project data'!$E$16),1),'Basic project data'!$A$16),""),"")</f>
        <v/>
      </c>
      <c r="C149" s="242">
        <f>IF(C148&gt;0,C148+1,IF(DATE(YEAR('Basic project data'!$C$5),MONTH('Basic project data'!$C$5),1)=D149,1,0))</f>
        <v>0</v>
      </c>
      <c r="D149" s="243">
        <f t="shared" si="48"/>
        <v>2345</v>
      </c>
      <c r="E149" s="244"/>
      <c r="F149" s="163">
        <f t="shared" si="45"/>
        <v>0</v>
      </c>
      <c r="G149" s="245"/>
      <c r="H149" s="244"/>
      <c r="I149" s="163">
        <f t="shared" si="46"/>
        <v>0</v>
      </c>
      <c r="J149" s="246"/>
      <c r="O149" s="243">
        <f t="shared" si="36"/>
        <v>2345</v>
      </c>
      <c r="P149" s="247"/>
      <c r="Q149" s="247"/>
      <c r="R149" s="247"/>
      <c r="S149" s="247"/>
      <c r="T149" s="247"/>
      <c r="U149" s="247"/>
      <c r="V149" s="247"/>
      <c r="W149" s="247"/>
      <c r="X149" s="247"/>
      <c r="Y149" s="247"/>
      <c r="Z149" s="247"/>
      <c r="AA149" s="247"/>
      <c r="AB149" s="247"/>
      <c r="AC149" s="247"/>
      <c r="AD149" s="247"/>
      <c r="AE149" s="248">
        <f t="shared" si="47"/>
        <v>0</v>
      </c>
      <c r="AF149" s="250"/>
    </row>
    <row r="150" spans="1:32" outlineLevel="1" x14ac:dyDescent="0.25">
      <c r="B150" s="242" t="str">
        <f>IF(C150&gt;0,IFERROR(_xlfn.IFS(D150&lt;=DATE(YEAR('Basic project data'!$E$12),MONTH('Basic project data'!$E$12),1),'Basic project data'!$A$12,D150&lt;=DATE(YEAR('Basic project data'!$E$13),MONTH('Basic project data'!$E$13),1),'Basic project data'!$A$13,D150&lt;=DATE(YEAR('Basic project data'!$E$14),MONTH('Basic project data'!$E$14),1),'Basic project data'!$A$14,D150&lt;=DATE(YEAR('Basic project data'!$E$15),MONTH('Basic project data'!$E$15),1),'Basic project data'!$A$15,D150&lt;=DATE(YEAR('Basic project data'!$E$16),MONTH('Basic project data'!$E$16),1),'Basic project data'!$A$16),""),"")</f>
        <v/>
      </c>
      <c r="C150" s="242">
        <f>IF(C149&gt;0,C149+1,IF(DATE(YEAR('Basic project data'!$C$5),MONTH('Basic project data'!$C$5),1)=D150,1,0))</f>
        <v>0</v>
      </c>
      <c r="D150" s="243">
        <f t="shared" si="48"/>
        <v>2375</v>
      </c>
      <c r="E150" s="244"/>
      <c r="F150" s="163">
        <f t="shared" si="45"/>
        <v>0</v>
      </c>
      <c r="G150" s="245"/>
      <c r="H150" s="244"/>
      <c r="I150" s="163">
        <f t="shared" si="46"/>
        <v>0</v>
      </c>
      <c r="J150" s="246"/>
      <c r="O150" s="243">
        <f t="shared" si="36"/>
        <v>2375</v>
      </c>
      <c r="P150" s="247"/>
      <c r="Q150" s="247"/>
      <c r="R150" s="247"/>
      <c r="S150" s="247"/>
      <c r="T150" s="247"/>
      <c r="U150" s="247"/>
      <c r="V150" s="247"/>
      <c r="W150" s="247"/>
      <c r="X150" s="247"/>
      <c r="Y150" s="247"/>
      <c r="Z150" s="247"/>
      <c r="AA150" s="247"/>
      <c r="AB150" s="247"/>
      <c r="AC150" s="247"/>
      <c r="AD150" s="247"/>
      <c r="AE150" s="248">
        <f t="shared" si="47"/>
        <v>0</v>
      </c>
      <c r="AF150" s="250"/>
    </row>
    <row r="151" spans="1:32" outlineLevel="1" x14ac:dyDescent="0.25">
      <c r="B151" s="242" t="str">
        <f>IF(C151&gt;0,IFERROR(_xlfn.IFS(D151&lt;=DATE(YEAR('Basic project data'!$E$12),MONTH('Basic project data'!$E$12),1),'Basic project data'!$A$12,D151&lt;=DATE(YEAR('Basic project data'!$E$13),MONTH('Basic project data'!$E$13),1),'Basic project data'!$A$13,D151&lt;=DATE(YEAR('Basic project data'!$E$14),MONTH('Basic project data'!$E$14),1),'Basic project data'!$A$14,D151&lt;=DATE(YEAR('Basic project data'!$E$15),MONTH('Basic project data'!$E$15),1),'Basic project data'!$A$15,D151&lt;=DATE(YEAR('Basic project data'!$E$16),MONTH('Basic project data'!$E$16),1),'Basic project data'!$A$16),""),"")</f>
        <v/>
      </c>
      <c r="C151" s="242">
        <f>IF(C150&gt;0,C150+1,IF(DATE(YEAR('Basic project data'!$C$5),MONTH('Basic project data'!$C$5),1)=D151,1,0))</f>
        <v>0</v>
      </c>
      <c r="D151" s="243">
        <f t="shared" si="48"/>
        <v>2406</v>
      </c>
      <c r="E151" s="244"/>
      <c r="F151" s="163">
        <f t="shared" si="45"/>
        <v>0</v>
      </c>
      <c r="G151" s="245"/>
      <c r="H151" s="244"/>
      <c r="I151" s="163">
        <f t="shared" si="46"/>
        <v>0</v>
      </c>
      <c r="J151" s="246"/>
      <c r="O151" s="243">
        <f t="shared" si="36"/>
        <v>2406</v>
      </c>
      <c r="P151" s="247"/>
      <c r="Q151" s="247"/>
      <c r="R151" s="247"/>
      <c r="S151" s="247"/>
      <c r="T151" s="247"/>
      <c r="U151" s="247"/>
      <c r="V151" s="247"/>
      <c r="W151" s="247"/>
      <c r="X151" s="247"/>
      <c r="Y151" s="247"/>
      <c r="Z151" s="247"/>
      <c r="AA151" s="247"/>
      <c r="AB151" s="247"/>
      <c r="AC151" s="247"/>
      <c r="AD151" s="247"/>
      <c r="AE151" s="248">
        <f t="shared" si="47"/>
        <v>0</v>
      </c>
      <c r="AF151" s="250"/>
    </row>
    <row r="152" spans="1:32" outlineLevel="1" x14ac:dyDescent="0.25">
      <c r="B152" s="242" t="str">
        <f>IF(C152&gt;0,IFERROR(_xlfn.IFS(D152&lt;=DATE(YEAR('Basic project data'!$E$12),MONTH('Basic project data'!$E$12),1),'Basic project data'!$A$12,D152&lt;=DATE(YEAR('Basic project data'!$E$13),MONTH('Basic project data'!$E$13),1),'Basic project data'!$A$13,D152&lt;=DATE(YEAR('Basic project data'!$E$14),MONTH('Basic project data'!$E$14),1),'Basic project data'!$A$14,D152&lt;=DATE(YEAR('Basic project data'!$E$15),MONTH('Basic project data'!$E$15),1),'Basic project data'!$A$15,D152&lt;=DATE(YEAR('Basic project data'!$E$16),MONTH('Basic project data'!$E$16),1),'Basic project data'!$A$16),""),"")</f>
        <v/>
      </c>
      <c r="C152" s="242">
        <f>IF(C151&gt;0,C151+1,IF(DATE(YEAR('Basic project data'!$C$5),MONTH('Basic project data'!$C$5),1)=D152,1,0))</f>
        <v>0</v>
      </c>
      <c r="D152" s="243">
        <f t="shared" si="48"/>
        <v>2437</v>
      </c>
      <c r="E152" s="244"/>
      <c r="F152" s="163">
        <f t="shared" si="45"/>
        <v>0</v>
      </c>
      <c r="G152" s="245"/>
      <c r="H152" s="244"/>
      <c r="I152" s="163">
        <f t="shared" si="46"/>
        <v>0</v>
      </c>
      <c r="J152" s="246"/>
      <c r="O152" s="243">
        <f t="shared" si="36"/>
        <v>2437</v>
      </c>
      <c r="P152" s="247"/>
      <c r="Q152" s="247"/>
      <c r="R152" s="247"/>
      <c r="S152" s="247"/>
      <c r="T152" s="247"/>
      <c r="U152" s="247"/>
      <c r="V152" s="247"/>
      <c r="W152" s="247"/>
      <c r="X152" s="247"/>
      <c r="Y152" s="247"/>
      <c r="Z152" s="247"/>
      <c r="AA152" s="247"/>
      <c r="AB152" s="247"/>
      <c r="AC152" s="247"/>
      <c r="AD152" s="247"/>
      <c r="AE152" s="248">
        <f t="shared" si="47"/>
        <v>0</v>
      </c>
      <c r="AF152" s="250"/>
    </row>
    <row r="153" spans="1:32" outlineLevel="1" x14ac:dyDescent="0.25">
      <c r="B153" s="242" t="str">
        <f>IF(C153&gt;0,IFERROR(_xlfn.IFS(D153&lt;=DATE(YEAR('Basic project data'!$E$12),MONTH('Basic project data'!$E$12),1),'Basic project data'!$A$12,D153&lt;=DATE(YEAR('Basic project data'!$E$13),MONTH('Basic project data'!$E$13),1),'Basic project data'!$A$13,D153&lt;=DATE(YEAR('Basic project data'!$E$14),MONTH('Basic project data'!$E$14),1),'Basic project data'!$A$14,D153&lt;=DATE(YEAR('Basic project data'!$E$15),MONTH('Basic project data'!$E$15),1),'Basic project data'!$A$15,D153&lt;=DATE(YEAR('Basic project data'!$E$16),MONTH('Basic project data'!$E$16),1),'Basic project data'!$A$16),""),"")</f>
        <v/>
      </c>
      <c r="C153" s="242">
        <f>IF(C152&gt;0,C152+1,IF(DATE(YEAR('Basic project data'!$C$5),MONTH('Basic project data'!$C$5),1)=D153,1,0))</f>
        <v>0</v>
      </c>
      <c r="D153" s="243">
        <f t="shared" si="48"/>
        <v>2467</v>
      </c>
      <c r="E153" s="244"/>
      <c r="F153" s="163">
        <f t="shared" si="45"/>
        <v>0</v>
      </c>
      <c r="G153" s="245"/>
      <c r="H153" s="244"/>
      <c r="I153" s="163">
        <f t="shared" si="46"/>
        <v>0</v>
      </c>
      <c r="J153" s="246"/>
      <c r="O153" s="243">
        <f t="shared" si="36"/>
        <v>2467</v>
      </c>
      <c r="P153" s="247"/>
      <c r="Q153" s="247"/>
      <c r="R153" s="247"/>
      <c r="S153" s="247"/>
      <c r="T153" s="247"/>
      <c r="U153" s="247"/>
      <c r="V153" s="247"/>
      <c r="W153" s="247"/>
      <c r="X153" s="247"/>
      <c r="Y153" s="247"/>
      <c r="Z153" s="247"/>
      <c r="AA153" s="247"/>
      <c r="AB153" s="247"/>
      <c r="AC153" s="247"/>
      <c r="AD153" s="247"/>
      <c r="AE153" s="248">
        <f t="shared" si="47"/>
        <v>0</v>
      </c>
      <c r="AF153" s="250"/>
    </row>
    <row r="154" spans="1:32" outlineLevel="1" x14ac:dyDescent="0.25">
      <c r="B154" s="242" t="str">
        <f>IF(C154&gt;0,IFERROR(_xlfn.IFS(D154&lt;=DATE(YEAR('Basic project data'!$E$12),MONTH('Basic project data'!$E$12),1),'Basic project data'!$A$12,D154&lt;=DATE(YEAR('Basic project data'!$E$13),MONTH('Basic project data'!$E$13),1),'Basic project data'!$A$13,D154&lt;=DATE(YEAR('Basic project data'!$E$14),MONTH('Basic project data'!$E$14),1),'Basic project data'!$A$14,D154&lt;=DATE(YEAR('Basic project data'!$E$15),MONTH('Basic project data'!$E$15),1),'Basic project data'!$A$15,D154&lt;=DATE(YEAR('Basic project data'!$E$16),MONTH('Basic project data'!$E$16),1),'Basic project data'!$A$16),""),"")</f>
        <v/>
      </c>
      <c r="C154" s="242">
        <f>IF(C153&gt;0,C153+1,IF(DATE(YEAR('Basic project data'!$C$5),MONTH('Basic project data'!$C$5),1)=D154,1,0))</f>
        <v>0</v>
      </c>
      <c r="D154" s="243">
        <f t="shared" si="48"/>
        <v>2498</v>
      </c>
      <c r="E154" s="244"/>
      <c r="F154" s="163">
        <f t="shared" si="45"/>
        <v>0</v>
      </c>
      <c r="G154" s="245"/>
      <c r="H154" s="244"/>
      <c r="I154" s="163">
        <f t="shared" si="46"/>
        <v>0</v>
      </c>
      <c r="J154" s="246"/>
      <c r="O154" s="243">
        <f t="shared" si="36"/>
        <v>2498</v>
      </c>
      <c r="P154" s="247"/>
      <c r="Q154" s="247"/>
      <c r="R154" s="247"/>
      <c r="S154" s="247"/>
      <c r="T154" s="247"/>
      <c r="U154" s="247"/>
      <c r="V154" s="247"/>
      <c r="W154" s="247"/>
      <c r="X154" s="247"/>
      <c r="Y154" s="247"/>
      <c r="Z154" s="247"/>
      <c r="AA154" s="247"/>
      <c r="AB154" s="247"/>
      <c r="AC154" s="247"/>
      <c r="AD154" s="247"/>
      <c r="AE154" s="248">
        <f t="shared" si="47"/>
        <v>0</v>
      </c>
      <c r="AF154" s="250"/>
    </row>
    <row r="155" spans="1:32" outlineLevel="1" x14ac:dyDescent="0.25">
      <c r="B155" s="242" t="str">
        <f>IF(C155&gt;0,IFERROR(_xlfn.IFS(D155&lt;=DATE(YEAR('Basic project data'!$E$12),MONTH('Basic project data'!$E$12),1),'Basic project data'!$A$12,D155&lt;=DATE(YEAR('Basic project data'!$E$13),MONTH('Basic project data'!$E$13),1),'Basic project data'!$A$13,D155&lt;=DATE(YEAR('Basic project data'!$E$14),MONTH('Basic project data'!$E$14),1),'Basic project data'!$A$14,D155&lt;=DATE(YEAR('Basic project data'!$E$15),MONTH('Basic project data'!$E$15),1),'Basic project data'!$A$15,D155&lt;=DATE(YEAR('Basic project data'!$E$16),MONTH('Basic project data'!$E$16),1),'Basic project data'!$A$16),""),"")</f>
        <v/>
      </c>
      <c r="C155" s="242">
        <f>IF(C154&gt;0,C154+1,IF(DATE(YEAR('Basic project data'!$C$5),MONTH('Basic project data'!$C$5),1)=D155,1,0))</f>
        <v>0</v>
      </c>
      <c r="D155" s="243">
        <f t="shared" si="48"/>
        <v>2528</v>
      </c>
      <c r="E155" s="244"/>
      <c r="F155" s="163">
        <f t="shared" si="45"/>
        <v>0</v>
      </c>
      <c r="G155" s="245"/>
      <c r="H155" s="244"/>
      <c r="I155" s="163">
        <f t="shared" si="46"/>
        <v>0</v>
      </c>
      <c r="J155" s="246"/>
      <c r="O155" s="243">
        <f t="shared" si="36"/>
        <v>2528</v>
      </c>
      <c r="P155" s="247"/>
      <c r="Q155" s="247"/>
      <c r="R155" s="247"/>
      <c r="S155" s="247"/>
      <c r="T155" s="247"/>
      <c r="U155" s="247"/>
      <c r="V155" s="247"/>
      <c r="W155" s="247"/>
      <c r="X155" s="247"/>
      <c r="Y155" s="247"/>
      <c r="Z155" s="247"/>
      <c r="AA155" s="247"/>
      <c r="AB155" s="247"/>
      <c r="AC155" s="247"/>
      <c r="AD155" s="247"/>
      <c r="AE155" s="248">
        <f t="shared" si="47"/>
        <v>0</v>
      </c>
      <c r="AF155" s="250"/>
    </row>
    <row r="156" spans="1:32" x14ac:dyDescent="0.25">
      <c r="B156" s="251"/>
      <c r="C156" s="252"/>
      <c r="D156" s="253">
        <f>D155</f>
        <v>2528</v>
      </c>
      <c r="E156" s="254"/>
      <c r="F156" s="255">
        <f>SUM(F144:F155)</f>
        <v>0</v>
      </c>
      <c r="G156" s="256">
        <f>SUM(G144:G155)</f>
        <v>0</v>
      </c>
      <c r="H156" s="257"/>
      <c r="I156" s="255">
        <f>SUM(I144:I155)</f>
        <v>0</v>
      </c>
      <c r="J156" s="256">
        <f>SUM(J144:J155)</f>
        <v>0</v>
      </c>
      <c r="O156" s="253">
        <f t="shared" si="36"/>
        <v>2528</v>
      </c>
      <c r="P156" s="259">
        <f>SUM(P144:P155)</f>
        <v>0</v>
      </c>
      <c r="Q156" s="259">
        <f>SUM(Q144:Q155)</f>
        <v>0</v>
      </c>
      <c r="R156" s="259">
        <f>SUM(R144:R155)</f>
        <v>0</v>
      </c>
      <c r="S156" s="259">
        <f>SUM(S144:S155)</f>
        <v>0</v>
      </c>
      <c r="T156" s="259">
        <f>SUM(T144:T155)</f>
        <v>0</v>
      </c>
      <c r="U156" s="259">
        <f t="shared" ref="U156:AD156" si="49">SUM(U144:U155)</f>
        <v>0</v>
      </c>
      <c r="V156" s="259">
        <f t="shared" si="49"/>
        <v>0</v>
      </c>
      <c r="W156" s="259">
        <f t="shared" si="49"/>
        <v>0</v>
      </c>
      <c r="X156" s="259">
        <f t="shared" si="49"/>
        <v>0</v>
      </c>
      <c r="Y156" s="259">
        <f t="shared" si="49"/>
        <v>0</v>
      </c>
      <c r="Z156" s="259">
        <f t="shared" si="49"/>
        <v>0</v>
      </c>
      <c r="AA156" s="259">
        <f t="shared" si="49"/>
        <v>0</v>
      </c>
      <c r="AB156" s="259">
        <f t="shared" si="49"/>
        <v>0</v>
      </c>
      <c r="AC156" s="259">
        <f t="shared" si="49"/>
        <v>0</v>
      </c>
      <c r="AD156" s="259">
        <f t="shared" si="49"/>
        <v>0</v>
      </c>
      <c r="AE156" s="259">
        <f>SUM(AE144:AE155)</f>
        <v>0</v>
      </c>
      <c r="AF156" s="250"/>
    </row>
    <row r="157" spans="1:32" ht="28.5" customHeight="1" x14ac:dyDescent="0.25">
      <c r="A157" s="16"/>
      <c r="B157" s="16"/>
      <c r="C157" s="16"/>
      <c r="D157" s="16"/>
      <c r="E157" s="249"/>
      <c r="F157" s="249"/>
      <c r="H157" s="249"/>
      <c r="I157" s="249"/>
      <c r="P157" s="258">
        <f t="shared" ref="P157:AE157" si="50">IFERROR(P156/$H$2,0)</f>
        <v>0</v>
      </c>
      <c r="Q157" s="258">
        <f t="shared" si="50"/>
        <v>0</v>
      </c>
      <c r="R157" s="258">
        <f t="shared" si="50"/>
        <v>0</v>
      </c>
      <c r="S157" s="258">
        <f t="shared" si="50"/>
        <v>0</v>
      </c>
      <c r="T157" s="258">
        <f t="shared" si="50"/>
        <v>0</v>
      </c>
      <c r="U157" s="258">
        <f t="shared" si="50"/>
        <v>0</v>
      </c>
      <c r="V157" s="258">
        <f t="shared" si="50"/>
        <v>0</v>
      </c>
      <c r="W157" s="258">
        <f t="shared" si="50"/>
        <v>0</v>
      </c>
      <c r="X157" s="258">
        <f t="shared" si="50"/>
        <v>0</v>
      </c>
      <c r="Y157" s="258">
        <f t="shared" si="50"/>
        <v>0</v>
      </c>
      <c r="Z157" s="258">
        <f t="shared" si="50"/>
        <v>0</v>
      </c>
      <c r="AA157" s="258">
        <f t="shared" si="50"/>
        <v>0</v>
      </c>
      <c r="AB157" s="258">
        <f t="shared" si="50"/>
        <v>0</v>
      </c>
      <c r="AC157" s="258">
        <f t="shared" si="50"/>
        <v>0</v>
      </c>
      <c r="AD157" s="258">
        <f t="shared" si="50"/>
        <v>0</v>
      </c>
      <c r="AE157" s="258">
        <f t="shared" si="50"/>
        <v>0</v>
      </c>
      <c r="AF157" s="260" t="s">
        <v>297</v>
      </c>
    </row>
    <row r="158" spans="1:32" x14ac:dyDescent="0.25">
      <c r="A158" s="16"/>
      <c r="B158" s="16"/>
      <c r="C158" s="16"/>
      <c r="D158" s="16"/>
      <c r="E158" s="249"/>
      <c r="F158" s="249"/>
      <c r="H158" s="249"/>
      <c r="I158" s="249"/>
      <c r="P158" s="267"/>
      <c r="Q158" s="267"/>
      <c r="R158" s="267"/>
      <c r="S158" s="267"/>
      <c r="T158" s="267"/>
      <c r="U158" s="268"/>
      <c r="V158" s="269"/>
      <c r="W158" s="269"/>
      <c r="X158" s="269"/>
      <c r="Y158" s="269"/>
      <c r="Z158" s="269"/>
      <c r="AA158" s="269"/>
      <c r="AB158" s="269"/>
      <c r="AC158" s="269"/>
      <c r="AD158" s="270"/>
      <c r="AE158" s="267"/>
      <c r="AF158" s="261"/>
    </row>
    <row r="159" spans="1:32" x14ac:dyDescent="0.25">
      <c r="E159" s="249"/>
      <c r="F159" s="249"/>
      <c r="H159" s="249"/>
      <c r="I159" s="249"/>
      <c r="L159" s="249"/>
      <c r="M159" s="249"/>
      <c r="N159" s="249"/>
      <c r="P159" s="249"/>
      <c r="Q159" s="249"/>
      <c r="R159" s="249"/>
      <c r="S159" s="249"/>
      <c r="T159" s="249"/>
      <c r="U159" s="249"/>
      <c r="V159" s="249"/>
      <c r="W159" s="249"/>
      <c r="X159" s="249"/>
      <c r="Y159" s="249"/>
      <c r="Z159" s="249"/>
      <c r="AA159" s="249"/>
      <c r="AB159" s="249"/>
      <c r="AC159" s="249"/>
      <c r="AD159" s="249"/>
      <c r="AE159" s="249"/>
      <c r="AF159" s="249"/>
    </row>
    <row r="160" spans="1:32" x14ac:dyDescent="0.25">
      <c r="E160" s="249"/>
      <c r="F160" s="249"/>
      <c r="H160" s="249"/>
      <c r="I160" s="249"/>
      <c r="L160" s="249"/>
      <c r="M160" s="249"/>
      <c r="N160" s="249"/>
      <c r="P160" s="249"/>
      <c r="Q160" s="249"/>
      <c r="R160" s="249"/>
      <c r="S160" s="249"/>
      <c r="T160" s="249"/>
      <c r="U160" s="249"/>
      <c r="V160" s="249"/>
      <c r="W160" s="249"/>
      <c r="X160" s="249"/>
      <c r="Y160" s="249"/>
      <c r="Z160" s="249"/>
      <c r="AA160" s="249"/>
      <c r="AB160" s="249"/>
      <c r="AC160" s="249"/>
      <c r="AD160" s="249"/>
      <c r="AE160" s="249"/>
      <c r="AF160" s="249"/>
    </row>
    <row r="161" spans="5:32" x14ac:dyDescent="0.25">
      <c r="E161" s="249"/>
      <c r="F161" s="249"/>
      <c r="H161" s="249"/>
      <c r="I161" s="249"/>
      <c r="P161" s="249"/>
      <c r="Q161" s="249"/>
      <c r="R161" s="249"/>
      <c r="S161" s="249"/>
      <c r="T161" s="249"/>
      <c r="U161" s="249"/>
      <c r="V161" s="249"/>
      <c r="W161" s="249"/>
      <c r="X161" s="249"/>
      <c r="Y161" s="249"/>
      <c r="Z161" s="249"/>
      <c r="AA161" s="249"/>
      <c r="AB161" s="249"/>
      <c r="AC161" s="249"/>
      <c r="AD161" s="249"/>
      <c r="AE161" s="249"/>
      <c r="AF161" s="249"/>
    </row>
    <row r="162" spans="5:32" x14ac:dyDescent="0.25">
      <c r="E162" s="249"/>
      <c r="F162" s="249"/>
      <c r="H162" s="249"/>
      <c r="I162" s="249"/>
      <c r="P162" s="249"/>
      <c r="Q162" s="249"/>
      <c r="R162" s="249"/>
      <c r="S162" s="249"/>
      <c r="T162" s="249"/>
      <c r="U162" s="249"/>
      <c r="V162" s="249"/>
      <c r="W162" s="249"/>
      <c r="X162" s="249"/>
      <c r="Y162" s="249"/>
      <c r="Z162" s="249"/>
      <c r="AA162" s="249"/>
      <c r="AB162" s="249"/>
      <c r="AC162" s="249"/>
      <c r="AD162" s="249"/>
      <c r="AE162" s="249"/>
      <c r="AF162" s="249"/>
    </row>
    <row r="163" spans="5:32" x14ac:dyDescent="0.25">
      <c r="E163" s="249"/>
      <c r="F163" s="249"/>
      <c r="H163" s="249"/>
      <c r="I163" s="249"/>
      <c r="P163" s="249"/>
      <c r="Q163" s="249"/>
      <c r="R163" s="249"/>
      <c r="S163" s="249"/>
      <c r="T163" s="249"/>
      <c r="U163" s="249"/>
      <c r="V163" s="249"/>
      <c r="W163" s="249"/>
      <c r="X163" s="249"/>
      <c r="Y163" s="249"/>
      <c r="Z163" s="249"/>
      <c r="AA163" s="249"/>
      <c r="AB163" s="249"/>
      <c r="AC163" s="249"/>
      <c r="AD163" s="249"/>
      <c r="AE163" s="249"/>
      <c r="AF163" s="249"/>
    </row>
    <row r="164" spans="5:32" x14ac:dyDescent="0.25">
      <c r="E164" s="249"/>
      <c r="F164" s="249"/>
      <c r="H164" s="249"/>
      <c r="I164" s="249"/>
      <c r="P164" s="249"/>
      <c r="Q164" s="249"/>
      <c r="R164" s="249"/>
      <c r="S164" s="249"/>
      <c r="T164" s="249"/>
      <c r="U164" s="249"/>
      <c r="V164" s="249"/>
      <c r="W164" s="249"/>
      <c r="X164" s="249"/>
      <c r="Y164" s="249"/>
      <c r="Z164" s="249"/>
      <c r="AA164" s="249"/>
      <c r="AB164" s="249"/>
      <c r="AC164" s="249"/>
      <c r="AD164" s="249"/>
      <c r="AE164" s="249"/>
      <c r="AF164" s="249"/>
    </row>
    <row r="165" spans="5:32" x14ac:dyDescent="0.25">
      <c r="E165" s="249"/>
      <c r="F165" s="249"/>
      <c r="H165" s="249"/>
      <c r="I165" s="249"/>
      <c r="P165" s="249"/>
      <c r="Q165" s="249"/>
      <c r="R165" s="249"/>
      <c r="S165" s="249"/>
      <c r="T165" s="249"/>
      <c r="U165" s="249"/>
      <c r="V165" s="249"/>
      <c r="W165" s="249"/>
      <c r="X165" s="249"/>
      <c r="Y165" s="249"/>
      <c r="Z165" s="249"/>
      <c r="AA165" s="249"/>
      <c r="AB165" s="249"/>
      <c r="AC165" s="249"/>
      <c r="AD165" s="249"/>
      <c r="AE165" s="249"/>
      <c r="AF165" s="249"/>
    </row>
    <row r="166" spans="5:32" x14ac:dyDescent="0.25">
      <c r="E166" s="249"/>
      <c r="F166" s="249"/>
      <c r="H166" s="249"/>
      <c r="I166" s="249"/>
      <c r="P166" s="249"/>
      <c r="Q166" s="249"/>
      <c r="R166" s="249"/>
      <c r="S166" s="249"/>
      <c r="T166" s="249"/>
      <c r="U166" s="249"/>
      <c r="V166" s="249"/>
      <c r="W166" s="249"/>
      <c r="X166" s="249"/>
      <c r="Y166" s="249"/>
      <c r="Z166" s="249"/>
      <c r="AA166" s="249"/>
      <c r="AB166" s="249"/>
      <c r="AC166" s="249"/>
      <c r="AD166" s="249"/>
      <c r="AE166" s="249"/>
      <c r="AF166" s="249"/>
    </row>
    <row r="167" spans="5:32" x14ac:dyDescent="0.25">
      <c r="E167" s="249"/>
      <c r="F167" s="249"/>
      <c r="H167" s="249"/>
      <c r="I167" s="249"/>
      <c r="P167" s="249"/>
      <c r="Q167" s="249"/>
      <c r="R167" s="249"/>
      <c r="S167" s="249"/>
      <c r="T167" s="249"/>
      <c r="U167" s="249"/>
      <c r="V167" s="249"/>
      <c r="W167" s="249"/>
      <c r="X167" s="249"/>
      <c r="Y167" s="249"/>
      <c r="Z167" s="249"/>
      <c r="AA167" s="249"/>
      <c r="AB167" s="249"/>
      <c r="AC167" s="249"/>
      <c r="AD167" s="249"/>
      <c r="AE167" s="249"/>
      <c r="AF167" s="249"/>
    </row>
    <row r="168" spans="5:32" x14ac:dyDescent="0.25">
      <c r="P168" s="249"/>
      <c r="Q168" s="249"/>
      <c r="R168" s="249"/>
      <c r="S168" s="249"/>
      <c r="T168" s="249"/>
      <c r="U168" s="249"/>
      <c r="V168" s="249"/>
      <c r="W168" s="249"/>
      <c r="X168" s="249"/>
      <c r="Y168" s="249"/>
      <c r="Z168" s="249"/>
      <c r="AA168" s="249"/>
      <c r="AB168" s="249"/>
      <c r="AC168" s="249"/>
      <c r="AD168" s="249"/>
      <c r="AE168" s="249"/>
      <c r="AF168" s="249"/>
    </row>
    <row r="169" spans="5:32" x14ac:dyDescent="0.25">
      <c r="P169" s="249"/>
      <c r="Q169" s="249"/>
      <c r="R169" s="249"/>
      <c r="S169" s="249"/>
      <c r="T169" s="249"/>
      <c r="U169" s="249"/>
      <c r="V169" s="249"/>
      <c r="W169" s="249"/>
      <c r="X169" s="249"/>
      <c r="Y169" s="249"/>
      <c r="Z169" s="249"/>
      <c r="AA169" s="249"/>
      <c r="AB169" s="249"/>
      <c r="AC169" s="249"/>
      <c r="AD169" s="249"/>
      <c r="AE169" s="249"/>
      <c r="AF169" s="249"/>
    </row>
    <row r="170" spans="5:32" x14ac:dyDescent="0.25">
      <c r="P170" s="249"/>
      <c r="Q170" s="249"/>
      <c r="R170" s="249"/>
      <c r="S170" s="249"/>
      <c r="T170" s="249"/>
      <c r="U170" s="249"/>
      <c r="V170" s="249"/>
      <c r="W170" s="249"/>
      <c r="X170" s="249"/>
      <c r="Y170" s="249"/>
      <c r="Z170" s="249"/>
      <c r="AA170" s="249"/>
      <c r="AB170" s="249"/>
      <c r="AC170" s="249"/>
      <c r="AD170" s="249"/>
      <c r="AE170" s="249"/>
      <c r="AF170" s="249"/>
    </row>
    <row r="171" spans="5:32" x14ac:dyDescent="0.25">
      <c r="P171" s="249"/>
      <c r="Q171" s="249"/>
      <c r="R171" s="249"/>
      <c r="S171" s="249"/>
      <c r="T171" s="249"/>
      <c r="U171" s="249"/>
      <c r="V171" s="249"/>
      <c r="W171" s="249"/>
      <c r="X171" s="249"/>
      <c r="Y171" s="249"/>
      <c r="Z171" s="249"/>
      <c r="AA171" s="249"/>
      <c r="AB171" s="249"/>
      <c r="AC171" s="249"/>
      <c r="AD171" s="249"/>
      <c r="AE171" s="249"/>
      <c r="AF171" s="249"/>
    </row>
    <row r="172" spans="5:32" x14ac:dyDescent="0.25">
      <c r="P172" s="249"/>
      <c r="Q172" s="249"/>
      <c r="R172" s="249"/>
      <c r="S172" s="249"/>
      <c r="T172" s="249"/>
      <c r="U172" s="249"/>
      <c r="V172" s="249"/>
      <c r="W172" s="249"/>
      <c r="X172" s="249"/>
      <c r="Y172" s="249"/>
      <c r="Z172" s="249"/>
      <c r="AA172" s="249"/>
      <c r="AB172" s="249"/>
      <c r="AC172" s="249"/>
      <c r="AD172" s="249"/>
      <c r="AE172" s="249"/>
      <c r="AF172" s="249"/>
    </row>
    <row r="173" spans="5:32" x14ac:dyDescent="0.25">
      <c r="P173" s="249"/>
      <c r="Q173" s="249"/>
      <c r="R173" s="249"/>
      <c r="S173" s="249"/>
      <c r="T173" s="249"/>
      <c r="U173" s="249"/>
      <c r="V173" s="249"/>
      <c r="W173" s="249"/>
      <c r="X173" s="249"/>
      <c r="Y173" s="249"/>
      <c r="Z173" s="249"/>
      <c r="AA173" s="249"/>
      <c r="AB173" s="249"/>
      <c r="AC173" s="249"/>
      <c r="AD173" s="249"/>
      <c r="AE173" s="249"/>
      <c r="AF173" s="249"/>
    </row>
    <row r="174" spans="5:32" x14ac:dyDescent="0.25">
      <c r="P174" s="249"/>
      <c r="Q174" s="249"/>
      <c r="R174" s="249"/>
      <c r="S174" s="249"/>
      <c r="T174" s="249"/>
      <c r="U174" s="249"/>
      <c r="V174" s="249"/>
      <c r="W174" s="249"/>
      <c r="X174" s="249"/>
      <c r="Y174" s="249"/>
      <c r="Z174" s="249"/>
      <c r="AA174" s="249"/>
      <c r="AB174" s="249"/>
      <c r="AC174" s="249"/>
      <c r="AD174" s="249"/>
      <c r="AE174" s="249"/>
      <c r="AF174" s="249"/>
    </row>
    <row r="175" spans="5:32" x14ac:dyDescent="0.25">
      <c r="P175" s="249"/>
      <c r="Q175" s="249"/>
      <c r="R175" s="249"/>
      <c r="S175" s="249"/>
      <c r="T175" s="249"/>
      <c r="U175" s="249"/>
      <c r="V175" s="249"/>
      <c r="W175" s="249"/>
      <c r="X175" s="249"/>
      <c r="Y175" s="249"/>
      <c r="Z175" s="249"/>
      <c r="AA175" s="249"/>
      <c r="AB175" s="249"/>
      <c r="AC175" s="249"/>
      <c r="AD175" s="249"/>
      <c r="AE175" s="249"/>
      <c r="AF175" s="249"/>
    </row>
    <row r="176" spans="5:32" x14ac:dyDescent="0.25">
      <c r="P176" s="249"/>
      <c r="Q176" s="249"/>
      <c r="R176" s="249"/>
      <c r="S176" s="249"/>
      <c r="T176" s="249"/>
      <c r="U176" s="249"/>
      <c r="V176" s="249"/>
      <c r="W176" s="249"/>
      <c r="X176" s="249"/>
      <c r="Y176" s="249"/>
      <c r="Z176" s="249"/>
      <c r="AA176" s="249"/>
      <c r="AB176" s="249"/>
      <c r="AC176" s="249"/>
      <c r="AD176" s="249"/>
      <c r="AE176" s="249"/>
      <c r="AF176" s="249"/>
    </row>
    <row r="177" spans="16:32" x14ac:dyDescent="0.25">
      <c r="P177" s="249"/>
      <c r="Q177" s="249"/>
      <c r="R177" s="249"/>
      <c r="S177" s="249"/>
      <c r="T177" s="249"/>
      <c r="U177" s="249"/>
      <c r="V177" s="249"/>
      <c r="W177" s="249"/>
      <c r="X177" s="249"/>
      <c r="Y177" s="249"/>
      <c r="Z177" s="249"/>
      <c r="AA177" s="249"/>
      <c r="AB177" s="249"/>
      <c r="AC177" s="249"/>
      <c r="AD177" s="249"/>
      <c r="AE177" s="249"/>
      <c r="AF177" s="249"/>
    </row>
    <row r="178" spans="16:32" x14ac:dyDescent="0.25">
      <c r="P178" s="249"/>
      <c r="Q178" s="249"/>
      <c r="R178" s="249"/>
      <c r="S178" s="249"/>
      <c r="T178" s="249"/>
      <c r="U178" s="249"/>
      <c r="V178" s="249"/>
      <c r="W178" s="249"/>
      <c r="X178" s="249"/>
      <c r="Y178" s="249"/>
      <c r="Z178" s="249"/>
      <c r="AA178" s="249"/>
      <c r="AB178" s="249"/>
      <c r="AC178" s="249"/>
      <c r="AD178" s="249"/>
      <c r="AE178" s="249"/>
      <c r="AF178" s="249"/>
    </row>
    <row r="179" spans="16:32" x14ac:dyDescent="0.25">
      <c r="P179" s="249"/>
      <c r="Q179" s="249"/>
      <c r="R179" s="249"/>
      <c r="S179" s="249"/>
      <c r="T179" s="249"/>
      <c r="U179" s="249"/>
      <c r="V179" s="249"/>
      <c r="W179" s="249"/>
      <c r="X179" s="249"/>
      <c r="Y179" s="249"/>
      <c r="Z179" s="249"/>
      <c r="AA179" s="249"/>
      <c r="AB179" s="249"/>
      <c r="AC179" s="249"/>
      <c r="AD179" s="249"/>
      <c r="AE179" s="249"/>
      <c r="AF179" s="249"/>
    </row>
    <row r="180" spans="16:32" x14ac:dyDescent="0.25">
      <c r="P180" s="249"/>
      <c r="Q180" s="249"/>
      <c r="R180" s="249"/>
      <c r="S180" s="249"/>
      <c r="T180" s="249"/>
      <c r="U180" s="249"/>
      <c r="V180" s="249"/>
      <c r="W180" s="249"/>
      <c r="X180" s="249"/>
      <c r="Y180" s="249"/>
      <c r="Z180" s="249"/>
      <c r="AA180" s="249"/>
      <c r="AB180" s="249"/>
      <c r="AC180" s="249"/>
      <c r="AD180" s="249"/>
      <c r="AE180" s="249"/>
      <c r="AF180" s="249"/>
    </row>
    <row r="181" spans="16:32" x14ac:dyDescent="0.25">
      <c r="P181" s="249"/>
      <c r="Q181" s="249"/>
      <c r="R181" s="249"/>
      <c r="S181" s="249"/>
      <c r="T181" s="249"/>
      <c r="U181" s="249"/>
      <c r="V181" s="249"/>
      <c r="W181" s="249"/>
      <c r="X181" s="249"/>
      <c r="Y181" s="249"/>
      <c r="Z181" s="249"/>
      <c r="AA181" s="249"/>
      <c r="AB181" s="249"/>
      <c r="AC181" s="249"/>
      <c r="AD181" s="249"/>
      <c r="AE181" s="249"/>
      <c r="AF181" s="249"/>
    </row>
    <row r="182" spans="16:32" x14ac:dyDescent="0.25">
      <c r="P182" s="249"/>
      <c r="Q182" s="249"/>
      <c r="R182" s="249"/>
      <c r="S182" s="249"/>
      <c r="T182" s="249"/>
      <c r="U182" s="249"/>
      <c r="V182" s="249"/>
      <c r="W182" s="249"/>
      <c r="X182" s="249"/>
      <c r="Y182" s="249"/>
      <c r="Z182" s="249"/>
      <c r="AA182" s="249"/>
      <c r="AB182" s="249"/>
      <c r="AC182" s="249"/>
      <c r="AD182" s="249"/>
      <c r="AE182" s="249"/>
      <c r="AF182" s="249"/>
    </row>
    <row r="183" spans="16:32" x14ac:dyDescent="0.25">
      <c r="P183" s="249"/>
      <c r="Q183" s="249"/>
      <c r="R183" s="249"/>
      <c r="S183" s="249"/>
      <c r="T183" s="249"/>
      <c r="U183" s="249"/>
      <c r="V183" s="249"/>
      <c r="W183" s="249"/>
      <c r="X183" s="249"/>
      <c r="Y183" s="249"/>
      <c r="Z183" s="249"/>
      <c r="AA183" s="249"/>
      <c r="AB183" s="249"/>
      <c r="AC183" s="249"/>
      <c r="AD183" s="249"/>
      <c r="AE183" s="249"/>
      <c r="AF183" s="249"/>
    </row>
    <row r="184" spans="16:32" x14ac:dyDescent="0.25">
      <c r="P184" s="249"/>
      <c r="Q184" s="249"/>
      <c r="R184" s="249"/>
      <c r="S184" s="249"/>
      <c r="T184" s="249"/>
      <c r="U184" s="249"/>
      <c r="V184" s="249"/>
      <c r="W184" s="249"/>
      <c r="X184" s="249"/>
      <c r="Y184" s="249"/>
      <c r="Z184" s="249"/>
      <c r="AA184" s="249"/>
      <c r="AB184" s="249"/>
      <c r="AC184" s="249"/>
      <c r="AD184" s="249"/>
      <c r="AE184" s="249"/>
      <c r="AF184" s="249"/>
    </row>
    <row r="185" spans="16:32" x14ac:dyDescent="0.25">
      <c r="P185" s="249"/>
      <c r="Q185" s="249"/>
      <c r="R185" s="249"/>
      <c r="S185" s="249"/>
      <c r="T185" s="249"/>
      <c r="U185" s="249"/>
      <c r="V185" s="249"/>
      <c r="W185" s="249"/>
      <c r="X185" s="249"/>
      <c r="Y185" s="249"/>
      <c r="Z185" s="249"/>
      <c r="AA185" s="249"/>
      <c r="AB185" s="249"/>
      <c r="AC185" s="249"/>
      <c r="AD185" s="249"/>
      <c r="AE185" s="249"/>
      <c r="AF185" s="249"/>
    </row>
    <row r="186" spans="16:32" x14ac:dyDescent="0.25">
      <c r="P186" s="185"/>
      <c r="Q186" s="185"/>
      <c r="R186" s="185"/>
      <c r="S186" s="185"/>
      <c r="T186" s="185"/>
    </row>
  </sheetData>
  <mergeCells count="103">
    <mergeCell ref="C11:C12"/>
    <mergeCell ref="D11:D12"/>
    <mergeCell ref="E11:H14"/>
    <mergeCell ref="C13:C14"/>
    <mergeCell ref="D13:D14"/>
    <mergeCell ref="D2:E2"/>
    <mergeCell ref="O3:AG3"/>
    <mergeCell ref="C4:C10"/>
    <mergeCell ref="J5:J6"/>
    <mergeCell ref="K5:K6"/>
    <mergeCell ref="J7:J8"/>
    <mergeCell ref="K7:K8"/>
    <mergeCell ref="J9:J10"/>
    <mergeCell ref="K9:K10"/>
    <mergeCell ref="O16:AG16"/>
    <mergeCell ref="E18:F18"/>
    <mergeCell ref="G18:H18"/>
    <mergeCell ref="B19:D19"/>
    <mergeCell ref="B20:B21"/>
    <mergeCell ref="C20:C21"/>
    <mergeCell ref="D20:D21"/>
    <mergeCell ref="E20:E21"/>
    <mergeCell ref="F20:F21"/>
    <mergeCell ref="G20:G21"/>
    <mergeCell ref="H20:H21"/>
    <mergeCell ref="I20:I21"/>
    <mergeCell ref="J20:J21"/>
    <mergeCell ref="K20:K21"/>
    <mergeCell ref="G22:G23"/>
    <mergeCell ref="H22:H23"/>
    <mergeCell ref="I22:I23"/>
    <mergeCell ref="J22:J23"/>
    <mergeCell ref="K22:K23"/>
    <mergeCell ref="B22:B23"/>
    <mergeCell ref="C22:C23"/>
    <mergeCell ref="D22:D23"/>
    <mergeCell ref="E22:E23"/>
    <mergeCell ref="F22:F23"/>
    <mergeCell ref="G24:G25"/>
    <mergeCell ref="H24:H25"/>
    <mergeCell ref="I24:I25"/>
    <mergeCell ref="J24:J25"/>
    <mergeCell ref="K24:K25"/>
    <mergeCell ref="B24:B25"/>
    <mergeCell ref="C24:C25"/>
    <mergeCell ref="D24:D25"/>
    <mergeCell ref="E24:E25"/>
    <mergeCell ref="F24:F25"/>
    <mergeCell ref="G26:G27"/>
    <mergeCell ref="H26:H27"/>
    <mergeCell ref="I26:I27"/>
    <mergeCell ref="J26:J27"/>
    <mergeCell ref="K26:K27"/>
    <mergeCell ref="B26:B27"/>
    <mergeCell ref="C26:C27"/>
    <mergeCell ref="D26:D27"/>
    <mergeCell ref="E26:E27"/>
    <mergeCell ref="F26:F27"/>
    <mergeCell ref="B30:D30"/>
    <mergeCell ref="B32:I32"/>
    <mergeCell ref="D33:F33"/>
    <mergeCell ref="G33:H33"/>
    <mergeCell ref="I33:L33"/>
    <mergeCell ref="G28:G29"/>
    <mergeCell ref="H28:H29"/>
    <mergeCell ref="I28:I29"/>
    <mergeCell ref="J28:J29"/>
    <mergeCell ref="K28:K29"/>
    <mergeCell ref="B28:B29"/>
    <mergeCell ref="C28:C29"/>
    <mergeCell ref="D28:D29"/>
    <mergeCell ref="E28:E29"/>
    <mergeCell ref="F28:F29"/>
    <mergeCell ref="B45:B46"/>
    <mergeCell ref="B47:B48"/>
    <mergeCell ref="B50:J50"/>
    <mergeCell ref="O50:AG50"/>
    <mergeCell ref="E52:G52"/>
    <mergeCell ref="H52:J52"/>
    <mergeCell ref="P52:AE52"/>
    <mergeCell ref="B35:B36"/>
    <mergeCell ref="B37:B38"/>
    <mergeCell ref="B39:B40"/>
    <mergeCell ref="B41:B42"/>
    <mergeCell ref="B43:B44"/>
    <mergeCell ref="P142:AE142"/>
    <mergeCell ref="P67:AE67"/>
    <mergeCell ref="P82:AE82"/>
    <mergeCell ref="P97:AE97"/>
    <mergeCell ref="P112:AE112"/>
    <mergeCell ref="P127:AE127"/>
    <mergeCell ref="E112:G112"/>
    <mergeCell ref="H112:J112"/>
    <mergeCell ref="E127:G127"/>
    <mergeCell ref="H127:J127"/>
    <mergeCell ref="E142:G142"/>
    <mergeCell ref="H142:J142"/>
    <mergeCell ref="E67:G67"/>
    <mergeCell ref="H67:J67"/>
    <mergeCell ref="E82:G82"/>
    <mergeCell ref="H82:J82"/>
    <mergeCell ref="E97:G97"/>
    <mergeCell ref="H97:J97"/>
  </mergeCells>
  <conditionalFormatting sqref="B35">
    <cfRule type="cellIs" dxfId="178" priority="351" operator="equal">
      <formula>0</formula>
    </cfRule>
  </conditionalFormatting>
  <conditionalFormatting sqref="B37 B39 B41 B43">
    <cfRule type="cellIs" dxfId="177" priority="353" operator="equal">
      <formula>0</formula>
    </cfRule>
  </conditionalFormatting>
  <conditionalFormatting sqref="B45 B47">
    <cfRule type="cellIs" dxfId="176" priority="338" operator="equal">
      <formula>0</formula>
    </cfRule>
  </conditionalFormatting>
  <conditionalFormatting sqref="B54:B65 B99:B110 B114:B125 B129:B140 B144:B155">
    <cfRule type="cellIs" dxfId="175" priority="602" operator="equal">
      <formula>"P5"</formula>
    </cfRule>
    <cfRule type="cellIs" dxfId="174" priority="605" operator="equal">
      <formula>"P2"</formula>
    </cfRule>
    <cfRule type="cellIs" dxfId="173" priority="604" operator="equal">
      <formula>"P3"</formula>
    </cfRule>
    <cfRule type="cellIs" dxfId="172" priority="603" operator="equal">
      <formula>"P4"</formula>
    </cfRule>
    <cfRule type="cellIs" dxfId="171" priority="606" operator="equal">
      <formula>"P1"</formula>
    </cfRule>
  </conditionalFormatting>
  <conditionalFormatting sqref="B69:B80">
    <cfRule type="cellIs" dxfId="170" priority="520" operator="equal">
      <formula>"P3"</formula>
    </cfRule>
    <cfRule type="cellIs" dxfId="169" priority="519" operator="equal">
      <formula>"P4"</formula>
    </cfRule>
    <cfRule type="cellIs" dxfId="168" priority="518" operator="equal">
      <formula>"P5"</formula>
    </cfRule>
    <cfRule type="cellIs" dxfId="167" priority="522" operator="equal">
      <formula>"P1"</formula>
    </cfRule>
    <cfRule type="cellIs" dxfId="166" priority="521" operator="equal">
      <formula>"P2"</formula>
    </cfRule>
  </conditionalFormatting>
  <conditionalFormatting sqref="B84:B95">
    <cfRule type="cellIs" dxfId="165" priority="527" operator="equal">
      <formula>"P2"</formula>
    </cfRule>
    <cfRule type="cellIs" dxfId="164" priority="525" operator="equal">
      <formula>"P4"</formula>
    </cfRule>
    <cfRule type="cellIs" dxfId="163" priority="526" operator="equal">
      <formula>"P3"</formula>
    </cfRule>
    <cfRule type="cellIs" dxfId="162" priority="524" operator="equal">
      <formula>"P5"</formula>
    </cfRule>
    <cfRule type="cellIs" dxfId="161" priority="528" operator="equal">
      <formula>"P1"</formula>
    </cfRule>
  </conditionalFormatting>
  <conditionalFormatting sqref="B35:J48">
    <cfRule type="cellIs" dxfId="160" priority="233" operator="equal">
      <formula>0</formula>
    </cfRule>
  </conditionalFormatting>
  <conditionalFormatting sqref="B34:M34">
    <cfRule type="cellIs" dxfId="159" priority="354" operator="equal">
      <formula>0</formula>
    </cfRule>
  </conditionalFormatting>
  <conditionalFormatting sqref="C34">
    <cfRule type="cellIs" dxfId="158" priority="357" operator="equal">
      <formula>"P5"</formula>
    </cfRule>
  </conditionalFormatting>
  <conditionalFormatting sqref="C35:C36">
    <cfRule type="cellIs" dxfId="157" priority="339" operator="equal">
      <formula>"P5"</formula>
    </cfRule>
  </conditionalFormatting>
  <conditionalFormatting sqref="C35:C44">
    <cfRule type="cellIs" dxfId="156" priority="344" operator="equal">
      <formula>0</formula>
    </cfRule>
    <cfRule type="cellIs" dxfId="155" priority="352" operator="equal">
      <formula>0</formula>
    </cfRule>
    <cfRule type="cellIs" dxfId="154" priority="350" operator="equal">
      <formula>"P1"</formula>
    </cfRule>
    <cfRule type="cellIs" dxfId="153" priority="345" operator="equal">
      <formula>"P5"</formula>
    </cfRule>
  </conditionalFormatting>
  <conditionalFormatting sqref="C35:C48">
    <cfRule type="cellIs" dxfId="152" priority="328" operator="equal">
      <formula>"P3"</formula>
    </cfRule>
    <cfRule type="cellIs" dxfId="151" priority="329" operator="equal">
      <formula>"P2"</formula>
    </cfRule>
    <cfRule type="cellIs" dxfId="150" priority="336" operator="equal">
      <formula>"P1"</formula>
    </cfRule>
    <cfRule type="cellIs" dxfId="149" priority="327" operator="equal">
      <formula>"P4"</formula>
    </cfRule>
  </conditionalFormatting>
  <conditionalFormatting sqref="C45:C48">
    <cfRule type="cellIs" dxfId="148" priority="331" operator="equal">
      <formula>0</formula>
    </cfRule>
    <cfRule type="cellIs" dxfId="147" priority="332" operator="equal">
      <formula>"P5"</formula>
    </cfRule>
    <cfRule type="cellIs" dxfId="146" priority="330" operator="equal">
      <formula>"P1"</formula>
    </cfRule>
    <cfRule type="cellIs" dxfId="145" priority="337" operator="equal">
      <formula>0</formula>
    </cfRule>
  </conditionalFormatting>
  <conditionalFormatting sqref="C69:C80">
    <cfRule type="cellIs" dxfId="144" priority="537" operator="equal">
      <formula>0</formula>
    </cfRule>
  </conditionalFormatting>
  <conditionalFormatting sqref="C84:C95">
    <cfRule type="cellIs" dxfId="142" priority="530" operator="equal">
      <formula>0</formula>
    </cfRule>
  </conditionalFormatting>
  <conditionalFormatting sqref="D54:D66">
    <cfRule type="expression" dxfId="140" priority="517">
      <formula>$D$54=0</formula>
    </cfRule>
  </conditionalFormatting>
  <conditionalFormatting sqref="D55:D65">
    <cfRule type="cellIs" dxfId="139" priority="516" operator="equal">
      <formula>0</formula>
    </cfRule>
  </conditionalFormatting>
  <conditionalFormatting sqref="D69:D81">
    <cfRule type="expression" dxfId="138" priority="515">
      <formula>$D$54=0</formula>
    </cfRule>
  </conditionalFormatting>
  <conditionalFormatting sqref="D70:D80">
    <cfRule type="cellIs" dxfId="137" priority="514" operator="equal">
      <formula>0</formula>
    </cfRule>
  </conditionalFormatting>
  <conditionalFormatting sqref="D84:D96">
    <cfRule type="expression" dxfId="136" priority="513">
      <formula>$D$54=0</formula>
    </cfRule>
  </conditionalFormatting>
  <conditionalFormatting sqref="D85:D95">
    <cfRule type="cellIs" dxfId="135" priority="512" operator="equal">
      <formula>0</formula>
    </cfRule>
  </conditionalFormatting>
  <conditionalFormatting sqref="D99:D111">
    <cfRule type="expression" dxfId="134" priority="511">
      <formula>$D$54=0</formula>
    </cfRule>
  </conditionalFormatting>
  <conditionalFormatting sqref="D100:D110">
    <cfRule type="cellIs" dxfId="133" priority="510" operator="equal">
      <formula>0</formula>
    </cfRule>
  </conditionalFormatting>
  <conditionalFormatting sqref="D114:D126">
    <cfRule type="expression" dxfId="132" priority="509">
      <formula>$D$54=0</formula>
    </cfRule>
  </conditionalFormatting>
  <conditionalFormatting sqref="D115:D125">
    <cfRule type="cellIs" dxfId="131" priority="508" operator="equal">
      <formula>0</formula>
    </cfRule>
  </conditionalFormatting>
  <conditionalFormatting sqref="D129:D141">
    <cfRule type="expression" dxfId="130" priority="507">
      <formula>$D$54=0</formula>
    </cfRule>
  </conditionalFormatting>
  <conditionalFormatting sqref="D130:D140">
    <cfRule type="cellIs" dxfId="129" priority="506" operator="equal">
      <formula>0</formula>
    </cfRule>
  </conditionalFormatting>
  <conditionalFormatting sqref="D144:D156">
    <cfRule type="expression" dxfId="128" priority="505">
      <formula>$D$54=0</formula>
    </cfRule>
  </conditionalFormatting>
  <conditionalFormatting sqref="D145:D155">
    <cfRule type="cellIs" dxfId="127" priority="504" operator="equal">
      <formula>0</formula>
    </cfRule>
  </conditionalFormatting>
  <conditionalFormatting sqref="D35:M48">
    <cfRule type="cellIs" dxfId="126" priority="112" operator="equal">
      <formula>0</formula>
    </cfRule>
  </conditionalFormatting>
  <conditionalFormatting sqref="E31 H31">
    <cfRule type="cellIs" dxfId="125" priority="379" operator="equal">
      <formula>"P5"</formula>
    </cfRule>
  </conditionalFormatting>
  <conditionalFormatting sqref="E35">
    <cfRule type="cellIs" dxfId="124" priority="245" operator="equal">
      <formula>0</formula>
    </cfRule>
  </conditionalFormatting>
  <conditionalFormatting sqref="E37 E39 E41 E43 E45 E47">
    <cfRule type="cellIs" dxfId="123" priority="232" operator="equal">
      <formula>0</formula>
    </cfRule>
  </conditionalFormatting>
  <conditionalFormatting sqref="E37">
    <cfRule type="cellIs" dxfId="122" priority="244" operator="equal">
      <formula>0</formula>
    </cfRule>
  </conditionalFormatting>
  <conditionalFormatting sqref="E39">
    <cfRule type="cellIs" dxfId="121" priority="243" operator="equal">
      <formula>0</formula>
    </cfRule>
  </conditionalFormatting>
  <conditionalFormatting sqref="E41">
    <cfRule type="cellIs" dxfId="120" priority="242" operator="equal">
      <formula>0</formula>
    </cfRule>
  </conditionalFormatting>
  <conditionalFormatting sqref="E43">
    <cfRule type="cellIs" dxfId="119" priority="241" operator="equal">
      <formula>0</formula>
    </cfRule>
  </conditionalFormatting>
  <conditionalFormatting sqref="E45 E47">
    <cfRule type="cellIs" dxfId="118" priority="240" operator="equal">
      <formula>0</formula>
    </cfRule>
  </conditionalFormatting>
  <conditionalFormatting sqref="E54:E65">
    <cfRule type="expression" dxfId="117" priority="471">
      <formula>$B54=""</formula>
    </cfRule>
  </conditionalFormatting>
  <conditionalFormatting sqref="E69:E80">
    <cfRule type="expression" dxfId="116" priority="460">
      <formula>$B69=""</formula>
    </cfRule>
  </conditionalFormatting>
  <conditionalFormatting sqref="E84:E95">
    <cfRule type="expression" dxfId="115" priority="458">
      <formula>$B84=""</formula>
    </cfRule>
  </conditionalFormatting>
  <conditionalFormatting sqref="E99:E110">
    <cfRule type="expression" dxfId="114" priority="422">
      <formula>$B99=""</formula>
    </cfRule>
  </conditionalFormatting>
  <conditionalFormatting sqref="E114:E125">
    <cfRule type="expression" dxfId="113" priority="420">
      <formula>$B114=""</formula>
    </cfRule>
  </conditionalFormatting>
  <conditionalFormatting sqref="E129:E140">
    <cfRule type="expression" dxfId="112" priority="396">
      <formula>$B129=""</formula>
    </cfRule>
  </conditionalFormatting>
  <conditionalFormatting sqref="E144:E155">
    <cfRule type="expression" dxfId="111" priority="544">
      <formula>$B144=""</formula>
    </cfRule>
  </conditionalFormatting>
  <conditionalFormatting sqref="E49:H49">
    <cfRule type="cellIs" dxfId="110" priority="607" operator="equal">
      <formula>0</formula>
    </cfRule>
  </conditionalFormatting>
  <conditionalFormatting sqref="F54:F66 F69:F81 F84:F96 F99:F111 F114:F126 F129:F141 F144:F156">
    <cfRule type="cellIs" dxfId="109" priority="548" operator="equal">
      <formula>0</formula>
    </cfRule>
  </conditionalFormatting>
  <conditionalFormatting sqref="G54:H65">
    <cfRule type="expression" dxfId="108" priority="462">
      <formula>$B54=""</formula>
    </cfRule>
  </conditionalFormatting>
  <conditionalFormatting sqref="G69:H80">
    <cfRule type="expression" dxfId="107" priority="452">
      <formula>$B69=""</formula>
    </cfRule>
  </conditionalFormatting>
  <conditionalFormatting sqref="G84:H95">
    <cfRule type="expression" dxfId="106" priority="450">
      <formula>$B84=""</formula>
    </cfRule>
  </conditionalFormatting>
  <conditionalFormatting sqref="G99:H110">
    <cfRule type="expression" dxfId="105" priority="424">
      <formula>$B99=""</formula>
    </cfRule>
  </conditionalFormatting>
  <conditionalFormatting sqref="G114:H125">
    <cfRule type="expression" dxfId="104" priority="394">
      <formula>$B114=""</formula>
    </cfRule>
  </conditionalFormatting>
  <conditionalFormatting sqref="G129:H140">
    <cfRule type="expression" dxfId="103" priority="401">
      <formula>$B129=""</formula>
    </cfRule>
  </conditionalFormatting>
  <conditionalFormatting sqref="G144:H155">
    <cfRule type="expression" dxfId="102" priority="542">
      <formula>$B144=""</formula>
    </cfRule>
  </conditionalFormatting>
  <conditionalFormatting sqref="H20">
    <cfRule type="cellIs" dxfId="101" priority="227" operator="notEqual">
      <formula>0</formula>
    </cfRule>
  </conditionalFormatting>
  <conditionalFormatting sqref="H22 H24 H26 H28">
    <cfRule type="cellIs" dxfId="100" priority="228" operator="notEqual">
      <formula>0</formula>
    </cfRule>
  </conditionalFormatting>
  <conditionalFormatting sqref="H35">
    <cfRule type="cellIs" dxfId="99" priority="239" operator="equal">
      <formula>0</formula>
    </cfRule>
  </conditionalFormatting>
  <conditionalFormatting sqref="H37 H39 H41 H43 H45 H47">
    <cfRule type="cellIs" dxfId="98" priority="231" operator="equal">
      <formula>0</formula>
    </cfRule>
  </conditionalFormatting>
  <conditionalFormatting sqref="H37">
    <cfRule type="cellIs" dxfId="97" priority="238" operator="equal">
      <formula>0</formula>
    </cfRule>
  </conditionalFormatting>
  <conditionalFormatting sqref="H39">
    <cfRule type="cellIs" dxfId="96" priority="237" operator="equal">
      <formula>0</formula>
    </cfRule>
  </conditionalFormatting>
  <conditionalFormatting sqref="H41">
    <cfRule type="cellIs" dxfId="95" priority="236" operator="equal">
      <formula>0</formula>
    </cfRule>
  </conditionalFormatting>
  <conditionalFormatting sqref="H43">
    <cfRule type="cellIs" dxfId="94" priority="235" operator="equal">
      <formula>0</formula>
    </cfRule>
  </conditionalFormatting>
  <conditionalFormatting sqref="H45 H47">
    <cfRule type="cellIs" dxfId="93" priority="234" operator="equal">
      <formula>0</formula>
    </cfRule>
  </conditionalFormatting>
  <conditionalFormatting sqref="I54:I66">
    <cfRule type="cellIs" dxfId="92" priority="598" operator="equal">
      <formula>0</formula>
    </cfRule>
  </conditionalFormatting>
  <conditionalFormatting sqref="I69:I81">
    <cfRule type="cellIs" dxfId="91" priority="581" operator="equal">
      <formula>0</formula>
    </cfRule>
  </conditionalFormatting>
  <conditionalFormatting sqref="I84:I96">
    <cfRule type="cellIs" dxfId="90" priority="575" operator="equal">
      <formula>0</formula>
    </cfRule>
  </conditionalFormatting>
  <conditionalFormatting sqref="I99:I111">
    <cfRule type="cellIs" dxfId="89" priority="569" operator="equal">
      <formula>0</formula>
    </cfRule>
  </conditionalFormatting>
  <conditionalFormatting sqref="I114:I126">
    <cfRule type="cellIs" dxfId="88" priority="563" operator="equal">
      <formula>0</formula>
    </cfRule>
  </conditionalFormatting>
  <conditionalFormatting sqref="I129:I141">
    <cfRule type="cellIs" dxfId="87" priority="557" operator="equal">
      <formula>0</formula>
    </cfRule>
  </conditionalFormatting>
  <conditionalFormatting sqref="I144:I156">
    <cfRule type="cellIs" dxfId="86" priority="545" operator="equal">
      <formula>0</formula>
    </cfRule>
  </conditionalFormatting>
  <conditionalFormatting sqref="I49:J49">
    <cfRule type="cellIs" dxfId="85" priority="608" operator="notEqual">
      <formula>0</formula>
    </cfRule>
  </conditionalFormatting>
  <conditionalFormatting sqref="I35:K48">
    <cfRule type="cellIs" dxfId="84" priority="22" operator="equal">
      <formula>0</formula>
    </cfRule>
  </conditionalFormatting>
  <conditionalFormatting sqref="J37:J48">
    <cfRule type="cellIs" dxfId="83" priority="273" operator="equal">
      <formula>0</formula>
    </cfRule>
  </conditionalFormatting>
  <conditionalFormatting sqref="J54:J65">
    <cfRule type="expression" dxfId="82" priority="390">
      <formula>$B54=""</formula>
    </cfRule>
  </conditionalFormatting>
  <conditionalFormatting sqref="J69:J80">
    <cfRule type="expression" dxfId="81" priority="456">
      <formula>$B69=""</formula>
    </cfRule>
  </conditionalFormatting>
  <conditionalFormatting sqref="J84:J95">
    <cfRule type="expression" dxfId="80" priority="454">
      <formula>$B84=""</formula>
    </cfRule>
  </conditionalFormatting>
  <conditionalFormatting sqref="J99:J110">
    <cfRule type="expression" dxfId="79" priority="426">
      <formula>$B99=""</formula>
    </cfRule>
  </conditionalFormatting>
  <conditionalFormatting sqref="J114:J125">
    <cfRule type="expression" dxfId="78" priority="392">
      <formula>$B114=""</formula>
    </cfRule>
  </conditionalFormatting>
  <conditionalFormatting sqref="J129:J140">
    <cfRule type="expression" dxfId="77" priority="391">
      <formula>$B129=""</formula>
    </cfRule>
  </conditionalFormatting>
  <conditionalFormatting sqref="J144:J155">
    <cfRule type="expression" dxfId="76" priority="541">
      <formula>$B144=""</formula>
    </cfRule>
  </conditionalFormatting>
  <conditionalFormatting sqref="K22:K28">
    <cfRule type="cellIs" dxfId="75" priority="377" operator="lessThan">
      <formula>0</formula>
    </cfRule>
    <cfRule type="cellIs" dxfId="74" priority="378" operator="greaterThan">
      <formula>0</formula>
    </cfRule>
  </conditionalFormatting>
  <conditionalFormatting sqref="K22:K29">
    <cfRule type="cellIs" dxfId="73" priority="376" operator="lessThan">
      <formula>0</formula>
    </cfRule>
  </conditionalFormatting>
  <conditionalFormatting sqref="K30:K31">
    <cfRule type="cellIs" dxfId="72" priority="387" operator="notEqual">
      <formula>0</formula>
    </cfRule>
  </conditionalFormatting>
  <conditionalFormatting sqref="L35:L48">
    <cfRule type="expression" dxfId="71" priority="306">
      <formula>0</formula>
    </cfRule>
    <cfRule type="cellIs" dxfId="70" priority="304" operator="greaterThan">
      <formula>0</formula>
    </cfRule>
    <cfRule type="cellIs" dxfId="69" priority="303" operator="lessThan">
      <formula>0</formula>
    </cfRule>
  </conditionalFormatting>
  <conditionalFormatting sqref="M35:M48">
    <cfRule type="expression" dxfId="68" priority="325">
      <formula>$L35&lt;0</formula>
    </cfRule>
  </conditionalFormatting>
  <conditionalFormatting sqref="M35:N48">
    <cfRule type="cellIs" dxfId="67" priority="270" operator="equal">
      <formula>0</formula>
    </cfRule>
  </conditionalFormatting>
  <conditionalFormatting sqref="O54:O66">
    <cfRule type="expression" dxfId="66" priority="484">
      <formula>$D$54=0</formula>
    </cfRule>
  </conditionalFormatting>
  <conditionalFormatting sqref="O55:O65">
    <cfRule type="cellIs" dxfId="65" priority="502" operator="equal">
      <formula>0</formula>
    </cfRule>
  </conditionalFormatting>
  <conditionalFormatting sqref="O69:O81">
    <cfRule type="expression" dxfId="64" priority="483">
      <formula>$D$54=0</formula>
    </cfRule>
  </conditionalFormatting>
  <conditionalFormatting sqref="O70:O80">
    <cfRule type="cellIs" dxfId="63" priority="482" operator="equal">
      <formula>0</formula>
    </cfRule>
  </conditionalFormatting>
  <conditionalFormatting sqref="O84:O96">
    <cfRule type="expression" dxfId="62" priority="481">
      <formula>$D$54=0</formula>
    </cfRule>
  </conditionalFormatting>
  <conditionalFormatting sqref="O85:O95">
    <cfRule type="cellIs" dxfId="61" priority="480" operator="equal">
      <formula>0</formula>
    </cfRule>
  </conditionalFormatting>
  <conditionalFormatting sqref="O99:O111">
    <cfRule type="expression" dxfId="60" priority="479">
      <formula>$D$54=0</formula>
    </cfRule>
  </conditionalFormatting>
  <conditionalFormatting sqref="O100:O110">
    <cfRule type="cellIs" dxfId="59" priority="478" operator="equal">
      <formula>0</formula>
    </cfRule>
  </conditionalFormatting>
  <conditionalFormatting sqref="O114:O126">
    <cfRule type="expression" dxfId="58" priority="477">
      <formula>$D$54=0</formula>
    </cfRule>
  </conditionalFormatting>
  <conditionalFormatting sqref="O115:O125">
    <cfRule type="cellIs" dxfId="57" priority="476" operator="equal">
      <formula>0</formula>
    </cfRule>
  </conditionalFormatting>
  <conditionalFormatting sqref="O129:O141">
    <cfRule type="expression" dxfId="56" priority="475">
      <formula>$D$54=0</formula>
    </cfRule>
  </conditionalFormatting>
  <conditionalFormatting sqref="O130:O140">
    <cfRule type="cellIs" dxfId="55" priority="474" operator="equal">
      <formula>0</formula>
    </cfRule>
  </conditionalFormatting>
  <conditionalFormatting sqref="O144:O156">
    <cfRule type="expression" dxfId="54" priority="473">
      <formula>$D$54=0</formula>
    </cfRule>
  </conditionalFormatting>
  <conditionalFormatting sqref="O145:O155">
    <cfRule type="cellIs" dxfId="53" priority="472" operator="equal">
      <formula>0</formula>
    </cfRule>
  </conditionalFormatting>
  <conditionalFormatting sqref="P5">
    <cfRule type="cellIs" dxfId="52" priority="539" operator="equal">
      <formula>0</formula>
    </cfRule>
  </conditionalFormatting>
  <conditionalFormatting sqref="P10:T13">
    <cfRule type="cellIs" dxfId="44" priority="540" operator="equal">
      <formula>0</formula>
    </cfRule>
  </conditionalFormatting>
  <conditionalFormatting sqref="P5:AD13">
    <cfRule type="cellIs" dxfId="43" priority="538" operator="equal">
      <formula>0</formula>
    </cfRule>
  </conditionalFormatting>
  <conditionalFormatting sqref="P20:AE28">
    <cfRule type="cellIs" dxfId="42" priority="229" operator="equal">
      <formula>0</formula>
    </cfRule>
  </conditionalFormatting>
  <conditionalFormatting sqref="P66:AE66 P81:AE81 P96:AE96 P111:AE111 P126:AE126 P141:AE141 P156:AE157">
    <cfRule type="cellIs" dxfId="41" priority="487" operator="equal">
      <formula>0</formula>
    </cfRule>
  </conditionalFormatting>
  <conditionalFormatting sqref="Q35:Q48">
    <cfRule type="cellIs" dxfId="40" priority="358" operator="equal">
      <formula>0</formula>
    </cfRule>
  </conditionalFormatting>
  <conditionalFormatting sqref="W35:Y48">
    <cfRule type="cellIs" dxfId="25" priority="360" operator="equal">
      <formula>0</formula>
    </cfRule>
  </conditionalFormatting>
  <conditionalFormatting sqref="Y35:Y48">
    <cfRule type="cellIs" dxfId="22" priority="361" operator="greaterThan">
      <formula>0</formula>
    </cfRule>
    <cfRule type="cellIs" dxfId="21" priority="362" operator="lessThan">
      <formula>0</formula>
    </cfRule>
  </conditionalFormatting>
  <conditionalFormatting sqref="AE5:AE13 AE54:AE65">
    <cfRule type="cellIs" dxfId="8" priority="616" operator="equal">
      <formula>0</formula>
    </cfRule>
  </conditionalFormatting>
  <conditionalFormatting sqref="AE15 C54:C65 C99:C110 C114:C125 C129:C140 C144:C155 G157:G192">
    <cfRule type="cellIs" dxfId="7" priority="617" operator="equal">
      <formula>0</formula>
    </cfRule>
  </conditionalFormatting>
  <conditionalFormatting sqref="AE69:AE80 AE84:AE95 AE99:AE110 AE114:AE125 AE129:AE140 AE144:AE155">
    <cfRule type="cellIs" dxfId="6" priority="485" operator="equal">
      <formula>0</formula>
    </cfRule>
  </conditionalFormatting>
  <conditionalFormatting sqref="AF20:AF28">
    <cfRule type="cellIs" dxfId="5" priority="18" operator="equal">
      <formula>0</formula>
    </cfRule>
  </conditionalFormatting>
  <conditionalFormatting sqref="AF21 AF23 AF25 AF27">
    <cfRule type="cellIs" dxfId="4" priority="21" operator="equal">
      <formula>0</formula>
    </cfRule>
  </conditionalFormatting>
  <conditionalFormatting sqref="AG5:AG13">
    <cfRule type="cellIs" dxfId="3" priority="389" operator="equal">
      <formula>0</formula>
    </cfRule>
    <cfRule type="cellIs" dxfId="2" priority="388" operator="equal">
      <formula>0</formula>
    </cfRule>
  </conditionalFormatting>
  <conditionalFormatting sqref="AG20:AG27">
    <cfRule type="cellIs" dxfId="1" priority="16" operator="equal">
      <formula>"adjustment needed"</formula>
    </cfRule>
    <cfRule type="cellIs" dxfId="0" priority="17" operator="equal">
      <formula>"""adjustment needed"""</formula>
    </cfRule>
  </conditionalFormatting>
  <dataValidations count="1">
    <dataValidation type="list" allowBlank="1" showInputMessage="1" showErrorMessage="1" sqref="D13:D14" xr:uid="{003A0027-00EF-4165-A509-00B900C5006A}">
      <formula1>INDIRECT(D11)</formula1>
    </dataValidation>
  </dataValidations>
  <pageMargins left="0.7" right="0.7" top="0.78740157500000008" bottom="0.78740157500000008" header="0.3" footer="0.3"/>
  <pageSetup paperSize="9" scale="30" orientation="portrait"/>
  <extLst>
    <ext xmlns:x14="http://schemas.microsoft.com/office/spreadsheetml/2009/9/main" uri="{78C0D931-6437-407d-A8EE-F0AAD7539E65}">
      <x14:conditionalFormattings>
        <x14:conditionalFormatting xmlns:xm="http://schemas.microsoft.com/office/excel/2006/main">
          <x14:cfRule type="cellIs" priority="535" operator="greaterThan" id="{005E00C6-00D1-4722-9B24-0078004C0066}">
            <xm:f>'Basic project data'!$C$7</xm:f>
            <x14:dxf>
              <font>
                <color rgb="FFF2F2F2"/>
              </font>
            </x14:dxf>
          </x14:cfRule>
          <xm:sqref>C69:C80</xm:sqref>
        </x14:conditionalFormatting>
        <x14:conditionalFormatting xmlns:xm="http://schemas.microsoft.com/office/excel/2006/main">
          <x14:cfRule type="cellIs" priority="529" operator="greaterThan" id="{00F4006F-00BA-493A-B805-009E009B0011}">
            <xm:f>'Basic project data'!$C$7</xm:f>
            <x14:dxf>
              <font>
                <color rgb="FFF2F2F2"/>
              </font>
            </x14:dxf>
          </x14:cfRule>
          <xm:sqref>C84:C95</xm:sqref>
        </x14:conditionalFormatting>
        <x14:conditionalFormatting xmlns:xm="http://schemas.microsoft.com/office/excel/2006/main">
          <x14:cfRule type="expression" priority="434" id="{00710050-0067-4F7A-B6EF-00EA0004000E}">
            <xm:f>AND($D54&gt;='Basic project data'!$D$20,$D54&lt;='Basic project data'!$E$20,'Basic project data'!$F$20="x")</xm:f>
            <x14:dxf>
              <fill>
                <patternFill patternType="solid">
                  <fgColor indexed="26"/>
                  <bgColor indexed="26"/>
                </patternFill>
              </fill>
            </x14:dxf>
          </x14:cfRule>
          <xm:sqref>P54:P65</xm:sqref>
        </x14:conditionalFormatting>
        <x14:conditionalFormatting xmlns:xm="http://schemas.microsoft.com/office/excel/2006/main">
          <x14:cfRule type="expression" priority="1" id="{E670D196-47F0-483E-8CE3-CE207C117304}">
            <xm:f>AND($D69&gt;='Basic project data'!$D$20,$D69&lt;='Basic project data'!$E$20,'Basic project data'!$F$20="x")</xm:f>
            <x14:dxf>
              <fill>
                <patternFill patternType="solid">
                  <fgColor indexed="26"/>
                  <bgColor indexed="26"/>
                </patternFill>
              </fill>
            </x14:dxf>
          </x14:cfRule>
          <xm:sqref>P69:P80</xm:sqref>
        </x14:conditionalFormatting>
        <x14:conditionalFormatting xmlns:xm="http://schemas.microsoft.com/office/excel/2006/main">
          <x14:cfRule type="expression" priority="437" id="{00C2000A-00AE-4AB1-B759-00E800E0008A}">
            <xm:f>AND($D84&gt;='Basic project data'!$D$20,$D84&lt;='Basic project data'!$E$20,'Basic project data'!$F$20="x")</xm:f>
            <x14:dxf>
              <fill>
                <patternFill patternType="solid">
                  <fgColor indexed="26"/>
                  <bgColor indexed="26"/>
                </patternFill>
              </fill>
            </x14:dxf>
          </x14:cfRule>
          <xm:sqref>P84:P95</xm:sqref>
        </x14:conditionalFormatting>
        <x14:conditionalFormatting xmlns:xm="http://schemas.microsoft.com/office/excel/2006/main">
          <x14:cfRule type="expression" priority="404" id="{00700078-002A-4562-971C-00BB00A80049}">
            <xm:f>AND($D99&gt;='Basic project data'!$D$20,$D99&lt;='Basic project data'!$E$20,'Basic project data'!$F$20="x")</xm:f>
            <x14:dxf>
              <fill>
                <patternFill patternType="solid">
                  <fgColor indexed="26"/>
                  <bgColor indexed="26"/>
                </patternFill>
              </fill>
            </x14:dxf>
          </x14:cfRule>
          <xm:sqref>P99:P110</xm:sqref>
        </x14:conditionalFormatting>
        <x14:conditionalFormatting xmlns:xm="http://schemas.microsoft.com/office/excel/2006/main">
          <x14:cfRule type="expression" priority="399" id="{00CA001A-0009-49C9-B781-00B80062002E}">
            <xm:f>AND($D114&gt;='Basic project data'!$D$20,$D114&lt;='Basic project data'!$E$20,'Basic project data'!$F$20="x")</xm:f>
            <x14:dxf>
              <fill>
                <patternFill patternType="solid">
                  <fgColor indexed="26"/>
                  <bgColor indexed="26"/>
                </patternFill>
              </fill>
            </x14:dxf>
          </x14:cfRule>
          <xm:sqref>P114:P125</xm:sqref>
        </x14:conditionalFormatting>
        <x14:conditionalFormatting xmlns:xm="http://schemas.microsoft.com/office/excel/2006/main">
          <x14:cfRule type="expression" priority="398" id="{00970052-0096-4C0D-9B39-002E00CF0045}">
            <xm:f>AND($D129&gt;='Basic project data'!$D$20,$D129&lt;='Basic project data'!$E$20,'Basic project data'!$F$20="x")</xm:f>
            <x14:dxf>
              <fill>
                <patternFill patternType="solid">
                  <fgColor indexed="26"/>
                  <bgColor indexed="26"/>
                </patternFill>
              </fill>
            </x14:dxf>
          </x14:cfRule>
          <xm:sqref>P129:P140</xm:sqref>
        </x14:conditionalFormatting>
        <x14:conditionalFormatting xmlns:xm="http://schemas.microsoft.com/office/excel/2006/main">
          <x14:cfRule type="expression" priority="618" id="{003100EA-004E-41E8-86F4-0044003A0076}">
            <xm:f>AND($D144&gt;='Basic project data'!$D$20,$D144&lt;='Basic project data'!$E$20,'Basic project data'!$F$20="x")</xm:f>
            <x14:dxf>
              <fill>
                <patternFill patternType="solid">
                  <fgColor indexed="26"/>
                  <bgColor indexed="26"/>
                </patternFill>
              </fill>
            </x14:dxf>
          </x14:cfRule>
          <xm:sqref>P144:P155</xm:sqref>
        </x14:conditionalFormatting>
        <x14:conditionalFormatting xmlns:xm="http://schemas.microsoft.com/office/excel/2006/main">
          <x14:cfRule type="expression" priority="619" id="{00FE00CA-002E-4BCF-8608-00B500A500F7}">
            <xm:f>AND($D54&gt;='Basic project data'!$D$21,$D54&lt;='Basic project data'!$E$21,'Basic project data'!$F$21="x")</xm:f>
            <x14:dxf>
              <fill>
                <patternFill patternType="solid">
                  <fgColor indexed="26"/>
                  <bgColor indexed="26"/>
                </patternFill>
              </fill>
            </x14:dxf>
          </x14:cfRule>
          <xm:sqref>Q54:Q65 Q84:Q95 Q99:Q110 Q114:Q125 Q129:Q140 Q144:Q155</xm:sqref>
        </x14:conditionalFormatting>
        <x14:conditionalFormatting xmlns:xm="http://schemas.microsoft.com/office/excel/2006/main">
          <x14:cfRule type="expression" priority="2" id="{3CF5E007-72C7-4D3E-9AD6-DD0A37BD3AD1}">
            <xm:f>AND($D69&gt;='Basic project data'!$D$21,$D69&lt;='Basic project data'!$E$21,'Basic project data'!$F$21="x")</xm:f>
            <x14:dxf>
              <fill>
                <patternFill patternType="solid">
                  <fgColor indexed="26"/>
                  <bgColor indexed="26"/>
                </patternFill>
              </fill>
            </x14:dxf>
          </x14:cfRule>
          <xm:sqref>Q69:Q80</xm:sqref>
        </x14:conditionalFormatting>
        <x14:conditionalFormatting xmlns:xm="http://schemas.microsoft.com/office/excel/2006/main">
          <x14:cfRule type="expression" priority="620" id="{005E0034-003B-48E8-95E2-00E900520090}">
            <xm:f>AND($D54&gt;='Basic project data'!$D$22,$D54&lt;='Basic project data'!$E$22,'Basic project data'!$F$22="x")</xm:f>
            <x14:dxf>
              <fill>
                <patternFill patternType="solid">
                  <fgColor indexed="26"/>
                  <bgColor indexed="26"/>
                </patternFill>
              </fill>
            </x14:dxf>
          </x14:cfRule>
          <xm:sqref>R54:R65 R84:R95 R99:R110 R114:R125 R129:R140 R144:R155</xm:sqref>
        </x14:conditionalFormatting>
        <x14:conditionalFormatting xmlns:xm="http://schemas.microsoft.com/office/excel/2006/main">
          <x14:cfRule type="expression" priority="3" id="{0C1E286A-722B-4B1B-B709-F0BD07CB7F3F}">
            <xm:f>AND($D69&gt;='Basic project data'!$D$22,$D69&lt;='Basic project data'!$E$22,'Basic project data'!$F$22="x")</xm:f>
            <x14:dxf>
              <fill>
                <patternFill patternType="solid">
                  <fgColor indexed="26"/>
                  <bgColor indexed="26"/>
                </patternFill>
              </fill>
            </x14:dxf>
          </x14:cfRule>
          <xm:sqref>R69:R80</xm:sqref>
        </x14:conditionalFormatting>
        <x14:conditionalFormatting xmlns:xm="http://schemas.microsoft.com/office/excel/2006/main">
          <x14:cfRule type="expression" priority="621" id="{000300E2-00E1-4472-A53C-001700440015}">
            <xm:f>AND($D54&gt;='Basic project data'!$D$23,$D54&lt;='Basic project data'!$E$23,'Basic project data'!$F$23="x")</xm:f>
            <x14:dxf>
              <fill>
                <patternFill patternType="solid">
                  <fgColor indexed="26"/>
                  <bgColor indexed="26"/>
                </patternFill>
              </fill>
            </x14:dxf>
          </x14:cfRule>
          <xm:sqref>S54:S65 S84:S95 S99:S110 S114:S125 S129:S140 S144:S155</xm:sqref>
        </x14:conditionalFormatting>
        <x14:conditionalFormatting xmlns:xm="http://schemas.microsoft.com/office/excel/2006/main">
          <x14:cfRule type="expression" priority="4" id="{E3A883DC-3284-491B-BA47-113241026194}">
            <xm:f>AND($D69&gt;='Basic project data'!$D$23,$D69&lt;='Basic project data'!$E$23,'Basic project data'!$F$23="x")</xm:f>
            <x14:dxf>
              <fill>
                <patternFill patternType="solid">
                  <fgColor indexed="26"/>
                  <bgColor indexed="26"/>
                </patternFill>
              </fill>
            </x14:dxf>
          </x14:cfRule>
          <xm:sqref>S69:S80</xm:sqref>
        </x14:conditionalFormatting>
        <x14:conditionalFormatting xmlns:xm="http://schemas.microsoft.com/office/excel/2006/main">
          <x14:cfRule type="expression" priority="622" id="{005B001B-00AC-45E5-89F6-007700AA00D4}">
            <xm:f>AND($D54&gt;='Basic project data'!$D$24,$D54&lt;='Basic project data'!$E$24,'Basic project data'!$F$24="x")</xm:f>
            <x14:dxf>
              <fill>
                <patternFill patternType="solid">
                  <fgColor indexed="26"/>
                  <bgColor indexed="26"/>
                </patternFill>
              </fill>
            </x14:dxf>
          </x14:cfRule>
          <xm:sqref>T54:T65 T84:T95 T99:T110 T114:T125 T129:T140 T144:T155</xm:sqref>
        </x14:conditionalFormatting>
        <x14:conditionalFormatting xmlns:xm="http://schemas.microsoft.com/office/excel/2006/main">
          <x14:cfRule type="expression" priority="5" id="{C8AD3899-980F-4CD8-9378-B59CC70FE20B}">
            <xm:f>AND($D69&gt;='Basic project data'!$D$24,$D69&lt;='Basic project data'!$E$24,'Basic project data'!$F$24="x")</xm:f>
            <x14:dxf>
              <fill>
                <patternFill patternType="solid">
                  <fgColor indexed="26"/>
                  <bgColor indexed="26"/>
                </patternFill>
              </fill>
            </x14:dxf>
          </x14:cfRule>
          <xm:sqref>T69:T80</xm:sqref>
        </x14:conditionalFormatting>
        <x14:conditionalFormatting xmlns:xm="http://schemas.microsoft.com/office/excel/2006/main">
          <x14:cfRule type="expression" priority="623" id="{00060001-00ED-43A2-B8B6-000A00C1008C}">
            <xm:f>AND($D54&gt;='Basic project data'!$D$25,$D54&lt;='Basic project data'!$E$25,'Basic project data'!$F$25="x")</xm:f>
            <x14:dxf>
              <fill>
                <patternFill patternType="solid">
                  <fgColor indexed="26"/>
                  <bgColor indexed="26"/>
                </patternFill>
              </fill>
            </x14:dxf>
          </x14:cfRule>
          <xm:sqref>U54:U65 U84:U95 U99:U110 U114:U125 U129:U140 U144:U155</xm:sqref>
        </x14:conditionalFormatting>
        <x14:conditionalFormatting xmlns:xm="http://schemas.microsoft.com/office/excel/2006/main">
          <x14:cfRule type="expression" priority="6" id="{5A6AD004-9F49-4758-AFC6-FC7F7E76BE24}">
            <xm:f>AND($D69&gt;='Basic project data'!$D$25,$D69&lt;='Basic project data'!$E$25,'Basic project data'!$F$25="x")</xm:f>
            <x14:dxf>
              <fill>
                <patternFill patternType="solid">
                  <fgColor indexed="26"/>
                  <bgColor indexed="26"/>
                </patternFill>
              </fill>
            </x14:dxf>
          </x14:cfRule>
          <xm:sqref>U69:U80</xm:sqref>
        </x14:conditionalFormatting>
        <x14:conditionalFormatting xmlns:xm="http://schemas.microsoft.com/office/excel/2006/main">
          <x14:cfRule type="expression" priority="624" id="{00E300A1-008B-4BBF-A23F-007000130060}">
            <xm:f>AND($D54&gt;='Basic project data'!$D$26,$D54&lt;='Basic project data'!$E$26,'Basic project data'!$F$26="x")</xm:f>
            <x14:dxf>
              <fill>
                <patternFill patternType="solid">
                  <fgColor indexed="26"/>
                  <bgColor indexed="26"/>
                </patternFill>
              </fill>
            </x14:dxf>
          </x14:cfRule>
          <xm:sqref>V54:V65 V84:V95 V99:V110 V114:V125 V129:V140 V144:V155</xm:sqref>
        </x14:conditionalFormatting>
        <x14:conditionalFormatting xmlns:xm="http://schemas.microsoft.com/office/excel/2006/main">
          <x14:cfRule type="expression" priority="7" id="{32269BAC-23EE-444F-BC57-A8F60E007A74}">
            <xm:f>AND($D69&gt;='Basic project data'!$D$26,$D69&lt;='Basic project data'!$E$26,'Basic project data'!$F$26="x")</xm:f>
            <x14:dxf>
              <fill>
                <patternFill patternType="solid">
                  <fgColor indexed="26"/>
                  <bgColor indexed="26"/>
                </patternFill>
              </fill>
            </x14:dxf>
          </x14:cfRule>
          <xm:sqref>V69:V80</xm:sqref>
        </x14:conditionalFormatting>
        <x14:conditionalFormatting xmlns:xm="http://schemas.microsoft.com/office/excel/2006/main">
          <x14:cfRule type="expression" priority="625" id="{00D100E2-002D-4E5B-AD31-002B006E0039}">
            <xm:f>AND(D54&gt;='Basic project data'!$D$27,D54&lt;='Basic project data'!$E$27,'Basic project data'!$F$27="x")</xm:f>
            <x14:dxf>
              <fill>
                <patternFill patternType="solid">
                  <fgColor indexed="26"/>
                  <bgColor indexed="26"/>
                </patternFill>
              </fill>
            </x14:dxf>
          </x14:cfRule>
          <xm:sqref>W54:W65 W84:W95 W99:W110 W114:W125 W129:W140 W144:W155</xm:sqref>
        </x14:conditionalFormatting>
        <x14:conditionalFormatting xmlns:xm="http://schemas.microsoft.com/office/excel/2006/main">
          <x14:cfRule type="expression" priority="8" id="{C3F2284C-2FB8-4146-9DA7-C4AE573C0A00}">
            <xm:f>AND(D69&gt;='Basic project data'!$D$27,D69&lt;='Basic project data'!$E$27,'Basic project data'!$F$27="x")</xm:f>
            <x14:dxf>
              <fill>
                <patternFill patternType="solid">
                  <fgColor indexed="26"/>
                  <bgColor indexed="26"/>
                </patternFill>
              </fill>
            </x14:dxf>
          </x14:cfRule>
          <xm:sqref>W69:W80</xm:sqref>
        </x14:conditionalFormatting>
        <x14:conditionalFormatting xmlns:xm="http://schemas.microsoft.com/office/excel/2006/main">
          <x14:cfRule type="expression" priority="626" id="{004800E3-00D6-4D1B-AFE1-003500900041}">
            <xm:f>AND($D54&gt;='Basic project data'!$D$28,$D54&lt;='Basic project data'!$E$28,'Basic project data'!$F$28="x")</xm:f>
            <x14:dxf>
              <fill>
                <patternFill patternType="solid">
                  <fgColor indexed="26"/>
                  <bgColor indexed="26"/>
                </patternFill>
              </fill>
            </x14:dxf>
          </x14:cfRule>
          <xm:sqref>X54:X65 X84:X95 X99:X110 X114:X125 X129:X140 X144:X155</xm:sqref>
        </x14:conditionalFormatting>
        <x14:conditionalFormatting xmlns:xm="http://schemas.microsoft.com/office/excel/2006/main">
          <x14:cfRule type="expression" priority="9" id="{59105EB0-3904-46D5-89EF-00F05C2F8001}">
            <xm:f>AND($D69&gt;='Basic project data'!$D$28,$D69&lt;='Basic project data'!$E$28,'Basic project data'!$F$28="x")</xm:f>
            <x14:dxf>
              <fill>
                <patternFill patternType="solid">
                  <fgColor indexed="26"/>
                  <bgColor indexed="26"/>
                </patternFill>
              </fill>
            </x14:dxf>
          </x14:cfRule>
          <xm:sqref>X69:X80</xm:sqref>
        </x14:conditionalFormatting>
        <x14:conditionalFormatting xmlns:xm="http://schemas.microsoft.com/office/excel/2006/main">
          <x14:cfRule type="expression" priority="627" id="{00E20083-0023-4E56-9504-004000290057}">
            <xm:f>AND($D54&gt;='Basic project data'!$D$29,$D54&lt;='Basic project data'!$E$29,'Basic project data'!$F$29="x")</xm:f>
            <x14:dxf>
              <fill>
                <patternFill patternType="solid">
                  <fgColor indexed="26"/>
                  <bgColor indexed="26"/>
                </patternFill>
              </fill>
            </x14:dxf>
          </x14:cfRule>
          <xm:sqref>Y54:Y65 Y84:Y95 Y99:Y110 Y114:Y125 Y129:Y140 Y144:Y155</xm:sqref>
        </x14:conditionalFormatting>
        <x14:conditionalFormatting xmlns:xm="http://schemas.microsoft.com/office/excel/2006/main">
          <x14:cfRule type="expression" priority="10" id="{63AA314C-F637-45B2-BA7F-85701B3551D6}">
            <xm:f>AND($D69&gt;='Basic project data'!$D$29,$D69&lt;='Basic project data'!$E$29,'Basic project data'!$F$29="x")</xm:f>
            <x14:dxf>
              <fill>
                <patternFill patternType="solid">
                  <fgColor indexed="26"/>
                  <bgColor indexed="26"/>
                </patternFill>
              </fill>
            </x14:dxf>
          </x14:cfRule>
          <xm:sqref>Y69:Y80</xm:sqref>
        </x14:conditionalFormatting>
        <x14:conditionalFormatting xmlns:xm="http://schemas.microsoft.com/office/excel/2006/main">
          <x14:cfRule type="expression" priority="628" id="{00B60060-0068-4D86-BCB6-008500AF00FD}">
            <xm:f>AND($D54&gt;='Basic project data'!$D$30,$D54&lt;='Basic project data'!$E$30,'Basic project data'!$F$30="x")</xm:f>
            <x14:dxf>
              <fill>
                <patternFill patternType="solid">
                  <fgColor indexed="26"/>
                  <bgColor indexed="26"/>
                </patternFill>
              </fill>
            </x14:dxf>
          </x14:cfRule>
          <xm:sqref>Z54:Z65 Z84:Z95 Z99:Z110 Z114:Z125 Z129:Z140 Z144:Z155</xm:sqref>
        </x14:conditionalFormatting>
        <x14:conditionalFormatting xmlns:xm="http://schemas.microsoft.com/office/excel/2006/main">
          <x14:cfRule type="expression" priority="11" id="{B3637A4E-A577-4F9D-B52A-C22A0C48B803}">
            <xm:f>AND($D69&gt;='Basic project data'!$D$30,$D69&lt;='Basic project data'!$E$30,'Basic project data'!$F$30="x")</xm:f>
            <x14:dxf>
              <fill>
                <patternFill patternType="solid">
                  <fgColor indexed="26"/>
                  <bgColor indexed="26"/>
                </patternFill>
              </fill>
            </x14:dxf>
          </x14:cfRule>
          <xm:sqref>Z69:Z80</xm:sqref>
        </x14:conditionalFormatting>
        <x14:conditionalFormatting xmlns:xm="http://schemas.microsoft.com/office/excel/2006/main">
          <x14:cfRule type="expression" priority="629" id="{000900E7-005B-430E-8DD5-00D800EB00AE}">
            <xm:f>AND($D54&gt;='Basic project data'!$D$31,$D54&lt;='Basic project data'!$E$31,'Basic project data'!$F$31="x")</xm:f>
            <x14:dxf>
              <fill>
                <patternFill patternType="solid">
                  <fgColor indexed="26"/>
                  <bgColor indexed="26"/>
                </patternFill>
              </fill>
            </x14:dxf>
          </x14:cfRule>
          <xm:sqref>AA54:AA65 AA84:AA95 AA99:AA110 AA114:AA125 AA129:AA140 AA144:AA155</xm:sqref>
        </x14:conditionalFormatting>
        <x14:conditionalFormatting xmlns:xm="http://schemas.microsoft.com/office/excel/2006/main">
          <x14:cfRule type="expression" priority="12" id="{E44C2776-BB10-427F-8578-6D66F61C8948}">
            <xm:f>AND($D69&gt;='Basic project data'!$D$31,$D69&lt;='Basic project data'!$E$31,'Basic project data'!$F$31="x")</xm:f>
            <x14:dxf>
              <fill>
                <patternFill patternType="solid">
                  <fgColor indexed="26"/>
                  <bgColor indexed="26"/>
                </patternFill>
              </fill>
            </x14:dxf>
          </x14:cfRule>
          <xm:sqref>AA69:AA80</xm:sqref>
        </x14:conditionalFormatting>
        <x14:conditionalFormatting xmlns:xm="http://schemas.microsoft.com/office/excel/2006/main">
          <x14:cfRule type="expression" priority="630" id="{004300F9-0017-4A28-9E29-00B700BF00BD}">
            <xm:f>AND($D54&gt;='Basic project data'!$D$32,$D54&lt;='Basic project data'!$E$32,'Basic project data'!$F$32="x")</xm:f>
            <x14:dxf>
              <fill>
                <patternFill patternType="solid">
                  <fgColor indexed="26"/>
                  <bgColor indexed="26"/>
                </patternFill>
              </fill>
            </x14:dxf>
          </x14:cfRule>
          <xm:sqref>AB54:AB65 AB84:AB95 AB99:AB110 AB114:AB125 AB129:AB140 AB144:AB155</xm:sqref>
        </x14:conditionalFormatting>
        <x14:conditionalFormatting xmlns:xm="http://schemas.microsoft.com/office/excel/2006/main">
          <x14:cfRule type="expression" priority="13" id="{68742DFA-5AC0-4110-B889-C8F6D3F4CF2E}">
            <xm:f>AND($D69&gt;='Basic project data'!$D$32,$D69&lt;='Basic project data'!$E$32,'Basic project data'!$F$32="x")</xm:f>
            <x14:dxf>
              <fill>
                <patternFill patternType="solid">
                  <fgColor indexed="26"/>
                  <bgColor indexed="26"/>
                </patternFill>
              </fill>
            </x14:dxf>
          </x14:cfRule>
          <xm:sqref>AB69:AB80</xm:sqref>
        </x14:conditionalFormatting>
        <x14:conditionalFormatting xmlns:xm="http://schemas.microsoft.com/office/excel/2006/main">
          <x14:cfRule type="expression" priority="631" id="{00970036-00A0-4D26-8E28-00B900CA001E}">
            <xm:f>AND($D54&gt;='Basic project data'!$D$33,$D54&lt;='Basic project data'!$E$33,'Basic project data'!$F$33="x")</xm:f>
            <x14:dxf>
              <fill>
                <patternFill patternType="solid">
                  <fgColor indexed="26"/>
                  <bgColor indexed="26"/>
                </patternFill>
              </fill>
            </x14:dxf>
          </x14:cfRule>
          <xm:sqref>AC54:AC65 AC84:AC95 AC99:AC110 AC114:AC125 AC129:AC140 AC144:AC155</xm:sqref>
        </x14:conditionalFormatting>
        <x14:conditionalFormatting xmlns:xm="http://schemas.microsoft.com/office/excel/2006/main">
          <x14:cfRule type="expression" priority="14" id="{850ECC82-24B8-480F-B663-FD08FD6F802A}">
            <xm:f>AND($D69&gt;='Basic project data'!$D$33,$D69&lt;='Basic project data'!$E$33,'Basic project data'!$F$33="x")</xm:f>
            <x14:dxf>
              <fill>
                <patternFill patternType="solid">
                  <fgColor indexed="26"/>
                  <bgColor indexed="26"/>
                </patternFill>
              </fill>
            </x14:dxf>
          </x14:cfRule>
          <xm:sqref>AC69:AC80</xm:sqref>
        </x14:conditionalFormatting>
        <x14:conditionalFormatting xmlns:xm="http://schemas.microsoft.com/office/excel/2006/main">
          <x14:cfRule type="expression" priority="632" id="{00E000B2-00D2-49E3-9737-00D900CB0047}">
            <xm:f>AND($D54&gt;='Basic project data'!$D$34,$D54&lt;='Basic project data'!$E$34,'Basic project data'!$F$34="x")</xm:f>
            <x14:dxf>
              <fill>
                <patternFill patternType="solid">
                  <fgColor indexed="26"/>
                  <bgColor indexed="26"/>
                </patternFill>
              </fill>
            </x14:dxf>
          </x14:cfRule>
          <xm:sqref>AD54:AD65 AD84:AD95 AD99:AD110 AD114:AD125 AD129:AD140 AD144:AD155</xm:sqref>
        </x14:conditionalFormatting>
        <x14:conditionalFormatting xmlns:xm="http://schemas.microsoft.com/office/excel/2006/main">
          <x14:cfRule type="expression" priority="15" id="{7D5C8C54-8A12-449A-AC87-17E247645DA3}">
            <xm:f>AND($D69&gt;='Basic project data'!$D$34,$D69&lt;='Basic project data'!$E$34,'Basic project data'!$F$34="x")</xm:f>
            <x14:dxf>
              <fill>
                <patternFill patternType="solid">
                  <fgColor indexed="26"/>
                  <bgColor indexed="26"/>
                </patternFill>
              </fill>
            </x14:dxf>
          </x14:cfRule>
          <xm:sqref>AD69:AD80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F00-000000000000}">
          <x14:formula1>
            <xm:f>'A. Personnel costs'!$A$6:$A$10</xm:f>
          </x14:formula1>
          <xm:sqref>H1</xm:sqref>
        </x14:dataValidation>
        <x14:dataValidation type="list" allowBlank="1" showInputMessage="1" showErrorMessage="1" xr:uid="{00000000-0002-0000-0F00-000001000000}">
          <x14:formula1>
            <xm:f>'Drop-down Liste'!$B$2:$B$3</xm:f>
          </x14:formula1>
          <xm:sqref>D11:D12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E5267-C7D9-4772-A424-01F4B06ABC0F}">
  <dimension ref="A1:C145"/>
  <sheetViews>
    <sheetView topLeftCell="A28" workbookViewId="0">
      <selection activeCell="C41" sqref="C41"/>
    </sheetView>
  </sheetViews>
  <sheetFormatPr baseColWidth="10" defaultColWidth="10.5546875" defaultRowHeight="15" x14ac:dyDescent="0.2"/>
  <cols>
    <col min="1" max="1" width="10.5546875" style="273"/>
    <col min="2" max="3" width="79.109375" style="273" customWidth="1"/>
    <col min="4" max="16384" width="10.5546875" style="273"/>
  </cols>
  <sheetData>
    <row r="1" spans="1:3" ht="15" customHeight="1" x14ac:dyDescent="0.2">
      <c r="A1"/>
      <c r="B1"/>
      <c r="C1"/>
    </row>
    <row r="2" spans="1:3" x14ac:dyDescent="0.2">
      <c r="A2" t="s">
        <v>298</v>
      </c>
      <c r="B2" t="s">
        <v>8</v>
      </c>
      <c r="C2" t="s">
        <v>10</v>
      </c>
    </row>
    <row r="3" spans="1:3" x14ac:dyDescent="0.2">
      <c r="A3" t="s">
        <v>299</v>
      </c>
      <c r="B3" t="s">
        <v>300</v>
      </c>
      <c r="C3" t="s">
        <v>301</v>
      </c>
    </row>
    <row r="4" spans="1:3" x14ac:dyDescent="0.2">
      <c r="A4" t="s">
        <v>299</v>
      </c>
      <c r="B4" t="s">
        <v>467</v>
      </c>
      <c r="C4" t="s">
        <v>468</v>
      </c>
    </row>
    <row r="5" spans="1:3" x14ac:dyDescent="0.2">
      <c r="A5" t="s">
        <v>299</v>
      </c>
      <c r="B5" t="s">
        <v>543</v>
      </c>
      <c r="C5" t="s">
        <v>302</v>
      </c>
    </row>
    <row r="6" spans="1:3" x14ac:dyDescent="0.2">
      <c r="A6" t="s">
        <v>299</v>
      </c>
      <c r="B6" t="s">
        <v>303</v>
      </c>
      <c r="C6" t="s">
        <v>304</v>
      </c>
    </row>
    <row r="7" spans="1:3" x14ac:dyDescent="0.2">
      <c r="A7" t="s">
        <v>299</v>
      </c>
      <c r="B7" t="s">
        <v>539</v>
      </c>
      <c r="C7" t="s">
        <v>540</v>
      </c>
    </row>
    <row r="8" spans="1:3" x14ac:dyDescent="0.2">
      <c r="A8" t="s">
        <v>299</v>
      </c>
      <c r="B8" t="s">
        <v>305</v>
      </c>
      <c r="C8" t="s">
        <v>306</v>
      </c>
    </row>
    <row r="9" spans="1:3" x14ac:dyDescent="0.2">
      <c r="A9" t="s">
        <v>299</v>
      </c>
      <c r="B9" t="s">
        <v>469</v>
      </c>
      <c r="C9" t="s">
        <v>470</v>
      </c>
    </row>
    <row r="10" spans="1:3" x14ac:dyDescent="0.2">
      <c r="A10" t="s">
        <v>299</v>
      </c>
      <c r="B10" t="s">
        <v>307</v>
      </c>
      <c r="C10" t="s">
        <v>308</v>
      </c>
    </row>
    <row r="11" spans="1:3" x14ac:dyDescent="0.2">
      <c r="A11" t="s">
        <v>299</v>
      </c>
      <c r="B11" t="s">
        <v>309</v>
      </c>
      <c r="C11" t="s">
        <v>310</v>
      </c>
    </row>
    <row r="12" spans="1:3" x14ac:dyDescent="0.2">
      <c r="A12" t="s">
        <v>299</v>
      </c>
      <c r="B12" t="s">
        <v>311</v>
      </c>
      <c r="C12" t="s">
        <v>312</v>
      </c>
    </row>
    <row r="13" spans="1:3" x14ac:dyDescent="0.2">
      <c r="A13" t="s">
        <v>299</v>
      </c>
      <c r="B13" t="s">
        <v>252</v>
      </c>
      <c r="C13" t="s">
        <v>252</v>
      </c>
    </row>
    <row r="14" spans="1:3" x14ac:dyDescent="0.2">
      <c r="A14" t="s">
        <v>299</v>
      </c>
      <c r="B14" s="387" t="s">
        <v>383</v>
      </c>
      <c r="C14" t="s">
        <v>383</v>
      </c>
    </row>
    <row r="15" spans="1:3" x14ac:dyDescent="0.2">
      <c r="A15" t="s">
        <v>299</v>
      </c>
      <c r="B15" s="387" t="s">
        <v>384</v>
      </c>
      <c r="C15" t="s">
        <v>384</v>
      </c>
    </row>
    <row r="16" spans="1:3" x14ac:dyDescent="0.2">
      <c r="A16" t="s">
        <v>299</v>
      </c>
      <c r="B16" s="387" t="s">
        <v>385</v>
      </c>
      <c r="C16" t="s">
        <v>385</v>
      </c>
    </row>
    <row r="17" spans="1:3" x14ac:dyDescent="0.2">
      <c r="A17" t="s">
        <v>299</v>
      </c>
      <c r="B17" s="387" t="s">
        <v>386</v>
      </c>
      <c r="C17" t="s">
        <v>386</v>
      </c>
    </row>
    <row r="18" spans="1:3" x14ac:dyDescent="0.2">
      <c r="A18" t="s">
        <v>299</v>
      </c>
      <c r="B18" s="387" t="s">
        <v>387</v>
      </c>
      <c r="C18" t="s">
        <v>387</v>
      </c>
    </row>
    <row r="19" spans="1:3" x14ac:dyDescent="0.2">
      <c r="A19" t="s">
        <v>299</v>
      </c>
      <c r="B19" s="387" t="s">
        <v>388</v>
      </c>
      <c r="C19" t="s">
        <v>388</v>
      </c>
    </row>
    <row r="20" spans="1:3" x14ac:dyDescent="0.2">
      <c r="A20" t="s">
        <v>299</v>
      </c>
      <c r="B20" s="387" t="s">
        <v>389</v>
      </c>
      <c r="C20" t="s">
        <v>389</v>
      </c>
    </row>
    <row r="21" spans="1:3" ht="15" customHeight="1" x14ac:dyDescent="0.2">
      <c r="A21" t="s">
        <v>299</v>
      </c>
      <c r="B21" s="387" t="s">
        <v>390</v>
      </c>
      <c r="C21" t="s">
        <v>390</v>
      </c>
    </row>
    <row r="22" spans="1:3" ht="15" customHeight="1" x14ac:dyDescent="0.2">
      <c r="A22" t="s">
        <v>299</v>
      </c>
      <c r="B22" s="387" t="s">
        <v>391</v>
      </c>
      <c r="C22" t="s">
        <v>391</v>
      </c>
    </row>
    <row r="23" spans="1:3" ht="15" customHeight="1" x14ac:dyDescent="0.2">
      <c r="A23" t="s">
        <v>299</v>
      </c>
      <c r="B23" s="387" t="s">
        <v>313</v>
      </c>
      <c r="C23" t="s">
        <v>313</v>
      </c>
    </row>
    <row r="24" spans="1:3" ht="15" customHeight="1" x14ac:dyDescent="0.2"/>
    <row r="25" spans="1:3" ht="15" customHeight="1" x14ac:dyDescent="0.2"/>
    <row r="26" spans="1:3" ht="18.75" x14ac:dyDescent="0.2">
      <c r="B26" s="388" t="s">
        <v>314</v>
      </c>
      <c r="C26" s="388" t="s">
        <v>315</v>
      </c>
    </row>
    <row r="27" spans="1:3" x14ac:dyDescent="0.2">
      <c r="B27" s="389" t="s">
        <v>471</v>
      </c>
      <c r="C27" s="389" t="s">
        <v>511</v>
      </c>
    </row>
    <row r="28" spans="1:3" ht="45" x14ac:dyDescent="0.2">
      <c r="B28" s="402" t="s">
        <v>512</v>
      </c>
      <c r="C28" s="271" t="s">
        <v>513</v>
      </c>
    </row>
    <row r="29" spans="1:3" x14ac:dyDescent="0.2">
      <c r="B29" s="389"/>
      <c r="C29" s="389"/>
    </row>
    <row r="30" spans="1:3" x14ac:dyDescent="0.2">
      <c r="B30" s="389" t="s">
        <v>316</v>
      </c>
      <c r="C30" s="389" t="s">
        <v>317</v>
      </c>
    </row>
    <row r="31" spans="1:3" x14ac:dyDescent="0.2">
      <c r="B31" s="390" t="s">
        <v>318</v>
      </c>
      <c r="C31" s="390" t="s">
        <v>319</v>
      </c>
    </row>
    <row r="32" spans="1:3" x14ac:dyDescent="0.2">
      <c r="B32" s="391" t="s">
        <v>320</v>
      </c>
      <c r="C32" s="391" t="s">
        <v>321</v>
      </c>
    </row>
    <row r="33" spans="2:3" x14ac:dyDescent="0.2">
      <c r="B33" s="392" t="s">
        <v>322</v>
      </c>
      <c r="C33" s="392" t="s">
        <v>323</v>
      </c>
    </row>
    <row r="34" spans="2:3" x14ac:dyDescent="0.2">
      <c r="B34" s="272"/>
      <c r="C34" s="272"/>
    </row>
    <row r="35" spans="2:3" ht="18.75" x14ac:dyDescent="0.2">
      <c r="B35" s="388" t="s">
        <v>324</v>
      </c>
      <c r="C35" s="388" t="s">
        <v>325</v>
      </c>
    </row>
    <row r="36" spans="2:3" ht="30" x14ac:dyDescent="0.2">
      <c r="B36" s="272" t="s">
        <v>472</v>
      </c>
      <c r="C36" s="272" t="s">
        <v>473</v>
      </c>
    </row>
    <row r="37" spans="2:3" x14ac:dyDescent="0.2">
      <c r="B37" s="272"/>
      <c r="C37" s="272"/>
    </row>
    <row r="38" spans="2:3" ht="18.75" x14ac:dyDescent="0.2">
      <c r="B38" s="388" t="s">
        <v>326</v>
      </c>
      <c r="C38" s="388" t="s">
        <v>327</v>
      </c>
    </row>
    <row r="39" spans="2:3" ht="45" x14ac:dyDescent="0.2">
      <c r="B39" s="389" t="s">
        <v>328</v>
      </c>
      <c r="C39" s="389" t="s">
        <v>329</v>
      </c>
    </row>
    <row r="40" spans="2:3" ht="45" x14ac:dyDescent="0.2">
      <c r="B40" s="272" t="s">
        <v>330</v>
      </c>
      <c r="C40" s="272" t="s">
        <v>331</v>
      </c>
    </row>
    <row r="41" spans="2:3" ht="60" x14ac:dyDescent="0.2">
      <c r="B41" s="272" t="s">
        <v>332</v>
      </c>
      <c r="C41" s="272" t="s">
        <v>568</v>
      </c>
    </row>
    <row r="42" spans="2:3" x14ac:dyDescent="0.2">
      <c r="B42" s="389"/>
      <c r="C42" s="389"/>
    </row>
    <row r="43" spans="2:3" ht="18.75" x14ac:dyDescent="0.2">
      <c r="B43" s="388" t="s">
        <v>514</v>
      </c>
      <c r="C43" s="388" t="s">
        <v>392</v>
      </c>
    </row>
    <row r="44" spans="2:3" ht="180" x14ac:dyDescent="0.2">
      <c r="B44" s="389" t="s">
        <v>521</v>
      </c>
      <c r="C44" s="389" t="s">
        <v>569</v>
      </c>
    </row>
    <row r="45" spans="2:3" x14ac:dyDescent="0.2">
      <c r="B45" s="389"/>
      <c r="C45" s="389"/>
    </row>
    <row r="46" spans="2:3" ht="18.75" x14ac:dyDescent="0.2">
      <c r="B46" s="388" t="s">
        <v>515</v>
      </c>
      <c r="C46" s="388" t="s">
        <v>516</v>
      </c>
    </row>
    <row r="47" spans="2:3" ht="75" x14ac:dyDescent="0.2">
      <c r="B47" s="389" t="s">
        <v>522</v>
      </c>
      <c r="C47" s="389" t="s">
        <v>523</v>
      </c>
    </row>
    <row r="48" spans="2:3" ht="285" x14ac:dyDescent="0.2">
      <c r="B48" s="272" t="s">
        <v>559</v>
      </c>
      <c r="C48" s="272" t="s">
        <v>560</v>
      </c>
    </row>
    <row r="49" spans="2:3" ht="60" x14ac:dyDescent="0.2">
      <c r="B49" s="389" t="s">
        <v>561</v>
      </c>
      <c r="C49" s="389" t="s">
        <v>562</v>
      </c>
    </row>
    <row r="50" spans="2:3" ht="75" x14ac:dyDescent="0.2">
      <c r="B50" s="389" t="s">
        <v>563</v>
      </c>
      <c r="C50" s="389" t="s">
        <v>564</v>
      </c>
    </row>
    <row r="51" spans="2:3" ht="60" x14ac:dyDescent="0.2">
      <c r="B51" s="389" t="s">
        <v>565</v>
      </c>
      <c r="C51" s="389" t="s">
        <v>566</v>
      </c>
    </row>
    <row r="52" spans="2:3" ht="60" x14ac:dyDescent="0.2">
      <c r="B52" s="272" t="s">
        <v>524</v>
      </c>
      <c r="C52" s="272" t="s">
        <v>567</v>
      </c>
    </row>
    <row r="53" spans="2:3" x14ac:dyDescent="0.2">
      <c r="B53" s="272"/>
      <c r="C53" s="272"/>
    </row>
    <row r="54" spans="2:3" ht="18.75" x14ac:dyDescent="0.2">
      <c r="B54" s="388" t="s">
        <v>525</v>
      </c>
      <c r="C54" s="388" t="s">
        <v>526</v>
      </c>
    </row>
    <row r="55" spans="2:3" ht="30" x14ac:dyDescent="0.2">
      <c r="B55" s="389" t="s">
        <v>527</v>
      </c>
      <c r="C55" s="389" t="s">
        <v>528</v>
      </c>
    </row>
    <row r="56" spans="2:3" ht="60" x14ac:dyDescent="0.2">
      <c r="B56" s="272" t="s">
        <v>344</v>
      </c>
      <c r="C56" s="272" t="s">
        <v>345</v>
      </c>
    </row>
    <row r="57" spans="2:3" ht="30" x14ac:dyDescent="0.2">
      <c r="B57" s="272" t="s">
        <v>346</v>
      </c>
      <c r="C57" s="272" t="s">
        <v>347</v>
      </c>
    </row>
    <row r="58" spans="2:3" ht="53.25" customHeight="1" x14ac:dyDescent="0.2">
      <c r="B58" s="272" t="s">
        <v>348</v>
      </c>
      <c r="C58" s="272" t="s">
        <v>349</v>
      </c>
    </row>
    <row r="59" spans="2:3" ht="75" x14ac:dyDescent="0.2">
      <c r="B59" s="272" t="s">
        <v>350</v>
      </c>
      <c r="C59" s="272" t="s">
        <v>351</v>
      </c>
    </row>
    <row r="60" spans="2:3" ht="30" x14ac:dyDescent="0.2">
      <c r="B60" s="272" t="s">
        <v>352</v>
      </c>
      <c r="C60" s="272" t="s">
        <v>353</v>
      </c>
    </row>
    <row r="61" spans="2:3" x14ac:dyDescent="0.2">
      <c r="B61" s="272"/>
      <c r="C61" s="272"/>
    </row>
    <row r="62" spans="2:3" ht="18.75" x14ac:dyDescent="0.2">
      <c r="B62" s="388" t="s">
        <v>333</v>
      </c>
      <c r="C62" s="388" t="s">
        <v>334</v>
      </c>
    </row>
    <row r="63" spans="2:3" ht="60" x14ac:dyDescent="0.2">
      <c r="B63" s="272" t="s">
        <v>474</v>
      </c>
      <c r="C63" s="272" t="s">
        <v>335</v>
      </c>
    </row>
    <row r="64" spans="2:3" ht="30" x14ac:dyDescent="0.2">
      <c r="B64" s="272" t="s">
        <v>336</v>
      </c>
      <c r="C64" s="272" t="s">
        <v>337</v>
      </c>
    </row>
    <row r="65" spans="2:3" ht="60" x14ac:dyDescent="0.2">
      <c r="B65" s="272" t="s">
        <v>475</v>
      </c>
      <c r="C65" s="272" t="s">
        <v>338</v>
      </c>
    </row>
    <row r="66" spans="2:3" ht="30" x14ac:dyDescent="0.2">
      <c r="B66" s="272" t="s">
        <v>476</v>
      </c>
      <c r="C66" s="272" t="s">
        <v>339</v>
      </c>
    </row>
    <row r="67" spans="2:3" ht="75.75" customHeight="1" x14ac:dyDescent="0.2">
      <c r="B67" s="272" t="s">
        <v>477</v>
      </c>
      <c r="C67" s="272" t="s">
        <v>478</v>
      </c>
    </row>
    <row r="68" spans="2:3" ht="92.25" customHeight="1" x14ac:dyDescent="0.2">
      <c r="B68" s="272" t="s">
        <v>340</v>
      </c>
      <c r="C68" s="272" t="s">
        <v>341</v>
      </c>
    </row>
    <row r="69" spans="2:3" x14ac:dyDescent="0.2">
      <c r="B69" s="272" t="s">
        <v>342</v>
      </c>
      <c r="C69" s="272" t="s">
        <v>343</v>
      </c>
    </row>
    <row r="70" spans="2:3" x14ac:dyDescent="0.2">
      <c r="B70" s="272"/>
      <c r="C70" s="272"/>
    </row>
    <row r="71" spans="2:3" ht="18.75" x14ac:dyDescent="0.2">
      <c r="B71" s="406" t="s">
        <v>354</v>
      </c>
      <c r="C71" s="407" t="s">
        <v>355</v>
      </c>
    </row>
    <row r="72" spans="2:3" ht="90.75" customHeight="1" x14ac:dyDescent="0.2">
      <c r="B72" s="408" t="s">
        <v>356</v>
      </c>
      <c r="C72" s="408" t="s">
        <v>357</v>
      </c>
    </row>
    <row r="73" spans="2:3" ht="101.25" customHeight="1" x14ac:dyDescent="0.2">
      <c r="B73" s="409" t="s">
        <v>358</v>
      </c>
      <c r="C73" s="408" t="s">
        <v>359</v>
      </c>
    </row>
    <row r="74" spans="2:3" ht="36" customHeight="1" x14ac:dyDescent="0.2">
      <c r="B74" s="410" t="s">
        <v>529</v>
      </c>
      <c r="C74" s="411" t="s">
        <v>530</v>
      </c>
    </row>
    <row r="75" spans="2:3" ht="111" customHeight="1" x14ac:dyDescent="0.2">
      <c r="B75" s="408" t="s">
        <v>531</v>
      </c>
      <c r="C75" s="408" t="s">
        <v>532</v>
      </c>
    </row>
    <row r="76" spans="2:3" ht="251.25" customHeight="1" x14ac:dyDescent="0.2">
      <c r="B76" s="408" t="s">
        <v>533</v>
      </c>
      <c r="C76" s="412" t="s">
        <v>534</v>
      </c>
    </row>
    <row r="77" spans="2:3" x14ac:dyDescent="0.2">
      <c r="B77" s="413" t="s">
        <v>535</v>
      </c>
      <c r="C77" s="408" t="s">
        <v>536</v>
      </c>
    </row>
    <row r="78" spans="2:3" ht="192.75" customHeight="1" x14ac:dyDescent="0.2">
      <c r="B78" s="408" t="s">
        <v>537</v>
      </c>
      <c r="C78" s="408" t="s">
        <v>538</v>
      </c>
    </row>
    <row r="79" spans="2:3" x14ac:dyDescent="0.2">
      <c r="B79" s="272"/>
      <c r="C79" s="272"/>
    </row>
    <row r="80" spans="2:3" ht="18.75" x14ac:dyDescent="0.2">
      <c r="B80" s="388" t="s">
        <v>360</v>
      </c>
      <c r="C80" s="388" t="s">
        <v>361</v>
      </c>
    </row>
    <row r="81" spans="2:3" x14ac:dyDescent="0.2">
      <c r="B81" s="389" t="s">
        <v>362</v>
      </c>
      <c r="C81" s="389" t="s">
        <v>363</v>
      </c>
    </row>
    <row r="82" spans="2:3" ht="30" x14ac:dyDescent="0.2">
      <c r="B82" s="272" t="s">
        <v>364</v>
      </c>
      <c r="C82" s="272" t="s">
        <v>365</v>
      </c>
    </row>
    <row r="83" spans="2:3" ht="30" x14ac:dyDescent="0.2">
      <c r="B83" s="272" t="s">
        <v>366</v>
      </c>
      <c r="C83" s="272" t="s">
        <v>367</v>
      </c>
    </row>
    <row r="84" spans="2:3" x14ac:dyDescent="0.2">
      <c r="B84" s="389" t="s">
        <v>368</v>
      </c>
      <c r="C84" s="389" t="s">
        <v>369</v>
      </c>
    </row>
    <row r="85" spans="2:3" x14ac:dyDescent="0.2">
      <c r="B85" s="389"/>
      <c r="C85" s="389"/>
    </row>
    <row r="86" spans="2:3" ht="30" x14ac:dyDescent="0.2">
      <c r="B86" s="389" t="s">
        <v>370</v>
      </c>
      <c r="C86" s="389" t="s">
        <v>371</v>
      </c>
    </row>
    <row r="87" spans="2:3" ht="30" x14ac:dyDescent="0.2">
      <c r="B87" s="272" t="s">
        <v>372</v>
      </c>
      <c r="C87" s="272" t="s">
        <v>373</v>
      </c>
    </row>
    <row r="88" spans="2:3" ht="60" x14ac:dyDescent="0.2">
      <c r="B88" s="272" t="s">
        <v>374</v>
      </c>
      <c r="C88" s="272" t="s">
        <v>375</v>
      </c>
    </row>
    <row r="89" spans="2:3" x14ac:dyDescent="0.2">
      <c r="B89" s="272"/>
      <c r="C89" s="272"/>
    </row>
    <row r="90" spans="2:3" ht="45" x14ac:dyDescent="0.2">
      <c r="B90" s="272" t="s">
        <v>479</v>
      </c>
      <c r="C90" s="272" t="s">
        <v>376</v>
      </c>
    </row>
    <row r="91" spans="2:3" x14ac:dyDescent="0.2">
      <c r="B91" s="389"/>
      <c r="C91" s="389"/>
    </row>
    <row r="92" spans="2:3" ht="18.75" x14ac:dyDescent="0.2">
      <c r="B92" s="388" t="s">
        <v>377</v>
      </c>
      <c r="C92" s="388" t="s">
        <v>378</v>
      </c>
    </row>
    <row r="93" spans="2:3" ht="18.75" x14ac:dyDescent="0.2">
      <c r="B93" s="394"/>
      <c r="C93" s="394"/>
    </row>
    <row r="94" spans="2:3" ht="18.75" x14ac:dyDescent="0.2">
      <c r="B94" s="394"/>
      <c r="C94" s="394"/>
    </row>
    <row r="95" spans="2:3" ht="18.75" x14ac:dyDescent="0.2">
      <c r="B95" s="394"/>
      <c r="C95" s="394"/>
    </row>
    <row r="96" spans="2:3" ht="18.75" x14ac:dyDescent="0.2">
      <c r="B96" s="394"/>
      <c r="C96" s="394"/>
    </row>
    <row r="97" spans="2:3" ht="18.75" x14ac:dyDescent="0.2">
      <c r="B97" s="394"/>
      <c r="C97" s="394"/>
    </row>
    <row r="98" spans="2:3" ht="18.75" x14ac:dyDescent="0.2">
      <c r="B98" s="394"/>
      <c r="C98" s="394"/>
    </row>
    <row r="99" spans="2:3" ht="18.75" x14ac:dyDescent="0.2">
      <c r="B99" s="394"/>
      <c r="C99" s="394"/>
    </row>
    <row r="100" spans="2:3" ht="18.75" x14ac:dyDescent="0.2">
      <c r="B100" s="394"/>
      <c r="C100" s="394"/>
    </row>
    <row r="101" spans="2:3" ht="18.75" x14ac:dyDescent="0.2">
      <c r="B101" s="394"/>
      <c r="C101" s="394"/>
    </row>
    <row r="102" spans="2:3" ht="18.75" x14ac:dyDescent="0.2">
      <c r="B102" s="394"/>
      <c r="C102" s="394"/>
    </row>
    <row r="103" spans="2:3" ht="18.75" x14ac:dyDescent="0.2">
      <c r="B103" s="394"/>
      <c r="C103" s="394"/>
    </row>
    <row r="104" spans="2:3" ht="18.75" x14ac:dyDescent="0.2">
      <c r="B104" s="394"/>
      <c r="C104" s="394"/>
    </row>
    <row r="105" spans="2:3" ht="18.75" x14ac:dyDescent="0.2">
      <c r="B105" s="394"/>
      <c r="C105" s="394"/>
    </row>
    <row r="106" spans="2:3" ht="18.75" x14ac:dyDescent="0.2">
      <c r="B106" s="394"/>
      <c r="C106" s="394"/>
    </row>
    <row r="107" spans="2:3" ht="18.75" x14ac:dyDescent="0.2">
      <c r="B107" s="394"/>
      <c r="C107" s="394"/>
    </row>
    <row r="108" spans="2:3" ht="18.75" x14ac:dyDescent="0.2">
      <c r="B108" s="394"/>
      <c r="C108" s="394"/>
    </row>
    <row r="109" spans="2:3" ht="18.75" x14ac:dyDescent="0.2">
      <c r="B109" s="394"/>
      <c r="C109" s="394"/>
    </row>
    <row r="110" spans="2:3" ht="18.75" x14ac:dyDescent="0.2">
      <c r="B110" s="394"/>
      <c r="C110" s="394"/>
    </row>
    <row r="111" spans="2:3" ht="18.75" x14ac:dyDescent="0.2">
      <c r="B111" s="394"/>
      <c r="C111" s="394"/>
    </row>
    <row r="112" spans="2:3" ht="18.75" x14ac:dyDescent="0.2">
      <c r="B112" s="394"/>
      <c r="C112" s="394"/>
    </row>
    <row r="113" spans="2:3" ht="18.75" x14ac:dyDescent="0.2">
      <c r="B113" s="394"/>
      <c r="C113" s="394"/>
    </row>
    <row r="114" spans="2:3" ht="18.75" x14ac:dyDescent="0.2">
      <c r="B114" s="394"/>
      <c r="C114" s="394"/>
    </row>
    <row r="115" spans="2:3" ht="18.75" x14ac:dyDescent="0.2">
      <c r="B115" s="394"/>
      <c r="C115" s="394"/>
    </row>
    <row r="116" spans="2:3" ht="18.75" x14ac:dyDescent="0.2">
      <c r="B116" s="394"/>
      <c r="C116" s="394"/>
    </row>
    <row r="117" spans="2:3" ht="60" x14ac:dyDescent="0.2">
      <c r="B117" s="272" t="s">
        <v>480</v>
      </c>
      <c r="C117" s="272" t="s">
        <v>481</v>
      </c>
    </row>
    <row r="118" spans="2:3" x14ac:dyDescent="0.2">
      <c r="B118" s="272"/>
      <c r="C118" s="272"/>
    </row>
    <row r="119" spans="2:3" ht="18.75" x14ac:dyDescent="0.2">
      <c r="B119" s="388" t="s">
        <v>379</v>
      </c>
      <c r="C119" s="388" t="s">
        <v>304</v>
      </c>
    </row>
    <row r="120" spans="2:3" ht="81" customHeight="1" x14ac:dyDescent="0.2">
      <c r="B120" s="272" t="s">
        <v>482</v>
      </c>
      <c r="C120" s="272" t="s">
        <v>483</v>
      </c>
    </row>
    <row r="121" spans="2:3" x14ac:dyDescent="0.2">
      <c r="B121" s="272"/>
      <c r="C121" s="272"/>
    </row>
    <row r="122" spans="2:3" ht="18.75" x14ac:dyDescent="0.2">
      <c r="B122" s="388" t="s">
        <v>380</v>
      </c>
      <c r="C122" s="388" t="s">
        <v>381</v>
      </c>
    </row>
    <row r="123" spans="2:3" ht="96" customHeight="1" x14ac:dyDescent="0.2">
      <c r="B123" s="393" t="s">
        <v>484</v>
      </c>
      <c r="C123" s="395" t="s">
        <v>485</v>
      </c>
    </row>
    <row r="124" spans="2:3" x14ac:dyDescent="0.2">
      <c r="B124" s="393"/>
      <c r="C124" s="393"/>
    </row>
    <row r="125" spans="2:3" ht="18.75" x14ac:dyDescent="0.2">
      <c r="B125" s="396" t="s">
        <v>539</v>
      </c>
      <c r="C125" s="396" t="s">
        <v>540</v>
      </c>
    </row>
    <row r="126" spans="2:3" ht="185.25" customHeight="1" x14ac:dyDescent="0.2">
      <c r="B126" s="272" t="s">
        <v>542</v>
      </c>
      <c r="C126" s="272" t="s">
        <v>541</v>
      </c>
    </row>
    <row r="127" spans="2:3" x14ac:dyDescent="0.2">
      <c r="B127" s="272"/>
      <c r="C127" s="272"/>
    </row>
    <row r="128" spans="2:3" ht="18.75" x14ac:dyDescent="0.2">
      <c r="B128" s="396" t="s">
        <v>305</v>
      </c>
      <c r="C128" s="396" t="s">
        <v>306</v>
      </c>
    </row>
    <row r="129" spans="2:3" ht="96.75" customHeight="1" x14ac:dyDescent="0.2">
      <c r="B129" s="393" t="s">
        <v>486</v>
      </c>
      <c r="C129" s="393" t="s">
        <v>487</v>
      </c>
    </row>
    <row r="130" spans="2:3" x14ac:dyDescent="0.2">
      <c r="B130" s="272"/>
      <c r="C130" s="272"/>
    </row>
    <row r="131" spans="2:3" ht="18.75" x14ac:dyDescent="0.2">
      <c r="B131" s="388" t="s">
        <v>469</v>
      </c>
      <c r="C131" s="388" t="s">
        <v>470</v>
      </c>
    </row>
    <row r="132" spans="2:3" ht="135" x14ac:dyDescent="0.2">
      <c r="B132" s="272" t="s">
        <v>488</v>
      </c>
      <c r="C132" s="272" t="s">
        <v>489</v>
      </c>
    </row>
    <row r="133" spans="2:3" x14ac:dyDescent="0.2">
      <c r="B133" s="272"/>
      <c r="C133" s="272"/>
    </row>
    <row r="134" spans="2:3" ht="18.75" x14ac:dyDescent="0.2">
      <c r="B134" s="388" t="s">
        <v>307</v>
      </c>
      <c r="C134" s="388" t="s">
        <v>308</v>
      </c>
    </row>
    <row r="135" spans="2:3" ht="294.75" customHeight="1" x14ac:dyDescent="0.2">
      <c r="B135" s="272" t="s">
        <v>490</v>
      </c>
      <c r="C135" s="272" t="s">
        <v>491</v>
      </c>
    </row>
    <row r="136" spans="2:3" x14ac:dyDescent="0.2">
      <c r="B136" s="272"/>
      <c r="C136" s="272"/>
    </row>
    <row r="137" spans="2:3" ht="18.75" x14ac:dyDescent="0.2">
      <c r="B137" s="388" t="s">
        <v>309</v>
      </c>
      <c r="C137" s="388" t="s">
        <v>310</v>
      </c>
    </row>
    <row r="138" spans="2:3" ht="105" x14ac:dyDescent="0.2">
      <c r="B138" s="272" t="s">
        <v>492</v>
      </c>
      <c r="C138" s="272" t="s">
        <v>493</v>
      </c>
    </row>
    <row r="139" spans="2:3" x14ac:dyDescent="0.2">
      <c r="B139" s="272"/>
      <c r="C139" s="272"/>
    </row>
    <row r="140" spans="2:3" ht="18.75" x14ac:dyDescent="0.2">
      <c r="B140" s="388" t="s">
        <v>311</v>
      </c>
      <c r="C140" s="388" t="s">
        <v>312</v>
      </c>
    </row>
    <row r="141" spans="2:3" ht="255" x14ac:dyDescent="0.2">
      <c r="B141" s="272" t="s">
        <v>494</v>
      </c>
      <c r="C141" s="272" t="s">
        <v>495</v>
      </c>
    </row>
    <row r="142" spans="2:3" x14ac:dyDescent="0.2">
      <c r="B142" s="272"/>
      <c r="C142" s="272"/>
    </row>
    <row r="143" spans="2:3" ht="18.75" x14ac:dyDescent="0.2">
      <c r="B143" s="388" t="s">
        <v>382</v>
      </c>
      <c r="C143" s="388" t="s">
        <v>252</v>
      </c>
    </row>
    <row r="144" spans="2:3" ht="105" x14ac:dyDescent="0.2">
      <c r="B144" s="272" t="s">
        <v>496</v>
      </c>
      <c r="C144" s="272" t="s">
        <v>497</v>
      </c>
    </row>
    <row r="145" spans="2:3" x14ac:dyDescent="0.2">
      <c r="B145" s="272"/>
      <c r="C145" s="272"/>
    </row>
  </sheetData>
  <pageMargins left="0.7" right="0.7" top="0.78740157500000008" bottom="0.78740157500000008" header="0.3" footer="0.3"/>
  <pageSetup paperSize="9" orientation="portrait"/>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
  <sheetViews>
    <sheetView workbookViewId="0">
      <selection activeCell="C41" sqref="C41"/>
    </sheetView>
  </sheetViews>
  <sheetFormatPr baseColWidth="10" defaultColWidth="11.5546875" defaultRowHeight="15" x14ac:dyDescent="0.2"/>
  <cols>
    <col min="1" max="16384" width="11.5546875" style="117"/>
  </cols>
  <sheetData>
    <row r="1" spans="1:4" x14ac:dyDescent="0.2">
      <c r="A1" s="117" t="s">
        <v>245</v>
      </c>
      <c r="B1" s="117" t="s">
        <v>246</v>
      </c>
      <c r="C1" s="117" t="s">
        <v>247</v>
      </c>
      <c r="D1" t="s">
        <v>519</v>
      </c>
    </row>
    <row r="2" spans="1:4" x14ac:dyDescent="0.2">
      <c r="B2" s="117" t="s">
        <v>246</v>
      </c>
      <c r="C2" s="117" t="s">
        <v>247</v>
      </c>
      <c r="D2" t="s">
        <v>520</v>
      </c>
    </row>
    <row r="3" spans="1:4" x14ac:dyDescent="0.2">
      <c r="B3" s="117" t="s">
        <v>247</v>
      </c>
    </row>
  </sheetData>
  <pageMargins left="0.7" right="0.7" top="0.78740157500000008" bottom="0.78740157500000008" header="0.3" footer="0.3"/>
  <pageSetup paperSize="9" orientation="portrait"/>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15"/>
  <sheetViews>
    <sheetView showGridLines="0" workbookViewId="0">
      <selection activeCell="C5" sqref="C5:D6"/>
    </sheetView>
  </sheetViews>
  <sheetFormatPr baseColWidth="10" defaultColWidth="11.5546875" defaultRowHeight="15" outlineLevelRow="1" x14ac:dyDescent="0.25"/>
  <cols>
    <col min="1" max="1" width="15.109375" style="3" customWidth="1"/>
    <col min="2" max="2" width="9.33203125" style="3" customWidth="1"/>
    <col min="3" max="3" width="9.5546875" style="3" customWidth="1"/>
    <col min="4" max="16384" width="11.5546875" style="3"/>
  </cols>
  <sheetData>
    <row r="1" spans="1:8" ht="24" customHeight="1" x14ac:dyDescent="0.25">
      <c r="A1" s="17" t="str">
        <f>INDEX(languages!B3:C3,1,MATCH('Liesmich Readme'!$A$5,languages!$B$2:$C$2,0))</f>
        <v>BASISDATEN ZUM PROJEKT</v>
      </c>
      <c r="B1" s="18"/>
      <c r="C1" s="18"/>
      <c r="D1" s="18"/>
      <c r="E1" s="18"/>
      <c r="F1" s="18"/>
      <c r="G1" s="19"/>
    </row>
    <row r="2" spans="1:8" x14ac:dyDescent="0.25">
      <c r="A2" s="502" t="s">
        <v>11</v>
      </c>
      <c r="B2" s="502"/>
      <c r="C2" s="503"/>
      <c r="D2" s="504"/>
      <c r="E2" s="9"/>
      <c r="F2" s="9"/>
      <c r="G2" s="9"/>
      <c r="H2" s="9"/>
    </row>
    <row r="3" spans="1:8" x14ac:dyDescent="0.25">
      <c r="A3" s="502" t="s">
        <v>12</v>
      </c>
      <c r="B3" s="502"/>
      <c r="C3" s="503"/>
      <c r="D3" s="504"/>
      <c r="E3" s="20"/>
      <c r="F3" s="9"/>
      <c r="G3" s="9"/>
      <c r="H3" s="9"/>
    </row>
    <row r="4" spans="1:8" x14ac:dyDescent="0.25">
      <c r="A4" s="502" t="s">
        <v>13</v>
      </c>
      <c r="B4" s="502"/>
      <c r="C4" s="503"/>
      <c r="D4" s="504"/>
      <c r="F4" s="9"/>
      <c r="G4" s="9"/>
      <c r="H4" s="9"/>
    </row>
    <row r="5" spans="1:8" x14ac:dyDescent="0.25">
      <c r="A5" s="502" t="s">
        <v>14</v>
      </c>
      <c r="B5" s="502"/>
      <c r="C5" s="505"/>
      <c r="D5" s="506"/>
      <c r="E5" s="20"/>
      <c r="F5" s="9"/>
      <c r="G5" s="9"/>
      <c r="H5" s="9"/>
    </row>
    <row r="6" spans="1:8" x14ac:dyDescent="0.25">
      <c r="A6" s="502" t="s">
        <v>15</v>
      </c>
      <c r="B6" s="502"/>
      <c r="C6" s="505"/>
      <c r="D6" s="506"/>
      <c r="E6" s="9"/>
      <c r="F6" s="9"/>
      <c r="G6" s="9"/>
      <c r="H6" s="9"/>
    </row>
    <row r="7" spans="1:8" x14ac:dyDescent="0.25">
      <c r="A7" s="502" t="s">
        <v>16</v>
      </c>
      <c r="B7" s="502"/>
      <c r="C7" s="507" t="str">
        <f>IF(C5=0,"",IF(C6=0,"",IF(((YEAR(C6)-YEAR(C5))*12+MONTH(C6)-MONTH(C5)+1)&lt;=0,"Projektzeitraum prüfen!",(YEAR(C6)-YEAR(C5))*12+MONTH(C6)-MONTH(C5)+1)))</f>
        <v/>
      </c>
      <c r="D7" s="508"/>
      <c r="E7" s="9"/>
      <c r="F7" s="9"/>
      <c r="G7" s="9"/>
      <c r="H7" s="9"/>
    </row>
    <row r="8" spans="1:8" x14ac:dyDescent="0.25">
      <c r="D8" s="9"/>
      <c r="E8" s="9"/>
      <c r="F8" s="9"/>
      <c r="G8" s="9"/>
      <c r="H8" s="9"/>
    </row>
    <row r="9" spans="1:8" x14ac:dyDescent="0.25">
      <c r="A9" s="21"/>
      <c r="B9" s="20"/>
      <c r="C9" s="22"/>
      <c r="D9" s="9"/>
      <c r="E9" s="9"/>
      <c r="F9" s="9"/>
      <c r="G9" s="9"/>
      <c r="H9" s="9"/>
    </row>
    <row r="10" spans="1:8" x14ac:dyDescent="0.25">
      <c r="A10" s="509" t="s">
        <v>17</v>
      </c>
      <c r="B10" s="510" t="s">
        <v>18</v>
      </c>
      <c r="C10" s="510"/>
      <c r="D10" s="510" t="s">
        <v>19</v>
      </c>
      <c r="E10" s="510"/>
      <c r="F10" s="509" t="s">
        <v>20</v>
      </c>
      <c r="G10" s="511" t="s">
        <v>21</v>
      </c>
      <c r="H10" s="9"/>
    </row>
    <row r="11" spans="1:8" x14ac:dyDescent="0.25">
      <c r="A11" s="509"/>
      <c r="B11" s="24" t="s">
        <v>22</v>
      </c>
      <c r="C11" s="24" t="s">
        <v>23</v>
      </c>
      <c r="D11" s="24" t="s">
        <v>22</v>
      </c>
      <c r="E11" s="24" t="s">
        <v>23</v>
      </c>
      <c r="F11" s="509"/>
      <c r="G11" s="511"/>
      <c r="H11" s="9"/>
    </row>
    <row r="12" spans="1:8" x14ac:dyDescent="0.25">
      <c r="A12" s="25" t="s">
        <v>24</v>
      </c>
      <c r="B12" s="26"/>
      <c r="C12" s="26"/>
      <c r="D12" s="27" t="str">
        <f t="shared" ref="D12:D16" si="0">IF(B12&gt;0,EDATE($C$5,B12-1),"")</f>
        <v/>
      </c>
      <c r="E12" s="27" t="str">
        <f t="shared" ref="E12:E16" si="1">IF(C12&gt;0,EDATE($C$5,C12)-1,"")</f>
        <v/>
      </c>
      <c r="F12" s="28" t="str">
        <f t="shared" ref="F12:F16" si="2">IFERROR(DATEDIF(D12,E12,"m")+1,"")</f>
        <v/>
      </c>
      <c r="G12" s="27" t="str">
        <f t="shared" ref="G12:G16" si="3">IFERROR(E12+60,"")</f>
        <v/>
      </c>
      <c r="H12" s="9"/>
    </row>
    <row r="13" spans="1:8" x14ac:dyDescent="0.25">
      <c r="A13" s="29" t="s">
        <v>25</v>
      </c>
      <c r="B13" s="26"/>
      <c r="C13" s="26"/>
      <c r="D13" s="27" t="str">
        <f t="shared" si="0"/>
        <v/>
      </c>
      <c r="E13" s="27" t="str">
        <f t="shared" si="1"/>
        <v/>
      </c>
      <c r="F13" s="28" t="str">
        <f t="shared" si="2"/>
        <v/>
      </c>
      <c r="G13" s="27" t="str">
        <f t="shared" si="3"/>
        <v/>
      </c>
      <c r="H13" s="9"/>
    </row>
    <row r="14" spans="1:8" x14ac:dyDescent="0.25">
      <c r="A14" s="30" t="s">
        <v>26</v>
      </c>
      <c r="B14" s="26"/>
      <c r="C14" s="31"/>
      <c r="D14" s="27" t="str">
        <f t="shared" si="0"/>
        <v/>
      </c>
      <c r="E14" s="27" t="str">
        <f t="shared" si="1"/>
        <v/>
      </c>
      <c r="F14" s="28" t="str">
        <f t="shared" si="2"/>
        <v/>
      </c>
      <c r="G14" s="27" t="str">
        <f t="shared" si="3"/>
        <v/>
      </c>
      <c r="H14" s="9"/>
    </row>
    <row r="15" spans="1:8" x14ac:dyDescent="0.25">
      <c r="A15" s="32" t="s">
        <v>27</v>
      </c>
      <c r="B15" s="26"/>
      <c r="C15" s="31"/>
      <c r="D15" s="27" t="str">
        <f t="shared" si="0"/>
        <v/>
      </c>
      <c r="E15" s="27" t="str">
        <f t="shared" si="1"/>
        <v/>
      </c>
      <c r="F15" s="28" t="str">
        <f t="shared" si="2"/>
        <v/>
      </c>
      <c r="G15" s="27" t="str">
        <f t="shared" si="3"/>
        <v/>
      </c>
      <c r="H15" s="9"/>
    </row>
    <row r="16" spans="1:8" x14ac:dyDescent="0.25">
      <c r="A16" s="33" t="s">
        <v>28</v>
      </c>
      <c r="B16" s="26"/>
      <c r="C16" s="26"/>
      <c r="D16" s="27" t="str">
        <f t="shared" si="0"/>
        <v/>
      </c>
      <c r="E16" s="27" t="str">
        <f t="shared" si="1"/>
        <v/>
      </c>
      <c r="F16" s="28" t="str">
        <f t="shared" si="2"/>
        <v/>
      </c>
      <c r="G16" s="27" t="str">
        <f t="shared" si="3"/>
        <v/>
      </c>
      <c r="H16" s="9"/>
    </row>
    <row r="17" spans="1:8" x14ac:dyDescent="0.25">
      <c r="A17" s="4"/>
      <c r="B17" s="34"/>
      <c r="C17" s="35"/>
      <c r="D17" s="36"/>
      <c r="E17" s="36"/>
      <c r="F17" s="20"/>
      <c r="G17" s="37"/>
      <c r="H17" s="9"/>
    </row>
    <row r="18" spans="1:8" x14ac:dyDescent="0.25">
      <c r="A18" s="4"/>
      <c r="B18" s="34"/>
      <c r="C18" s="35"/>
      <c r="D18" s="36"/>
      <c r="E18" s="36"/>
      <c r="F18" s="20"/>
      <c r="G18" s="37"/>
      <c r="H18" s="9"/>
    </row>
    <row r="19" spans="1:8" s="38" customFormat="1" ht="30" x14ac:dyDescent="0.25">
      <c r="A19" s="39" t="s">
        <v>29</v>
      </c>
      <c r="B19" s="39" t="s">
        <v>30</v>
      </c>
      <c r="C19" s="39" t="s">
        <v>31</v>
      </c>
      <c r="D19" s="39" t="s">
        <v>32</v>
      </c>
      <c r="E19" s="39" t="s">
        <v>33</v>
      </c>
      <c r="F19" s="39" t="s">
        <v>34</v>
      </c>
      <c r="G19" s="39" t="s">
        <v>35</v>
      </c>
      <c r="H19" s="9"/>
    </row>
    <row r="20" spans="1:8" x14ac:dyDescent="0.25">
      <c r="A20" s="40" t="s">
        <v>36</v>
      </c>
      <c r="B20" s="40"/>
      <c r="C20" s="40"/>
      <c r="D20" s="41" t="str">
        <f t="shared" ref="D20:D34" si="4">IF(B20&gt;0,EDATE($C$5,(B20-1)),"")</f>
        <v/>
      </c>
      <c r="E20" s="41" t="str">
        <f t="shared" ref="E20:E34" si="5">IF(C20&gt;0,EOMONTH($C$5,(C20-1)),"")</f>
        <v/>
      </c>
      <c r="F20" s="40"/>
      <c r="G20" s="42"/>
      <c r="H20" s="9"/>
    </row>
    <row r="21" spans="1:8" x14ac:dyDescent="0.25">
      <c r="A21" s="40" t="s">
        <v>37</v>
      </c>
      <c r="B21" s="40"/>
      <c r="C21" s="40"/>
      <c r="D21" s="41" t="str">
        <f t="shared" si="4"/>
        <v/>
      </c>
      <c r="E21" s="41" t="str">
        <f t="shared" si="5"/>
        <v/>
      </c>
      <c r="F21" s="40"/>
      <c r="G21" s="42"/>
      <c r="H21" s="9"/>
    </row>
    <row r="22" spans="1:8" x14ac:dyDescent="0.25">
      <c r="A22" s="40" t="s">
        <v>38</v>
      </c>
      <c r="B22" s="40"/>
      <c r="C22" s="40"/>
      <c r="D22" s="41" t="str">
        <f t="shared" si="4"/>
        <v/>
      </c>
      <c r="E22" s="41" t="str">
        <f t="shared" si="5"/>
        <v/>
      </c>
      <c r="F22" s="40"/>
      <c r="G22" s="42"/>
      <c r="H22" s="9"/>
    </row>
    <row r="23" spans="1:8" x14ac:dyDescent="0.25">
      <c r="A23" s="40" t="s">
        <v>39</v>
      </c>
      <c r="B23" s="40"/>
      <c r="C23" s="40"/>
      <c r="D23" s="41" t="str">
        <f t="shared" si="4"/>
        <v/>
      </c>
      <c r="E23" s="41" t="str">
        <f t="shared" si="5"/>
        <v/>
      </c>
      <c r="F23" s="40"/>
      <c r="G23" s="42"/>
      <c r="H23" s="9"/>
    </row>
    <row r="24" spans="1:8" x14ac:dyDescent="0.25">
      <c r="A24" s="40" t="s">
        <v>40</v>
      </c>
      <c r="B24" s="40"/>
      <c r="C24" s="40"/>
      <c r="D24" s="41" t="str">
        <f t="shared" si="4"/>
        <v/>
      </c>
      <c r="E24" s="41" t="str">
        <f t="shared" si="5"/>
        <v/>
      </c>
      <c r="F24" s="40"/>
      <c r="G24" s="42"/>
      <c r="H24" s="9"/>
    </row>
    <row r="25" spans="1:8" outlineLevel="1" x14ac:dyDescent="0.25">
      <c r="A25" s="40" t="s">
        <v>41</v>
      </c>
      <c r="B25" s="40"/>
      <c r="C25" s="40"/>
      <c r="D25" s="41" t="str">
        <f t="shared" si="4"/>
        <v/>
      </c>
      <c r="E25" s="41" t="str">
        <f t="shared" si="5"/>
        <v/>
      </c>
      <c r="F25" s="40"/>
      <c r="G25" s="42"/>
      <c r="H25" s="9"/>
    </row>
    <row r="26" spans="1:8" outlineLevel="1" x14ac:dyDescent="0.25">
      <c r="A26" s="40" t="s">
        <v>42</v>
      </c>
      <c r="B26" s="40"/>
      <c r="C26" s="40"/>
      <c r="D26" s="41" t="str">
        <f t="shared" si="4"/>
        <v/>
      </c>
      <c r="E26" s="41" t="str">
        <f t="shared" si="5"/>
        <v/>
      </c>
      <c r="F26" s="40"/>
      <c r="G26" s="42"/>
      <c r="H26" s="9"/>
    </row>
    <row r="27" spans="1:8" outlineLevel="1" x14ac:dyDescent="0.25">
      <c r="A27" s="40" t="s">
        <v>43</v>
      </c>
      <c r="B27" s="40"/>
      <c r="C27" s="40"/>
      <c r="D27" s="41" t="str">
        <f t="shared" si="4"/>
        <v/>
      </c>
      <c r="E27" s="41" t="str">
        <f t="shared" si="5"/>
        <v/>
      </c>
      <c r="F27" s="40"/>
      <c r="G27" s="42"/>
      <c r="H27" s="9"/>
    </row>
    <row r="28" spans="1:8" outlineLevel="1" x14ac:dyDescent="0.25">
      <c r="A28" s="40" t="s">
        <v>44</v>
      </c>
      <c r="B28" s="40"/>
      <c r="C28" s="40"/>
      <c r="D28" s="41" t="str">
        <f t="shared" si="4"/>
        <v/>
      </c>
      <c r="E28" s="41" t="str">
        <f t="shared" si="5"/>
        <v/>
      </c>
      <c r="F28" s="40"/>
      <c r="G28" s="42"/>
      <c r="H28" s="9"/>
    </row>
    <row r="29" spans="1:8" outlineLevel="1" x14ac:dyDescent="0.25">
      <c r="A29" s="40" t="s">
        <v>45</v>
      </c>
      <c r="B29" s="40"/>
      <c r="C29" s="40"/>
      <c r="D29" s="41" t="str">
        <f t="shared" si="4"/>
        <v/>
      </c>
      <c r="E29" s="41" t="str">
        <f t="shared" si="5"/>
        <v/>
      </c>
      <c r="F29" s="40"/>
      <c r="G29" s="42"/>
      <c r="H29" s="9"/>
    </row>
    <row r="30" spans="1:8" outlineLevel="1" x14ac:dyDescent="0.25">
      <c r="A30" s="40" t="s">
        <v>46</v>
      </c>
      <c r="B30" s="40"/>
      <c r="C30" s="40"/>
      <c r="D30" s="41" t="str">
        <f t="shared" si="4"/>
        <v/>
      </c>
      <c r="E30" s="41" t="str">
        <f t="shared" si="5"/>
        <v/>
      </c>
      <c r="F30" s="40"/>
      <c r="G30" s="42"/>
      <c r="H30" s="9"/>
    </row>
    <row r="31" spans="1:8" outlineLevel="1" x14ac:dyDescent="0.25">
      <c r="A31" s="40" t="s">
        <v>47</v>
      </c>
      <c r="B31" s="40"/>
      <c r="C31" s="40"/>
      <c r="D31" s="41" t="str">
        <f t="shared" si="4"/>
        <v/>
      </c>
      <c r="E31" s="41" t="str">
        <f t="shared" si="5"/>
        <v/>
      </c>
      <c r="F31" s="40"/>
      <c r="G31" s="42"/>
      <c r="H31" s="9"/>
    </row>
    <row r="32" spans="1:8" outlineLevel="1" x14ac:dyDescent="0.25">
      <c r="A32" s="40" t="s">
        <v>48</v>
      </c>
      <c r="B32" s="40"/>
      <c r="C32" s="40"/>
      <c r="D32" s="41" t="str">
        <f t="shared" si="4"/>
        <v/>
      </c>
      <c r="E32" s="41" t="str">
        <f t="shared" si="5"/>
        <v/>
      </c>
      <c r="F32" s="40"/>
      <c r="G32" s="42"/>
      <c r="H32" s="9"/>
    </row>
    <row r="33" spans="1:8" outlineLevel="1" x14ac:dyDescent="0.25">
      <c r="A33" s="40" t="s">
        <v>49</v>
      </c>
      <c r="B33" s="40"/>
      <c r="C33" s="40"/>
      <c r="D33" s="41" t="str">
        <f t="shared" si="4"/>
        <v/>
      </c>
      <c r="E33" s="41" t="str">
        <f t="shared" si="5"/>
        <v/>
      </c>
      <c r="F33" s="40"/>
      <c r="G33" s="42"/>
      <c r="H33" s="9"/>
    </row>
    <row r="34" spans="1:8" outlineLevel="1" x14ac:dyDescent="0.25">
      <c r="A34" s="40" t="s">
        <v>50</v>
      </c>
      <c r="B34" s="40"/>
      <c r="C34" s="40"/>
      <c r="D34" s="41" t="str">
        <f t="shared" si="4"/>
        <v/>
      </c>
      <c r="E34" s="41" t="str">
        <f t="shared" si="5"/>
        <v/>
      </c>
      <c r="F34" s="40"/>
      <c r="G34" s="42"/>
      <c r="H34" s="9"/>
    </row>
    <row r="35" spans="1:8" x14ac:dyDescent="0.25">
      <c r="A35" s="9"/>
      <c r="B35" s="9"/>
      <c r="C35" s="9"/>
      <c r="D35" s="9"/>
      <c r="E35" s="9"/>
      <c r="F35" s="9"/>
      <c r="G35" s="9"/>
      <c r="H35" s="9"/>
    </row>
    <row r="36" spans="1:8" x14ac:dyDescent="0.25">
      <c r="A36" s="9"/>
      <c r="B36" s="9"/>
      <c r="C36" s="9"/>
      <c r="D36" s="9"/>
      <c r="E36" s="9"/>
      <c r="F36" s="9"/>
      <c r="G36" s="9"/>
      <c r="H36" s="9"/>
    </row>
    <row r="37" spans="1:8" x14ac:dyDescent="0.25">
      <c r="A37" s="9"/>
      <c r="B37" s="9"/>
      <c r="C37" s="9"/>
      <c r="D37" s="9"/>
      <c r="E37" s="9"/>
      <c r="F37" s="9"/>
      <c r="G37" s="9"/>
      <c r="H37" s="9"/>
    </row>
    <row r="38" spans="1:8" x14ac:dyDescent="0.25">
      <c r="A38" s="9"/>
      <c r="B38" s="9"/>
      <c r="C38" s="9"/>
      <c r="D38" s="9"/>
      <c r="E38" s="9"/>
      <c r="F38" s="9"/>
      <c r="G38" s="9"/>
      <c r="H38" s="9"/>
    </row>
    <row r="39" spans="1:8" x14ac:dyDescent="0.25">
      <c r="A39" s="9"/>
      <c r="B39" s="9"/>
      <c r="C39" s="9"/>
      <c r="D39" s="9"/>
      <c r="E39" s="9"/>
      <c r="F39" s="9"/>
      <c r="G39" s="9"/>
      <c r="H39" s="9"/>
    </row>
    <row r="103" spans="15:15" x14ac:dyDescent="0.25">
      <c r="O103" s="499" t="s">
        <v>51</v>
      </c>
    </row>
    <row r="115" spans="15:15" x14ac:dyDescent="0.25">
      <c r="O115" s="3" t="s">
        <v>51</v>
      </c>
    </row>
  </sheetData>
  <mergeCells count="17">
    <mergeCell ref="A10:A11"/>
    <mergeCell ref="B10:C10"/>
    <mergeCell ref="D10:E10"/>
    <mergeCell ref="F10:F11"/>
    <mergeCell ref="G10:G11"/>
    <mergeCell ref="A5:B5"/>
    <mergeCell ref="C5:D5"/>
    <mergeCell ref="A6:B6"/>
    <mergeCell ref="C6:D6"/>
    <mergeCell ref="A7:B7"/>
    <mergeCell ref="C7:D7"/>
    <mergeCell ref="A2:B2"/>
    <mergeCell ref="C2:D2"/>
    <mergeCell ref="A3:B3"/>
    <mergeCell ref="C3:D3"/>
    <mergeCell ref="A4:B4"/>
    <mergeCell ref="C4:D4"/>
  </mergeCells>
  <conditionalFormatting sqref="A10:G11 B17:G18">
    <cfRule type="containsText" dxfId="2001" priority="172" operator="containsText" text="Adjustment P1">
      <formula>NOT(ISERROR(SEARCH("Adjustment P1",A10)))</formula>
    </cfRule>
    <cfRule type="containsText" dxfId="2000" priority="166" operator="containsText" text="P4">
      <formula>NOT(ISERROR(SEARCH("P4",A10)))</formula>
    </cfRule>
    <cfRule type="containsText" dxfId="1999" priority="167" operator="containsText" text="Adjustment P3">
      <formula>NOT(ISERROR(SEARCH("Adjustment P3",A10)))</formula>
    </cfRule>
    <cfRule type="containsText" dxfId="1998" priority="168" operator="containsText" text="Adjustment P2">
      <formula>NOT(ISERROR(SEARCH("Adjustment P2",A10)))</formula>
    </cfRule>
    <cfRule type="containsText" dxfId="1997" priority="169" operator="containsText" text="P3">
      <formula>NOT(ISERROR(SEARCH("P3",A10)))</formula>
    </cfRule>
    <cfRule type="containsText" dxfId="1996" priority="170" operator="containsText" text="P2">
      <formula>NOT(ISERROR(SEARCH("P2",A10)))</formula>
    </cfRule>
    <cfRule type="containsText" dxfId="1995" priority="171" operator="containsText" text="P1">
      <formula>NOT(ISERROR(SEARCH("P1",A10)))</formula>
    </cfRule>
  </conditionalFormatting>
  <conditionalFormatting sqref="B12:C13">
    <cfRule type="cellIs" dxfId="1994" priority="6" operator="greaterThan">
      <formula>$C$6</formula>
    </cfRule>
    <cfRule type="containsText" dxfId="1993" priority="8" operator="containsText" text="P4">
      <formula>NOT(ISERROR(SEARCH("P4",B12)))</formula>
    </cfRule>
    <cfRule type="containsText" dxfId="1992" priority="9" operator="containsText" text="Adjustment P3">
      <formula>NOT(ISERROR(SEARCH("Adjustment P3",B12)))</formula>
    </cfRule>
    <cfRule type="containsText" dxfId="1991" priority="10" operator="containsText" text="Adjustment P2">
      <formula>NOT(ISERROR(SEARCH("Adjustment P2",B12)))</formula>
    </cfRule>
    <cfRule type="containsText" dxfId="1990" priority="11" operator="containsText" text="P3">
      <formula>NOT(ISERROR(SEARCH("P3",B12)))</formula>
    </cfRule>
    <cfRule type="containsText" dxfId="1989" priority="12" operator="containsText" text="P2">
      <formula>NOT(ISERROR(SEARCH("P2",B12)))</formula>
    </cfRule>
    <cfRule type="containsText" dxfId="1988" priority="13" operator="containsText" text="P1">
      <formula>NOT(ISERROR(SEARCH("P1",B12)))</formula>
    </cfRule>
    <cfRule type="containsText" dxfId="1987" priority="14" operator="containsText" text="Adjustment P1">
      <formula>NOT(ISERROR(SEARCH("Adjustment P1",B12)))</formula>
    </cfRule>
  </conditionalFormatting>
  <conditionalFormatting sqref="B14:C16">
    <cfRule type="containsText" dxfId="1986" priority="55" operator="containsText" text="P1">
      <formula>NOT(ISERROR(SEARCH("P1",B14)))</formula>
    </cfRule>
    <cfRule type="containsText" dxfId="1985" priority="56" operator="containsText" text="Adjustment P1">
      <formula>NOT(ISERROR(SEARCH("Adjustment P1",B14)))</formula>
    </cfRule>
    <cfRule type="cellIs" dxfId="1984" priority="48" operator="greaterThan">
      <formula>$C$7</formula>
    </cfRule>
    <cfRule type="containsText" dxfId="1983" priority="50" operator="containsText" text="P4">
      <formula>NOT(ISERROR(SEARCH("P4",B14)))</formula>
    </cfRule>
    <cfRule type="containsText" dxfId="1982" priority="51" operator="containsText" text="Adjustment P3">
      <formula>NOT(ISERROR(SEARCH("Adjustment P3",B14)))</formula>
    </cfRule>
    <cfRule type="containsText" dxfId="1981" priority="52" operator="containsText" text="Adjustment P2">
      <formula>NOT(ISERROR(SEARCH("Adjustment P2",B14)))</formula>
    </cfRule>
    <cfRule type="containsText" dxfId="1980" priority="53" operator="containsText" text="P3">
      <formula>NOT(ISERROR(SEARCH("P3",B14)))</formula>
    </cfRule>
    <cfRule type="containsText" dxfId="1979" priority="54" operator="containsText" text="P2">
      <formula>NOT(ISERROR(SEARCH("P2",B14)))</formula>
    </cfRule>
  </conditionalFormatting>
  <conditionalFormatting sqref="B20:C34">
    <cfRule type="cellIs" dxfId="1978" priority="1" operator="greaterThan">
      <formula>$C$6</formula>
    </cfRule>
  </conditionalFormatting>
  <conditionalFormatting sqref="D20:E34">
    <cfRule type="cellIs" dxfId="1977" priority="89" operator="lessThan">
      <formula>$C$5</formula>
    </cfRule>
    <cfRule type="cellIs" dxfId="1976" priority="90" operator="greaterThan">
      <formula>$C$6</formula>
    </cfRule>
  </conditionalFormatting>
  <conditionalFormatting sqref="F12:G16">
    <cfRule type="containsText" dxfId="1975" priority="72" operator="containsText" text="Adjustment P1">
      <formula>NOT(ISERROR(SEARCH("Adjustment P1",F12)))</formula>
    </cfRule>
    <cfRule type="containsText" dxfId="1974" priority="66" operator="containsText" text="P4">
      <formula>NOT(ISERROR(SEARCH("P4",F12)))</formula>
    </cfRule>
    <cfRule type="containsText" dxfId="1973" priority="67" operator="containsText" text="Adjustment P3">
      <formula>NOT(ISERROR(SEARCH("Adjustment P3",F12)))</formula>
    </cfRule>
    <cfRule type="containsText" dxfId="1972" priority="68" operator="containsText" text="Adjustment P2">
      <formula>NOT(ISERROR(SEARCH("Adjustment P2",F12)))</formula>
    </cfRule>
    <cfRule type="containsText" dxfId="1971" priority="69" operator="containsText" text="P3">
      <formula>NOT(ISERROR(SEARCH("P3",F12)))</formula>
    </cfRule>
    <cfRule type="containsText" dxfId="1970" priority="70" operator="containsText" text="P2">
      <formula>NOT(ISERROR(SEARCH("P2",F12)))</formula>
    </cfRule>
    <cfRule type="containsText" dxfId="1969" priority="71" operator="containsText" text="P1">
      <formula>NOT(ISERROR(SEARCH("P1",F12)))</formula>
    </cfRule>
  </conditionalFormatting>
  <dataValidations count="1">
    <dataValidation type="list" allowBlank="1" showInputMessage="1" showErrorMessage="1" sqref="F20:F34" xr:uid="{022B1EF4-9B4C-4497-98C8-AEDE35F8D12C}">
      <formula1>$O$103:$O$104</formula1>
    </dataValidation>
  </dataValidations>
  <pageMargins left="0.7" right="0.7" top="0.78740157500000008" bottom="0.78740157500000008" header="0.3" footer="0.3"/>
  <pageSetup paperSize="9" orientation="portrait" horizontalDpi="1200" verticalDpi="1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38D66-B3B8-4092-A502-7B717A5A9D0B}">
  <dimension ref="A1:N53"/>
  <sheetViews>
    <sheetView showGridLines="0" topLeftCell="A3" workbookViewId="0">
      <selection activeCell="G18" sqref="G18"/>
    </sheetView>
  </sheetViews>
  <sheetFormatPr baseColWidth="10" defaultRowHeight="15" x14ac:dyDescent="0.2"/>
  <cols>
    <col min="2" max="2" width="18.21875" customWidth="1"/>
    <col min="3" max="11" width="12.109375" customWidth="1"/>
    <col min="12" max="14" width="13.44140625" customWidth="1"/>
  </cols>
  <sheetData>
    <row r="1" spans="1:14" s="276" customFormat="1" ht="24" customHeight="1" x14ac:dyDescent="0.25">
      <c r="A1" s="17" t="str">
        <f>INDEX(languages!B4:C4,1,MATCH('Liesmich Readme'!$A$5,languages!$B$2:$C$2,0))</f>
        <v>FINANZBERICHTE</v>
      </c>
      <c r="B1" s="18"/>
      <c r="C1" s="291"/>
      <c r="D1" s="18"/>
      <c r="E1" s="18"/>
      <c r="F1" s="18"/>
      <c r="G1" s="18"/>
      <c r="H1" s="18"/>
      <c r="I1" s="18"/>
      <c r="J1" s="18"/>
      <c r="K1" s="18"/>
      <c r="L1" s="18"/>
      <c r="M1" s="18"/>
      <c r="N1" s="19"/>
    </row>
    <row r="2" spans="1:14" s="276" customFormat="1" x14ac:dyDescent="0.25">
      <c r="A2" s="534" t="s">
        <v>392</v>
      </c>
      <c r="B2" s="535"/>
      <c r="C2" s="538" t="s">
        <v>24</v>
      </c>
      <c r="D2" s="539"/>
      <c r="E2" s="540" t="s">
        <v>25</v>
      </c>
      <c r="F2" s="541"/>
      <c r="G2" s="542" t="s">
        <v>26</v>
      </c>
      <c r="H2" s="543"/>
      <c r="I2" s="532" t="s">
        <v>27</v>
      </c>
      <c r="J2" s="533"/>
      <c r="K2" s="414" t="s">
        <v>28</v>
      </c>
      <c r="L2" s="530" t="s">
        <v>393</v>
      </c>
      <c r="M2" s="530" t="s">
        <v>394</v>
      </c>
      <c r="N2" s="530" t="s">
        <v>69</v>
      </c>
    </row>
    <row r="3" spans="1:14" s="276" customFormat="1" ht="30" x14ac:dyDescent="0.25">
      <c r="A3" s="536"/>
      <c r="B3" s="537"/>
      <c r="C3" s="292" t="s">
        <v>395</v>
      </c>
      <c r="D3" s="403" t="s">
        <v>396</v>
      </c>
      <c r="E3" s="292" t="s">
        <v>395</v>
      </c>
      <c r="F3" s="403" t="s">
        <v>396</v>
      </c>
      <c r="G3" s="292" t="s">
        <v>395</v>
      </c>
      <c r="H3" s="403" t="s">
        <v>396</v>
      </c>
      <c r="I3" s="293" t="s">
        <v>395</v>
      </c>
      <c r="J3" s="293" t="s">
        <v>396</v>
      </c>
      <c r="K3" s="404" t="s">
        <v>395</v>
      </c>
      <c r="L3" s="531"/>
      <c r="M3" s="531"/>
      <c r="N3" s="531"/>
    </row>
    <row r="4" spans="1:14" s="276" customFormat="1" x14ac:dyDescent="0.25">
      <c r="A4" s="525" t="s">
        <v>397</v>
      </c>
      <c r="B4" s="526"/>
      <c r="C4" s="294">
        <f ca="1">'A. Personnel costs'!C11</f>
        <v>0</v>
      </c>
      <c r="D4" s="294">
        <f ca="1">'A. Personnel costs'!C17</f>
        <v>0</v>
      </c>
      <c r="E4" s="294">
        <f ca="1">'A. Personnel costs'!C23</f>
        <v>0</v>
      </c>
      <c r="F4" s="294">
        <f ca="1">'A. Personnel costs'!C29</f>
        <v>0</v>
      </c>
      <c r="G4" s="294">
        <f ca="1">'A. Personnel costs'!C35</f>
        <v>0</v>
      </c>
      <c r="H4" s="294">
        <f ca="1">'A. Personnel costs'!C41</f>
        <v>0</v>
      </c>
      <c r="I4" s="294">
        <f ca="1">'A. Personnel costs'!C47</f>
        <v>0</v>
      </c>
      <c r="J4" s="294">
        <f>'A. Personnel costs'!C53</f>
        <v>0</v>
      </c>
      <c r="K4" s="294">
        <f ca="1">'A. Personnel costs'!C59</f>
        <v>0</v>
      </c>
      <c r="L4" s="294">
        <f t="shared" ref="L4:L12" ca="1" si="0">SUM(C4:K4)</f>
        <v>0</v>
      </c>
      <c r="M4" s="415"/>
      <c r="N4" s="295">
        <f t="shared" ref="N4:N12" ca="1" si="1">M4-L4</f>
        <v>0</v>
      </c>
    </row>
    <row r="5" spans="1:14" s="276" customFormat="1" ht="19.149999999999999" customHeight="1" x14ac:dyDescent="0.25">
      <c r="A5" s="525" t="s">
        <v>398</v>
      </c>
      <c r="B5" s="526"/>
      <c r="C5" s="294">
        <f>'B. Subcontracting'!$E5</f>
        <v>0</v>
      </c>
      <c r="D5" s="294">
        <f>'B. Subcontracting'!$E6</f>
        <v>0</v>
      </c>
      <c r="E5" s="294">
        <f>'B. Subcontracting'!$E7</f>
        <v>0</v>
      </c>
      <c r="F5" s="294">
        <f>'B. Subcontracting'!$E8</f>
        <v>0</v>
      </c>
      <c r="G5" s="294">
        <f>'B. Subcontracting'!$E9</f>
        <v>0</v>
      </c>
      <c r="H5" s="294">
        <f>'B. Subcontracting'!$E10</f>
        <v>0</v>
      </c>
      <c r="I5" s="294">
        <f>'B. Subcontracting'!$E11</f>
        <v>0</v>
      </c>
      <c r="J5" s="294">
        <f>'B. Subcontracting'!$E12</f>
        <v>0</v>
      </c>
      <c r="K5" s="294">
        <f>'B. Subcontracting'!$E13</f>
        <v>0</v>
      </c>
      <c r="L5" s="294">
        <f t="shared" si="0"/>
        <v>0</v>
      </c>
      <c r="M5" s="416"/>
      <c r="N5" s="295">
        <f t="shared" si="1"/>
        <v>0</v>
      </c>
    </row>
    <row r="6" spans="1:14" s="276" customFormat="1" x14ac:dyDescent="0.25">
      <c r="A6" s="525" t="s">
        <v>399</v>
      </c>
      <c r="B6" s="526"/>
      <c r="C6" s="295">
        <f t="shared" ref="C6:K6" si="2">SUM(C7:C9)</f>
        <v>0</v>
      </c>
      <c r="D6" s="295">
        <f t="shared" si="2"/>
        <v>0</v>
      </c>
      <c r="E6" s="295">
        <f t="shared" si="2"/>
        <v>0</v>
      </c>
      <c r="F6" s="295">
        <f t="shared" si="2"/>
        <v>0</v>
      </c>
      <c r="G6" s="295">
        <f t="shared" si="2"/>
        <v>0</v>
      </c>
      <c r="H6" s="295">
        <f t="shared" si="2"/>
        <v>0</v>
      </c>
      <c r="I6" s="295">
        <f t="shared" si="2"/>
        <v>0</v>
      </c>
      <c r="J6" s="295">
        <f t="shared" si="2"/>
        <v>0</v>
      </c>
      <c r="K6" s="295">
        <f t="shared" si="2"/>
        <v>0</v>
      </c>
      <c r="L6" s="294">
        <f>SUM(C6:K6)</f>
        <v>0</v>
      </c>
      <c r="M6" s="417">
        <f>SUM(M7:M9)</f>
        <v>0</v>
      </c>
      <c r="N6" s="295">
        <f t="shared" si="1"/>
        <v>0</v>
      </c>
    </row>
    <row r="7" spans="1:14" s="276" customFormat="1" x14ac:dyDescent="0.25">
      <c r="A7" s="523" t="s">
        <v>400</v>
      </c>
      <c r="B7" s="524"/>
      <c r="C7" s="296">
        <f>'C1. Travel'!$F5</f>
        <v>0</v>
      </c>
      <c r="D7" s="296">
        <f>'C1. Travel'!$F6</f>
        <v>0</v>
      </c>
      <c r="E7" s="296">
        <f>'C1. Travel'!$F7</f>
        <v>0</v>
      </c>
      <c r="F7" s="296">
        <f>'C1. Travel'!$F8</f>
        <v>0</v>
      </c>
      <c r="G7" s="296">
        <f>'C1. Travel'!$F9</f>
        <v>0</v>
      </c>
      <c r="H7" s="296">
        <f>'C1. Travel'!$F10</f>
        <v>0</v>
      </c>
      <c r="I7" s="296">
        <f>'C1. Travel'!$F11</f>
        <v>0</v>
      </c>
      <c r="J7" s="296">
        <f>'C1. Travel'!$F12</f>
        <v>0</v>
      </c>
      <c r="K7" s="296">
        <f>'C1. Travel'!$F13</f>
        <v>0</v>
      </c>
      <c r="L7" s="294">
        <f>SUM(C7:K7)</f>
        <v>0</v>
      </c>
      <c r="M7" s="416"/>
      <c r="N7" s="295">
        <f t="shared" si="1"/>
        <v>0</v>
      </c>
    </row>
    <row r="8" spans="1:14" s="276" customFormat="1" x14ac:dyDescent="0.25">
      <c r="A8" s="523" t="s">
        <v>401</v>
      </c>
      <c r="B8" s="524"/>
      <c r="C8" s="296">
        <f>'C2. Equipment'!$E5</f>
        <v>0</v>
      </c>
      <c r="D8" s="296">
        <f>'C2. Equipment'!$E6</f>
        <v>0</v>
      </c>
      <c r="E8" s="296">
        <f>'C2. Equipment'!$E7</f>
        <v>0</v>
      </c>
      <c r="F8" s="296">
        <f>'C2. Equipment'!$E8</f>
        <v>0</v>
      </c>
      <c r="G8" s="296">
        <f>'C2. Equipment'!$E9</f>
        <v>0</v>
      </c>
      <c r="H8" s="296">
        <f>'C2. Equipment'!$E10</f>
        <v>0</v>
      </c>
      <c r="I8" s="296">
        <f>'C2. Equipment'!$E11</f>
        <v>0</v>
      </c>
      <c r="J8" s="296">
        <f>'C2. Equipment'!$E12</f>
        <v>0</v>
      </c>
      <c r="K8" s="296">
        <f>'C2. Equipment'!$E13</f>
        <v>0</v>
      </c>
      <c r="L8" s="294">
        <f t="shared" si="0"/>
        <v>0</v>
      </c>
      <c r="M8" s="416"/>
      <c r="N8" s="295">
        <f t="shared" si="1"/>
        <v>0</v>
      </c>
    </row>
    <row r="9" spans="1:14" s="276" customFormat="1" x14ac:dyDescent="0.25">
      <c r="A9" s="523" t="s">
        <v>402</v>
      </c>
      <c r="B9" s="524"/>
      <c r="C9" s="296">
        <f>'C3. OGS'!H5</f>
        <v>0</v>
      </c>
      <c r="D9" s="296">
        <f>'C3. OGS'!H8</f>
        <v>0</v>
      </c>
      <c r="E9" s="296">
        <f>'C3. OGS'!H9</f>
        <v>0</v>
      </c>
      <c r="F9" s="296">
        <f>'C3. OGS'!H12</f>
        <v>0</v>
      </c>
      <c r="G9" s="296">
        <f>'C3. OGS'!H13</f>
        <v>0</v>
      </c>
      <c r="H9" s="296">
        <f>'C3. OGS'!H16</f>
        <v>0</v>
      </c>
      <c r="I9" s="296">
        <f>'C3. OGS'!H17</f>
        <v>0</v>
      </c>
      <c r="J9" s="296">
        <f>'C3. OGS'!H20</f>
        <v>0</v>
      </c>
      <c r="K9" s="296">
        <f>'C3. OGS'!H21</f>
        <v>0</v>
      </c>
      <c r="L9" s="294">
        <f t="shared" si="0"/>
        <v>0</v>
      </c>
      <c r="M9" s="416"/>
      <c r="N9" s="295">
        <f t="shared" si="1"/>
        <v>0</v>
      </c>
    </row>
    <row r="10" spans="1:14" s="276" customFormat="1" x14ac:dyDescent="0.25">
      <c r="A10" s="525" t="s">
        <v>403</v>
      </c>
      <c r="B10" s="526"/>
      <c r="C10" s="294">
        <f>'D. Internal'!E5</f>
        <v>0</v>
      </c>
      <c r="D10" s="294">
        <f>'D. Internal'!E6</f>
        <v>0</v>
      </c>
      <c r="E10" s="294">
        <f>'D. Internal'!E7</f>
        <v>0</v>
      </c>
      <c r="F10" s="294">
        <f>'D. Internal'!E8</f>
        <v>0</v>
      </c>
      <c r="G10" s="294">
        <f>'D. Internal'!E9</f>
        <v>0</v>
      </c>
      <c r="H10" s="294">
        <f>'D. Internal'!E10</f>
        <v>0</v>
      </c>
      <c r="I10" s="294">
        <f>'D. Internal'!E11</f>
        <v>0</v>
      </c>
      <c r="J10" s="294">
        <f>'D. Internal'!E12</f>
        <v>0</v>
      </c>
      <c r="K10" s="294">
        <f>'D. Internal'!E13</f>
        <v>0</v>
      </c>
      <c r="L10" s="294">
        <f t="shared" si="0"/>
        <v>0</v>
      </c>
      <c r="M10" s="416"/>
      <c r="N10" s="295">
        <f t="shared" si="1"/>
        <v>0</v>
      </c>
    </row>
    <row r="11" spans="1:14" s="276" customFormat="1" x14ac:dyDescent="0.25">
      <c r="A11" s="527" t="s">
        <v>404</v>
      </c>
      <c r="B11" s="528"/>
      <c r="C11" s="294">
        <f ca="1">(C4+C6)*0.25</f>
        <v>0</v>
      </c>
      <c r="D11" s="294">
        <f t="shared" ref="D11:K11" ca="1" si="3">(D4+D6)*0.25</f>
        <v>0</v>
      </c>
      <c r="E11" s="294">
        <f t="shared" ca="1" si="3"/>
        <v>0</v>
      </c>
      <c r="F11" s="294">
        <f t="shared" ca="1" si="3"/>
        <v>0</v>
      </c>
      <c r="G11" s="294">
        <f t="shared" ca="1" si="3"/>
        <v>0</v>
      </c>
      <c r="H11" s="294">
        <f t="shared" ca="1" si="3"/>
        <v>0</v>
      </c>
      <c r="I11" s="294">
        <f t="shared" ca="1" si="3"/>
        <v>0</v>
      </c>
      <c r="J11" s="294">
        <f t="shared" si="3"/>
        <v>0</v>
      </c>
      <c r="K11" s="294">
        <f t="shared" ca="1" si="3"/>
        <v>0</v>
      </c>
      <c r="L11" s="294">
        <f ca="1">SUM(C11:K11)</f>
        <v>0</v>
      </c>
      <c r="M11" s="294">
        <f t="shared" ref="M11" si="4">(M4+M6)*0.25</f>
        <v>0</v>
      </c>
      <c r="N11" s="295">
        <f t="shared" ca="1" si="1"/>
        <v>0</v>
      </c>
    </row>
    <row r="12" spans="1:14" s="276" customFormat="1" ht="15.75" thickBot="1" x14ac:dyDescent="0.3">
      <c r="A12" s="529" t="s">
        <v>405</v>
      </c>
      <c r="B12" s="529"/>
      <c r="C12" s="297">
        <f t="shared" ref="C12:K12" ca="1" si="5">SUM(C4,C5,C6,C10,C11)</f>
        <v>0</v>
      </c>
      <c r="D12" s="297">
        <f t="shared" ca="1" si="5"/>
        <v>0</v>
      </c>
      <c r="E12" s="297">
        <f t="shared" ca="1" si="5"/>
        <v>0</v>
      </c>
      <c r="F12" s="297">
        <f t="shared" ca="1" si="5"/>
        <v>0</v>
      </c>
      <c r="G12" s="297">
        <f t="shared" ca="1" si="5"/>
        <v>0</v>
      </c>
      <c r="H12" s="297">
        <f t="shared" ca="1" si="5"/>
        <v>0</v>
      </c>
      <c r="I12" s="297">
        <f t="shared" ca="1" si="5"/>
        <v>0</v>
      </c>
      <c r="J12" s="297">
        <f t="shared" si="5"/>
        <v>0</v>
      </c>
      <c r="K12" s="297">
        <f t="shared" ca="1" si="5"/>
        <v>0</v>
      </c>
      <c r="L12" s="297">
        <f t="shared" ca="1" si="0"/>
        <v>0</v>
      </c>
      <c r="M12" s="297">
        <f>SUM(M4,M5,M6,M10,M11)</f>
        <v>0</v>
      </c>
      <c r="N12" s="297">
        <f t="shared" ca="1" si="1"/>
        <v>0</v>
      </c>
    </row>
    <row r="13" spans="1:14" ht="15.75" thickTop="1" x14ac:dyDescent="0.2"/>
    <row r="15" spans="1:14" s="276" customFormat="1" x14ac:dyDescent="0.25">
      <c r="A15" s="418" t="s">
        <v>406</v>
      </c>
      <c r="B15" s="298"/>
      <c r="C15" s="299"/>
      <c r="D15" s="299"/>
      <c r="E15" s="299"/>
      <c r="F15" s="299"/>
      <c r="G15" s="299"/>
      <c r="H15" s="299"/>
      <c r="I15" s="299"/>
      <c r="J15" s="300"/>
    </row>
    <row r="16" spans="1:14" s="276" customFormat="1" x14ac:dyDescent="0.25">
      <c r="A16" s="419" t="s">
        <v>517</v>
      </c>
      <c r="B16" s="420"/>
      <c r="C16" s="421"/>
      <c r="D16" s="421"/>
      <c r="E16" s="421"/>
      <c r="F16" s="421"/>
      <c r="G16" s="421"/>
      <c r="H16" s="421"/>
      <c r="I16" s="421"/>
      <c r="J16" s="422"/>
    </row>
    <row r="17" spans="1:10" s="304" customFormat="1" ht="45" x14ac:dyDescent="0.2">
      <c r="A17" s="423" t="s">
        <v>70</v>
      </c>
      <c r="B17" s="424" t="s">
        <v>518</v>
      </c>
      <c r="C17" s="423" t="s">
        <v>407</v>
      </c>
      <c r="D17" s="423" t="s">
        <v>544</v>
      </c>
      <c r="E17" s="520" t="s">
        <v>545</v>
      </c>
      <c r="F17" s="521"/>
      <c r="G17" s="522"/>
      <c r="H17" s="423" t="s">
        <v>546</v>
      </c>
      <c r="I17" s="520" t="s">
        <v>547</v>
      </c>
      <c r="J17" s="522"/>
    </row>
    <row r="18" spans="1:10" s="276" customFormat="1" x14ac:dyDescent="0.25">
      <c r="A18" s="518" t="s">
        <v>24</v>
      </c>
      <c r="B18" s="513">
        <f ca="1">IFERROR(C6/C4,0)</f>
        <v>0</v>
      </c>
      <c r="C18" s="514">
        <f ca="1">C4*0.15</f>
        <v>0</v>
      </c>
      <c r="D18" s="519">
        <f ca="1">IF(B18&gt;15%,C$6-C18,0)</f>
        <v>0</v>
      </c>
      <c r="E18" s="426" t="s">
        <v>408</v>
      </c>
      <c r="F18" s="427"/>
      <c r="G18" s="428">
        <f>SUM(G19:G21)</f>
        <v>0</v>
      </c>
      <c r="H18" s="305">
        <f ca="1">IF(G18&lt;D18,D18-G18,0)</f>
        <v>0</v>
      </c>
      <c r="I18" s="429" t="str">
        <f ca="1">IF(SUM(G18)&lt;D18,"not enough items for UoR","enough items for UoR")</f>
        <v>enough items for UoR</v>
      </c>
      <c r="J18" s="430"/>
    </row>
    <row r="19" spans="1:10" s="276" customFormat="1" x14ac:dyDescent="0.25">
      <c r="A19" s="518"/>
      <c r="B19" s="513"/>
      <c r="C19" s="514"/>
      <c r="D19" s="519"/>
      <c r="E19" s="431" t="s">
        <v>409</v>
      </c>
      <c r="F19" s="432"/>
      <c r="G19" s="433">
        <f>'C1. Travel'!A5</f>
        <v>0</v>
      </c>
      <c r="H19" s="306"/>
    </row>
    <row r="20" spans="1:10" s="276" customFormat="1" x14ac:dyDescent="0.25">
      <c r="A20" s="518"/>
      <c r="B20" s="513"/>
      <c r="C20" s="514"/>
      <c r="D20" s="519"/>
      <c r="E20" s="431" t="s">
        <v>401</v>
      </c>
      <c r="F20" s="432"/>
      <c r="G20" s="433">
        <f>'C2. Equipment'!A5</f>
        <v>0</v>
      </c>
    </row>
    <row r="21" spans="1:10" s="276" customFormat="1" x14ac:dyDescent="0.25">
      <c r="A21" s="518"/>
      <c r="B21" s="513"/>
      <c r="C21" s="514"/>
      <c r="D21" s="519"/>
      <c r="E21" s="431" t="s">
        <v>410</v>
      </c>
      <c r="F21" s="432"/>
      <c r="G21" s="433">
        <f>'C3. OGS'!A5</f>
        <v>0</v>
      </c>
    </row>
    <row r="22" spans="1:10" s="276" customFormat="1" x14ac:dyDescent="0.25">
      <c r="A22" s="518" t="s">
        <v>91</v>
      </c>
      <c r="B22" s="513">
        <f ca="1">IFERROR(D6/D4,0)</f>
        <v>0</v>
      </c>
      <c r="C22" s="514">
        <f ca="1">D4*0.15</f>
        <v>0</v>
      </c>
      <c r="D22" s="514">
        <f ca="1">IF(B22&gt;15%,D$6-C22,0)</f>
        <v>0</v>
      </c>
      <c r="E22" s="426" t="s">
        <v>408</v>
      </c>
      <c r="F22" s="427"/>
      <c r="G22" s="428">
        <f>SUM(G23:G25)</f>
        <v>0</v>
      </c>
      <c r="H22" s="305">
        <f ca="1">IF(G22&lt;D22,D22-G22,0)</f>
        <v>0</v>
      </c>
      <c r="I22" s="429" t="str">
        <f ca="1">IF(SUM(G22)&lt;D22,"not enough items for UoR","enough items for UoR")</f>
        <v>enough items for UoR</v>
      </c>
      <c r="J22" s="434"/>
    </row>
    <row r="23" spans="1:10" s="276" customFormat="1" x14ac:dyDescent="0.25">
      <c r="A23" s="518"/>
      <c r="B23" s="513"/>
      <c r="C23" s="514"/>
      <c r="D23" s="514"/>
      <c r="E23" s="431" t="s">
        <v>409</v>
      </c>
      <c r="F23" s="432"/>
      <c r="G23" s="433">
        <f>'C1. Travel'!A6</f>
        <v>0</v>
      </c>
      <c r="H23" s="306"/>
    </row>
    <row r="24" spans="1:10" s="276" customFormat="1" x14ac:dyDescent="0.25">
      <c r="A24" s="518"/>
      <c r="B24" s="513"/>
      <c r="C24" s="514"/>
      <c r="D24" s="514"/>
      <c r="E24" s="431" t="s">
        <v>401</v>
      </c>
      <c r="F24" s="432"/>
      <c r="G24" s="433">
        <f>'C2. Equipment'!A6</f>
        <v>0</v>
      </c>
    </row>
    <row r="25" spans="1:10" s="276" customFormat="1" x14ac:dyDescent="0.25">
      <c r="A25" s="518"/>
      <c r="B25" s="513"/>
      <c r="C25" s="514"/>
      <c r="D25" s="514"/>
      <c r="E25" s="431" t="s">
        <v>410</v>
      </c>
      <c r="F25" s="432"/>
      <c r="G25" s="433">
        <f>'C3. OGS'!A8</f>
        <v>0</v>
      </c>
    </row>
    <row r="26" spans="1:10" s="276" customFormat="1" x14ac:dyDescent="0.25">
      <c r="A26" s="517" t="s">
        <v>25</v>
      </c>
      <c r="B26" s="513">
        <f ca="1">IFERROR(E6/E4,0)</f>
        <v>0</v>
      </c>
      <c r="C26" s="514">
        <f ca="1">E4*0.15</f>
        <v>0</v>
      </c>
      <c r="D26" s="514">
        <f ca="1">IF(B26&gt;15%,E$6-C26,0)</f>
        <v>0</v>
      </c>
      <c r="E26" s="426" t="s">
        <v>408</v>
      </c>
      <c r="F26" s="427"/>
      <c r="G26" s="428">
        <f>SUM(G27:G29)</f>
        <v>0</v>
      </c>
      <c r="H26" s="305">
        <f ca="1">IF(G26&lt;D26,D26-G26,0)</f>
        <v>0</v>
      </c>
      <c r="I26" s="429" t="str">
        <f ca="1">IF(SUM(G26)&lt;D26,"not enough items for UoR","enough items for UoR")</f>
        <v>enough items for UoR</v>
      </c>
      <c r="J26" s="434"/>
    </row>
    <row r="27" spans="1:10" s="276" customFormat="1" x14ac:dyDescent="0.25">
      <c r="A27" s="517"/>
      <c r="B27" s="513"/>
      <c r="C27" s="514"/>
      <c r="D27" s="514"/>
      <c r="E27" s="431" t="s">
        <v>409</v>
      </c>
      <c r="F27" s="432"/>
      <c r="G27" s="433">
        <f>'C1. Travel'!A7</f>
        <v>0</v>
      </c>
      <c r="H27" s="306"/>
    </row>
    <row r="28" spans="1:10" s="276" customFormat="1" x14ac:dyDescent="0.25">
      <c r="A28" s="517"/>
      <c r="B28" s="513"/>
      <c r="C28" s="514"/>
      <c r="D28" s="514"/>
      <c r="E28" s="431" t="s">
        <v>401</v>
      </c>
      <c r="F28" s="432"/>
      <c r="G28" s="433">
        <f>'C2. Equipment'!A7</f>
        <v>0</v>
      </c>
    </row>
    <row r="29" spans="1:10" s="276" customFormat="1" x14ac:dyDescent="0.25">
      <c r="A29" s="517"/>
      <c r="B29" s="513"/>
      <c r="C29" s="514"/>
      <c r="D29" s="514"/>
      <c r="E29" s="431" t="s">
        <v>410</v>
      </c>
      <c r="F29" s="432"/>
      <c r="G29" s="433">
        <f>'C3. OGS'!A9</f>
        <v>0</v>
      </c>
    </row>
    <row r="30" spans="1:10" s="276" customFormat="1" x14ac:dyDescent="0.25">
      <c r="A30" s="517" t="s">
        <v>127</v>
      </c>
      <c r="B30" s="513">
        <f ca="1">IFERROR(F6/F4,0)</f>
        <v>0</v>
      </c>
      <c r="C30" s="514">
        <f ca="1">F4*0.15</f>
        <v>0</v>
      </c>
      <c r="D30" s="514">
        <f ca="1">IF(B30&gt;15%,F$6-C30,0)</f>
        <v>0</v>
      </c>
      <c r="E30" s="426" t="s">
        <v>408</v>
      </c>
      <c r="F30" s="427"/>
      <c r="G30" s="428">
        <f>SUM(G31:G33)</f>
        <v>0</v>
      </c>
      <c r="H30" s="305">
        <f ca="1">IF(G30&lt;D30,D30-G30,0)</f>
        <v>0</v>
      </c>
      <c r="I30" s="429" t="str">
        <f ca="1">IF(SUM(G30)&lt;D30,"not enough items for UoR","enough items for UoR")</f>
        <v>enough items for UoR</v>
      </c>
      <c r="J30" s="434"/>
    </row>
    <row r="31" spans="1:10" s="276" customFormat="1" x14ac:dyDescent="0.25">
      <c r="A31" s="517"/>
      <c r="B31" s="513"/>
      <c r="C31" s="514"/>
      <c r="D31" s="514"/>
      <c r="E31" s="431" t="s">
        <v>409</v>
      </c>
      <c r="F31" s="432"/>
      <c r="G31" s="433">
        <f>'C1. Travel'!A8</f>
        <v>0</v>
      </c>
      <c r="H31" s="306"/>
    </row>
    <row r="32" spans="1:10" s="276" customFormat="1" x14ac:dyDescent="0.25">
      <c r="A32" s="517"/>
      <c r="B32" s="513"/>
      <c r="C32" s="514"/>
      <c r="D32" s="514"/>
      <c r="E32" s="431" t="s">
        <v>401</v>
      </c>
      <c r="F32" s="432"/>
      <c r="G32" s="433">
        <f>'C2. Equipment'!A8</f>
        <v>0</v>
      </c>
    </row>
    <row r="33" spans="1:10" s="276" customFormat="1" x14ac:dyDescent="0.25">
      <c r="A33" s="517"/>
      <c r="B33" s="513"/>
      <c r="C33" s="514"/>
      <c r="D33" s="514"/>
      <c r="E33" s="431" t="s">
        <v>410</v>
      </c>
      <c r="F33" s="432"/>
      <c r="G33" s="433">
        <f>'C3. OGS'!A12</f>
        <v>0</v>
      </c>
    </row>
    <row r="34" spans="1:10" s="276" customFormat="1" x14ac:dyDescent="0.25">
      <c r="A34" s="516" t="s">
        <v>26</v>
      </c>
      <c r="B34" s="513">
        <f ca="1">IFERROR(G6/G4,0)</f>
        <v>0</v>
      </c>
      <c r="C34" s="514">
        <f ca="1">G4*0.15</f>
        <v>0</v>
      </c>
      <c r="D34" s="514">
        <f ca="1">IF(B34&gt;15%,G$6-C34,0)</f>
        <v>0</v>
      </c>
      <c r="E34" s="426" t="s">
        <v>408</v>
      </c>
      <c r="F34" s="427"/>
      <c r="G34" s="428">
        <f>SUM(G35:G37)</f>
        <v>0</v>
      </c>
      <c r="H34" s="305">
        <f ca="1">IF(G34&lt;D34,D34-G34,0)</f>
        <v>0</v>
      </c>
      <c r="I34" s="429" t="str">
        <f ca="1">IF(SUM(G34)&lt;D34,"not enough items for UoR","enough items for UoR")</f>
        <v>enough items for UoR</v>
      </c>
      <c r="J34" s="434"/>
    </row>
    <row r="35" spans="1:10" s="276" customFormat="1" x14ac:dyDescent="0.25">
      <c r="A35" s="516"/>
      <c r="B35" s="513"/>
      <c r="C35" s="514"/>
      <c r="D35" s="514"/>
      <c r="E35" s="431" t="s">
        <v>409</v>
      </c>
      <c r="F35" s="432"/>
      <c r="G35" s="433">
        <f>'C1. Travel'!A9</f>
        <v>0</v>
      </c>
      <c r="H35" s="306"/>
    </row>
    <row r="36" spans="1:10" s="276" customFormat="1" x14ac:dyDescent="0.25">
      <c r="A36" s="516"/>
      <c r="B36" s="513"/>
      <c r="C36" s="514"/>
      <c r="D36" s="514"/>
      <c r="E36" s="431" t="s">
        <v>401</v>
      </c>
      <c r="F36" s="432"/>
      <c r="G36" s="433">
        <f>'C2. Equipment'!A9</f>
        <v>0</v>
      </c>
    </row>
    <row r="37" spans="1:10" s="276" customFormat="1" x14ac:dyDescent="0.25">
      <c r="A37" s="516"/>
      <c r="B37" s="513"/>
      <c r="C37" s="514"/>
      <c r="D37" s="514"/>
      <c r="E37" s="431" t="s">
        <v>410</v>
      </c>
      <c r="F37" s="432"/>
      <c r="G37" s="433">
        <f>'C3. OGS'!A13</f>
        <v>0</v>
      </c>
    </row>
    <row r="38" spans="1:10" s="276" customFormat="1" x14ac:dyDescent="0.25">
      <c r="A38" s="516" t="s">
        <v>163</v>
      </c>
      <c r="B38" s="513">
        <f ca="1">IFERROR(H6/H4,0)</f>
        <v>0</v>
      </c>
      <c r="C38" s="514">
        <f ca="1">H4*0.15</f>
        <v>0</v>
      </c>
      <c r="D38" s="514">
        <f ca="1">IF(B38&gt;15%,H$6-C38,0)</f>
        <v>0</v>
      </c>
      <c r="E38" s="426" t="s">
        <v>408</v>
      </c>
      <c r="F38" s="427"/>
      <c r="G38" s="428">
        <f>SUM(G39:G41)</f>
        <v>0</v>
      </c>
      <c r="H38" s="305">
        <f ca="1">IF(G38&lt;D38,D38-G38,0)</f>
        <v>0</v>
      </c>
      <c r="I38" s="429" t="str">
        <f ca="1">IF(SUM(G38)&lt;D38,"not enough items for UoR","enough items for UoR")</f>
        <v>enough items for UoR</v>
      </c>
      <c r="J38" s="434"/>
    </row>
    <row r="39" spans="1:10" s="276" customFormat="1" x14ac:dyDescent="0.25">
      <c r="A39" s="516"/>
      <c r="B39" s="513"/>
      <c r="C39" s="514"/>
      <c r="D39" s="514"/>
      <c r="E39" s="431" t="s">
        <v>409</v>
      </c>
      <c r="F39" s="432"/>
      <c r="G39" s="433">
        <f>'C1. Travel'!A10</f>
        <v>0</v>
      </c>
      <c r="H39" s="306"/>
    </row>
    <row r="40" spans="1:10" s="276" customFormat="1" x14ac:dyDescent="0.25">
      <c r="A40" s="516"/>
      <c r="B40" s="513"/>
      <c r="C40" s="514"/>
      <c r="D40" s="514"/>
      <c r="E40" s="431" t="s">
        <v>401</v>
      </c>
      <c r="F40" s="432"/>
      <c r="G40" s="433">
        <f>'C2. Equipment'!A10</f>
        <v>0</v>
      </c>
    </row>
    <row r="41" spans="1:10" s="276" customFormat="1" x14ac:dyDescent="0.25">
      <c r="A41" s="516"/>
      <c r="B41" s="513"/>
      <c r="C41" s="514"/>
      <c r="D41" s="514"/>
      <c r="E41" s="431" t="s">
        <v>410</v>
      </c>
      <c r="F41" s="432"/>
      <c r="G41" s="433">
        <f>'C3. OGS'!A16</f>
        <v>0</v>
      </c>
    </row>
    <row r="42" spans="1:10" s="276" customFormat="1" x14ac:dyDescent="0.25">
      <c r="A42" s="512" t="s">
        <v>27</v>
      </c>
      <c r="B42" s="513">
        <f ca="1">IFERROR(I6/I4,0)</f>
        <v>0</v>
      </c>
      <c r="C42" s="514">
        <f ca="1">I4*0.15</f>
        <v>0</v>
      </c>
      <c r="D42" s="514">
        <f ca="1">IF(B42&gt;15%,I$6-C42,0)</f>
        <v>0</v>
      </c>
      <c r="E42" s="426" t="s">
        <v>408</v>
      </c>
      <c r="F42" s="427"/>
      <c r="G42" s="428">
        <f>SUM(G43:G45)</f>
        <v>0</v>
      </c>
      <c r="H42" s="305">
        <f ca="1">IF(G42&lt;D42,D42-G42,0)</f>
        <v>0</v>
      </c>
      <c r="I42" s="429" t="str">
        <f ca="1">IF(SUM(G42)&lt;D42,"not enough items for UoR","enough items for UoR")</f>
        <v>enough items for UoR</v>
      </c>
      <c r="J42" s="434"/>
    </row>
    <row r="43" spans="1:10" s="276" customFormat="1" x14ac:dyDescent="0.25">
      <c r="A43" s="512"/>
      <c r="B43" s="513"/>
      <c r="C43" s="514"/>
      <c r="D43" s="514"/>
      <c r="E43" s="431" t="s">
        <v>409</v>
      </c>
      <c r="F43" s="432"/>
      <c r="G43" s="433">
        <f>'C1. Travel'!A11</f>
        <v>0</v>
      </c>
      <c r="H43" s="306"/>
    </row>
    <row r="44" spans="1:10" s="276" customFormat="1" x14ac:dyDescent="0.25">
      <c r="A44" s="512"/>
      <c r="B44" s="513"/>
      <c r="C44" s="514"/>
      <c r="D44" s="514"/>
      <c r="E44" s="431" t="s">
        <v>401</v>
      </c>
      <c r="F44" s="432"/>
      <c r="G44" s="433">
        <f>'C2. Equipment'!A11</f>
        <v>0</v>
      </c>
    </row>
    <row r="45" spans="1:10" s="276" customFormat="1" x14ac:dyDescent="0.25">
      <c r="A45" s="512"/>
      <c r="B45" s="513"/>
      <c r="C45" s="514"/>
      <c r="D45" s="514"/>
      <c r="E45" s="431" t="s">
        <v>410</v>
      </c>
      <c r="F45" s="432"/>
      <c r="G45" s="433">
        <f>'C3. OGS'!A17</f>
        <v>0</v>
      </c>
    </row>
    <row r="46" spans="1:10" s="276" customFormat="1" x14ac:dyDescent="0.25">
      <c r="A46" s="512" t="s">
        <v>199</v>
      </c>
      <c r="B46" s="513">
        <f>IFERROR(J6/J4,0)</f>
        <v>0</v>
      </c>
      <c r="C46" s="514">
        <f>J4*0.15</f>
        <v>0</v>
      </c>
      <c r="D46" s="514">
        <f>IF(B46&gt;15%,J$6-C46,0)</f>
        <v>0</v>
      </c>
      <c r="E46" s="426" t="s">
        <v>408</v>
      </c>
      <c r="F46" s="427"/>
      <c r="G46" s="428">
        <f>SUM(G47:G49)</f>
        <v>0</v>
      </c>
      <c r="H46" s="305">
        <f>IF(G46&lt;D46,D46-G46,0)</f>
        <v>0</v>
      </c>
      <c r="I46" s="429" t="str">
        <f>IF(SUM(G46)&lt;D46,"not enough items for UoR","enough items for UoR")</f>
        <v>enough items for UoR</v>
      </c>
      <c r="J46" s="434"/>
    </row>
    <row r="47" spans="1:10" s="276" customFormat="1" x14ac:dyDescent="0.25">
      <c r="A47" s="512"/>
      <c r="B47" s="513"/>
      <c r="C47" s="514"/>
      <c r="D47" s="514"/>
      <c r="E47" s="431" t="s">
        <v>409</v>
      </c>
      <c r="F47" s="432"/>
      <c r="G47" s="433">
        <f>'C1. Travel'!A12</f>
        <v>0</v>
      </c>
      <c r="H47" s="306"/>
    </row>
    <row r="48" spans="1:10" s="276" customFormat="1" x14ac:dyDescent="0.25">
      <c r="A48" s="512"/>
      <c r="B48" s="513"/>
      <c r="C48" s="514"/>
      <c r="D48" s="514"/>
      <c r="E48" s="431" t="s">
        <v>401</v>
      </c>
      <c r="F48" s="432"/>
      <c r="G48" s="433">
        <f>'C2. Equipment'!A12</f>
        <v>0</v>
      </c>
    </row>
    <row r="49" spans="1:10" s="276" customFormat="1" x14ac:dyDescent="0.25">
      <c r="A49" s="512"/>
      <c r="B49" s="513"/>
      <c r="C49" s="514"/>
      <c r="D49" s="514"/>
      <c r="E49" s="431" t="s">
        <v>410</v>
      </c>
      <c r="F49" s="432"/>
      <c r="G49" s="433">
        <f>'C3. OGS'!A20</f>
        <v>0</v>
      </c>
    </row>
    <row r="50" spans="1:10" s="276" customFormat="1" x14ac:dyDescent="0.25">
      <c r="A50" s="515" t="s">
        <v>28</v>
      </c>
      <c r="B50" s="513">
        <f ca="1">IFERROR(K6/K4,0)</f>
        <v>0</v>
      </c>
      <c r="C50" s="514">
        <f ca="1">K4*0.15</f>
        <v>0</v>
      </c>
      <c r="D50" s="514">
        <f ca="1">IF(B50&gt;15%,K$6-C50,0)</f>
        <v>0</v>
      </c>
      <c r="E50" s="426" t="s">
        <v>408</v>
      </c>
      <c r="F50" s="427"/>
      <c r="G50" s="428">
        <f>SUM(G51:G53)</f>
        <v>0</v>
      </c>
      <c r="H50" s="305">
        <f ca="1">IF(G50&lt;D50,D50-G50,0)</f>
        <v>0</v>
      </c>
      <c r="I50" s="429" t="str">
        <f ca="1">IF(SUM(G50)&lt;D50,"not enough items for UoR","enough items for UoR")</f>
        <v>enough items for UoR</v>
      </c>
      <c r="J50" s="434"/>
    </row>
    <row r="51" spans="1:10" s="276" customFormat="1" x14ac:dyDescent="0.25">
      <c r="A51" s="515"/>
      <c r="B51" s="513"/>
      <c r="C51" s="514"/>
      <c r="D51" s="514"/>
      <c r="E51" s="431" t="s">
        <v>409</v>
      </c>
      <c r="F51" s="432"/>
      <c r="G51" s="433">
        <f>'C1. Travel'!A13</f>
        <v>0</v>
      </c>
      <c r="H51" s="306"/>
    </row>
    <row r="52" spans="1:10" s="276" customFormat="1" x14ac:dyDescent="0.25">
      <c r="A52" s="515"/>
      <c r="B52" s="513"/>
      <c r="C52" s="514"/>
      <c r="D52" s="514"/>
      <c r="E52" s="431" t="s">
        <v>401</v>
      </c>
      <c r="F52" s="432"/>
      <c r="G52" s="433">
        <f>'C2. Equipment'!A13</f>
        <v>0</v>
      </c>
    </row>
    <row r="53" spans="1:10" s="276" customFormat="1" x14ac:dyDescent="0.25">
      <c r="A53" s="515"/>
      <c r="B53" s="513"/>
      <c r="C53" s="514"/>
      <c r="D53" s="514"/>
      <c r="E53" s="431" t="s">
        <v>410</v>
      </c>
      <c r="F53" s="432"/>
      <c r="G53" s="433">
        <f>'C3. OGS'!A21</f>
        <v>0</v>
      </c>
    </row>
  </sheetData>
  <mergeCells count="55">
    <mergeCell ref="A7:B7"/>
    <mergeCell ref="A2:B3"/>
    <mergeCell ref="C2:D2"/>
    <mergeCell ref="E2:F2"/>
    <mergeCell ref="G2:H2"/>
    <mergeCell ref="M2:M3"/>
    <mergeCell ref="N2:N3"/>
    <mergeCell ref="A4:B4"/>
    <mergeCell ref="A5:B5"/>
    <mergeCell ref="A6:B6"/>
    <mergeCell ref="I2:J2"/>
    <mergeCell ref="L2:L3"/>
    <mergeCell ref="I17:J17"/>
    <mergeCell ref="A8:B8"/>
    <mergeCell ref="A9:B9"/>
    <mergeCell ref="A10:B10"/>
    <mergeCell ref="A11:B11"/>
    <mergeCell ref="A12:B12"/>
    <mergeCell ref="A18:A21"/>
    <mergeCell ref="B18:B21"/>
    <mergeCell ref="C18:C21"/>
    <mergeCell ref="D18:D21"/>
    <mergeCell ref="E17:G17"/>
    <mergeCell ref="A22:A25"/>
    <mergeCell ref="B22:B25"/>
    <mergeCell ref="C22:C25"/>
    <mergeCell ref="D22:D25"/>
    <mergeCell ref="A26:A29"/>
    <mergeCell ref="B26:B29"/>
    <mergeCell ref="C26:C29"/>
    <mergeCell ref="D26:D29"/>
    <mergeCell ref="A30:A33"/>
    <mergeCell ref="B30:B33"/>
    <mergeCell ref="C30:C33"/>
    <mergeCell ref="D30:D33"/>
    <mergeCell ref="A34:A37"/>
    <mergeCell ref="B34:B37"/>
    <mergeCell ref="C34:C37"/>
    <mergeCell ref="D34:D37"/>
    <mergeCell ref="A38:A41"/>
    <mergeCell ref="B38:B41"/>
    <mergeCell ref="C38:C41"/>
    <mergeCell ref="D38:D41"/>
    <mergeCell ref="A42:A45"/>
    <mergeCell ref="B42:B45"/>
    <mergeCell ref="C42:C45"/>
    <mergeCell ref="D42:D45"/>
    <mergeCell ref="A46:A49"/>
    <mergeCell ref="B46:B49"/>
    <mergeCell ref="C46:C49"/>
    <mergeCell ref="D46:D49"/>
    <mergeCell ref="A50:A53"/>
    <mergeCell ref="B50:B53"/>
    <mergeCell ref="C50:C53"/>
    <mergeCell ref="D50:D53"/>
  </mergeCells>
  <conditionalFormatting sqref="I18">
    <cfRule type="cellIs" dxfId="1968" priority="1" operator="equal">
      <formula>"not enough items for UoR"</formula>
    </cfRule>
    <cfRule type="cellIs" dxfId="1967" priority="19" operator="equal">
      <formula>"enough items for UoR"</formula>
    </cfRule>
  </conditionalFormatting>
  <conditionalFormatting sqref="I22">
    <cfRule type="cellIs" dxfId="1966" priority="17" operator="equal">
      <formula>"enough items for UoR"</formula>
    </cfRule>
    <cfRule type="cellIs" dxfId="1965" priority="18" operator="equal">
      <formula>"not enough items for UoR"</formula>
    </cfRule>
  </conditionalFormatting>
  <conditionalFormatting sqref="I26">
    <cfRule type="cellIs" dxfId="1964" priority="15" operator="equal">
      <formula>"enough items for UoR"</formula>
    </cfRule>
    <cfRule type="cellIs" dxfId="1963" priority="16" operator="equal">
      <formula>"not enough items for UoR"</formula>
    </cfRule>
  </conditionalFormatting>
  <conditionalFormatting sqref="I30">
    <cfRule type="cellIs" dxfId="1962" priority="13" operator="equal">
      <formula>"enough items for UoR"</formula>
    </cfRule>
    <cfRule type="cellIs" dxfId="1961" priority="14" operator="equal">
      <formula>"not enough items for UoR"</formula>
    </cfRule>
  </conditionalFormatting>
  <conditionalFormatting sqref="I34">
    <cfRule type="cellIs" dxfId="1960" priority="11" operator="equal">
      <formula>"enough items for UoR"</formula>
    </cfRule>
    <cfRule type="cellIs" dxfId="1959" priority="12" operator="equal">
      <formula>"not enough items for UoR"</formula>
    </cfRule>
  </conditionalFormatting>
  <conditionalFormatting sqref="I38">
    <cfRule type="cellIs" dxfId="1958" priority="9" operator="equal">
      <formula>"enough items for UoR"</formula>
    </cfRule>
    <cfRule type="cellIs" dxfId="1957" priority="10" operator="equal">
      <formula>"not enough items for UoR"</formula>
    </cfRule>
  </conditionalFormatting>
  <conditionalFormatting sqref="I42">
    <cfRule type="cellIs" dxfId="1956" priority="7" operator="equal">
      <formula>"enough items for UoR"</formula>
    </cfRule>
    <cfRule type="cellIs" dxfId="1955" priority="8" operator="equal">
      <formula>"not enough items for UoR"</formula>
    </cfRule>
  </conditionalFormatting>
  <conditionalFormatting sqref="I46">
    <cfRule type="cellIs" dxfId="1954" priority="5" operator="equal">
      <formula>"enough items for UoR"</formula>
    </cfRule>
    <cfRule type="cellIs" dxfId="1953" priority="6" operator="equal">
      <formula>"not enough items for UoR"</formula>
    </cfRule>
  </conditionalFormatting>
  <conditionalFormatting sqref="I50">
    <cfRule type="cellIs" dxfId="1952" priority="3" operator="equal">
      <formula>"enough items for UoR"</formula>
    </cfRule>
    <cfRule type="cellIs" dxfId="1951" priority="4" operator="equal">
      <formula>"not enough items for UoR"</formula>
    </cfRule>
  </conditionalFormatting>
  <conditionalFormatting sqref="J18:J50">
    <cfRule type="expression" dxfId="1950" priority="2">
      <formula>$I18="enough items for UoR"</formula>
    </cfRule>
    <cfRule type="expression" dxfId="1949" priority="20">
      <formula>$I18="not enough items for UoR"</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59"/>
  <sheetViews>
    <sheetView showGridLines="0" workbookViewId="0">
      <pane xSplit="3" ySplit="1" topLeftCell="D5" activePane="bottomRight" state="frozen"/>
      <selection activeCell="A2" sqref="A2"/>
      <selection pane="topRight"/>
      <selection pane="bottomLeft"/>
      <selection pane="bottomRight" activeCell="C11" sqref="C11"/>
    </sheetView>
  </sheetViews>
  <sheetFormatPr baseColWidth="10" defaultColWidth="11.5546875" defaultRowHeight="15.75" outlineLevelCol="1" x14ac:dyDescent="0.25"/>
  <cols>
    <col min="1" max="1" width="24.33203125" customWidth="1"/>
    <col min="4" max="4" width="11.5546875" style="78"/>
    <col min="9" max="9" width="11.5546875" customWidth="1"/>
    <col min="10" max="19" width="3.21875" hidden="1" customWidth="1" outlineLevel="1"/>
    <col min="20" max="20" width="11.5546875" collapsed="1"/>
  </cols>
  <sheetData>
    <row r="1" spans="1:19" ht="24" customHeight="1" x14ac:dyDescent="0.2">
      <c r="A1" s="86" t="s">
        <v>498</v>
      </c>
      <c r="B1" s="47"/>
      <c r="C1" s="47"/>
      <c r="D1" s="87" t="s">
        <v>52</v>
      </c>
      <c r="E1" s="88" t="s">
        <v>53</v>
      </c>
      <c r="F1" s="87" t="s">
        <v>54</v>
      </c>
      <c r="G1" s="87" t="s">
        <v>55</v>
      </c>
      <c r="H1" s="87" t="s">
        <v>56</v>
      </c>
      <c r="I1" s="87" t="s">
        <v>57</v>
      </c>
      <c r="J1" s="87" t="s">
        <v>58</v>
      </c>
      <c r="K1" s="87" t="s">
        <v>59</v>
      </c>
      <c r="L1" s="87" t="s">
        <v>60</v>
      </c>
      <c r="M1" s="87" t="s">
        <v>61</v>
      </c>
      <c r="N1" s="87" t="s">
        <v>62</v>
      </c>
      <c r="O1" s="87" t="s">
        <v>63</v>
      </c>
      <c r="P1" s="87" t="s">
        <v>64</v>
      </c>
      <c r="Q1" s="87" t="s">
        <v>65</v>
      </c>
      <c r="R1" s="87" t="s">
        <v>66</v>
      </c>
      <c r="S1" s="87" t="s">
        <v>67</v>
      </c>
    </row>
    <row r="2" spans="1:19" ht="15" x14ac:dyDescent="0.2">
      <c r="A2" s="47"/>
      <c r="B2" s="556" t="s">
        <v>235</v>
      </c>
      <c r="C2" s="556"/>
      <c r="D2" s="52">
        <f>SUM(E2:S2)</f>
        <v>0</v>
      </c>
      <c r="E2" s="89">
        <f>'Basic project data'!G20</f>
        <v>0</v>
      </c>
      <c r="F2" s="52">
        <f>'Basic project data'!G21</f>
        <v>0</v>
      </c>
      <c r="G2" s="52">
        <f>'Basic project data'!G22</f>
        <v>0</v>
      </c>
      <c r="H2" s="52">
        <f>'Basic project data'!G23</f>
        <v>0</v>
      </c>
      <c r="I2" s="52">
        <f>'Basic project data'!G24</f>
        <v>0</v>
      </c>
      <c r="J2" s="90">
        <f>'Basic project data'!G25</f>
        <v>0</v>
      </c>
      <c r="K2" s="90">
        <f>'Basic project data'!G26</f>
        <v>0</v>
      </c>
      <c r="L2" s="90">
        <f>'Basic project data'!G27</f>
        <v>0</v>
      </c>
      <c r="M2" s="90">
        <f>'Basic project data'!G28</f>
        <v>0</v>
      </c>
      <c r="N2" s="90">
        <f>'Basic project data'!G29</f>
        <v>0</v>
      </c>
      <c r="O2" s="90">
        <f>'Basic project data'!G30</f>
        <v>0</v>
      </c>
      <c r="P2" s="90">
        <f>'Basic project data'!G31</f>
        <v>0</v>
      </c>
      <c r="Q2" s="90">
        <f>'Basic project data'!G32</f>
        <v>0</v>
      </c>
      <c r="R2" s="90">
        <f>'Basic project data'!G33</f>
        <v>0</v>
      </c>
      <c r="S2" s="90">
        <f>'Basic project data'!G34</f>
        <v>0</v>
      </c>
    </row>
    <row r="3" spans="1:19" s="91" customFormat="1" ht="15" x14ac:dyDescent="0.2">
      <c r="A3" s="47"/>
      <c r="B3" s="556" t="s">
        <v>236</v>
      </c>
      <c r="C3" s="556" t="s">
        <v>237</v>
      </c>
      <c r="D3" s="52">
        <f t="shared" ref="D3:S3" ca="1" si="0">SUMIF($A:$A,"TOTAL",D:D)</f>
        <v>0</v>
      </c>
      <c r="E3" s="52">
        <f t="shared" ca="1" si="0"/>
        <v>0</v>
      </c>
      <c r="F3" s="52">
        <f t="shared" ca="1" si="0"/>
        <v>0</v>
      </c>
      <c r="G3" s="52">
        <f t="shared" ca="1" si="0"/>
        <v>0</v>
      </c>
      <c r="H3" s="52">
        <f t="shared" ca="1" si="0"/>
        <v>0</v>
      </c>
      <c r="I3" s="52">
        <f t="shared" ca="1" si="0"/>
        <v>0</v>
      </c>
      <c r="J3" s="52">
        <f t="shared" ca="1" si="0"/>
        <v>0</v>
      </c>
      <c r="K3" s="52">
        <f t="shared" ca="1" si="0"/>
        <v>0</v>
      </c>
      <c r="L3" s="52">
        <f t="shared" ca="1" si="0"/>
        <v>0</v>
      </c>
      <c r="M3" s="52">
        <f t="shared" ca="1" si="0"/>
        <v>0</v>
      </c>
      <c r="N3" s="52">
        <f t="shared" ca="1" si="0"/>
        <v>0</v>
      </c>
      <c r="O3" s="52">
        <f t="shared" ca="1" si="0"/>
        <v>0</v>
      </c>
      <c r="P3" s="52">
        <f t="shared" ca="1" si="0"/>
        <v>0</v>
      </c>
      <c r="Q3" s="52">
        <f t="shared" ca="1" si="0"/>
        <v>0</v>
      </c>
      <c r="R3" s="52">
        <f t="shared" ca="1" si="0"/>
        <v>0</v>
      </c>
      <c r="S3" s="52">
        <f t="shared" ca="1" si="0"/>
        <v>0</v>
      </c>
    </row>
    <row r="4" spans="1:19" s="92" customFormat="1" x14ac:dyDescent="0.25">
      <c r="A4" s="47"/>
      <c r="B4" s="556" t="s">
        <v>69</v>
      </c>
      <c r="C4" s="556" t="s">
        <v>238</v>
      </c>
      <c r="D4" s="93">
        <f ca="1">D2-D3</f>
        <v>0</v>
      </c>
      <c r="E4" s="93">
        <f t="shared" ref="E4:S4" ca="1" si="1">E2-E3</f>
        <v>0</v>
      </c>
      <c r="F4" s="93">
        <f t="shared" ca="1" si="1"/>
        <v>0</v>
      </c>
      <c r="G4" s="93">
        <f t="shared" ca="1" si="1"/>
        <v>0</v>
      </c>
      <c r="H4" s="93">
        <f t="shared" ca="1" si="1"/>
        <v>0</v>
      </c>
      <c r="I4" s="93">
        <f t="shared" ca="1" si="1"/>
        <v>0</v>
      </c>
      <c r="J4" s="93">
        <f t="shared" ca="1" si="1"/>
        <v>0</v>
      </c>
      <c r="K4" s="93">
        <f t="shared" ca="1" si="1"/>
        <v>0</v>
      </c>
      <c r="L4" s="93">
        <f t="shared" ca="1" si="1"/>
        <v>0</v>
      </c>
      <c r="M4" s="93">
        <f t="shared" ca="1" si="1"/>
        <v>0</v>
      </c>
      <c r="N4" s="93">
        <f t="shared" ca="1" si="1"/>
        <v>0</v>
      </c>
      <c r="O4" s="93">
        <f t="shared" ca="1" si="1"/>
        <v>0</v>
      </c>
      <c r="P4" s="93">
        <f t="shared" ca="1" si="1"/>
        <v>0</v>
      </c>
      <c r="Q4" s="93">
        <f t="shared" ca="1" si="1"/>
        <v>0</v>
      </c>
      <c r="R4" s="93">
        <f t="shared" ca="1" si="1"/>
        <v>0</v>
      </c>
      <c r="S4" s="93">
        <f t="shared" ca="1" si="1"/>
        <v>0</v>
      </c>
    </row>
    <row r="5" spans="1:19" s="94" customFormat="1" ht="6.95" customHeight="1" x14ac:dyDescent="0.25">
      <c r="A5" s="95"/>
      <c r="B5" s="96"/>
      <c r="C5" s="97"/>
      <c r="D5" s="98"/>
      <c r="E5" s="99"/>
      <c r="F5" s="98"/>
      <c r="G5" s="98"/>
      <c r="H5" s="98"/>
      <c r="I5" s="98"/>
      <c r="J5" s="98"/>
      <c r="K5" s="98"/>
      <c r="L5" s="98"/>
      <c r="M5" s="98"/>
      <c r="N5" s="98"/>
      <c r="O5" s="98"/>
      <c r="P5" s="98"/>
      <c r="Q5" s="98"/>
      <c r="R5" s="98"/>
      <c r="S5" s="98"/>
    </row>
    <row r="6" spans="1:19" x14ac:dyDescent="0.25">
      <c r="A6" s="100" t="s">
        <v>239</v>
      </c>
      <c r="B6" s="557" t="s">
        <v>24</v>
      </c>
      <c r="C6" s="101">
        <f ca="1">SUMIFS('Overview employees'!D:D,'Overview employees'!B:B,'A. Personnel costs'!$B$6,'Overview employees'!A:A,'A. Personnel costs'!$A6)</f>
        <v>0</v>
      </c>
      <c r="D6" s="102">
        <f t="shared" ref="D6:D37" ca="1" si="2">SUM(E6:S6)</f>
        <v>0</v>
      </c>
      <c r="E6" s="103">
        <f ca="1">SUMIFS('Overview employees'!F:F,'Overview employees'!$B:$B,'A. Personnel costs'!$B$6,'Overview employees'!$A:$A,'A. Personnel costs'!$A6)</f>
        <v>0</v>
      </c>
      <c r="F6" s="104">
        <f ca="1">SUMIFS('Overview employees'!G:G,'Overview employees'!$B:$B,'A. Personnel costs'!$B$6,'Overview employees'!$A:$A,'A. Personnel costs'!$A6)</f>
        <v>0</v>
      </c>
      <c r="G6" s="104">
        <f ca="1">SUMIFS('Overview employees'!H:H,'Overview employees'!$B:$B,'A. Personnel costs'!$B$6,'Overview employees'!$A:$A,'A. Personnel costs'!$A6)</f>
        <v>0</v>
      </c>
      <c r="H6" s="104">
        <f ca="1">SUMIFS('Overview employees'!I:I,'Overview employees'!$B:$B,'A. Personnel costs'!$B$6,'Overview employees'!$A:$A,'A. Personnel costs'!$A6)</f>
        <v>0</v>
      </c>
      <c r="I6" s="104">
        <f ca="1">SUMIFS('Overview employees'!J:J,'Overview employees'!$B:$B,'A. Personnel costs'!$B$6,'Overview employees'!$A:$A,'A. Personnel costs'!$A6)</f>
        <v>0</v>
      </c>
      <c r="J6" s="104">
        <f ca="1">SUMIFS('Overview employees'!K:K,'Overview employees'!$B:$B,'A. Personnel costs'!$B$6,'Overview employees'!$A:$A,'A. Personnel costs'!$A6)</f>
        <v>0</v>
      </c>
      <c r="K6" s="104">
        <f ca="1">SUMIFS('Overview employees'!L:L,'Overview employees'!$B:$B,'A. Personnel costs'!$B$6,'Overview employees'!$A:$A,'A. Personnel costs'!$A6)</f>
        <v>0</v>
      </c>
      <c r="L6" s="104">
        <f ca="1">SUMIFS('Overview employees'!M:M,'Overview employees'!$B:$B,'A. Personnel costs'!$B$6,'Overview employees'!$A:$A,'A. Personnel costs'!$A6)</f>
        <v>0</v>
      </c>
      <c r="M6" s="104">
        <f ca="1">SUMIFS('Overview employees'!N:N,'Overview employees'!$B:$B,'A. Personnel costs'!$B$6,'Overview employees'!$A:$A,'A. Personnel costs'!$A6)</f>
        <v>0</v>
      </c>
      <c r="N6" s="104">
        <f ca="1">SUMIFS('Overview employees'!O:O,'Overview employees'!$B:$B,'A. Personnel costs'!$B$6,'Overview employees'!$A:$A,'A. Personnel costs'!$A6)</f>
        <v>0</v>
      </c>
      <c r="O6" s="104">
        <f ca="1">SUMIFS('Overview employees'!P:P,'Overview employees'!$B:$B,'A. Personnel costs'!$B$6,'Overview employees'!$A:$A,'A. Personnel costs'!$A6)</f>
        <v>0</v>
      </c>
      <c r="P6" s="104">
        <f ca="1">SUMIFS('Overview employees'!Q:Q,'Overview employees'!$B:$B,'A. Personnel costs'!$B$6,'Overview employees'!$A:$A,'A. Personnel costs'!$A6)</f>
        <v>0</v>
      </c>
      <c r="Q6" s="104">
        <f ca="1">SUMIFS('Overview employees'!R:R,'Overview employees'!$B:$B,'A. Personnel costs'!$B$6,'Overview employees'!$A:$A,'A. Personnel costs'!$A6)</f>
        <v>0</v>
      </c>
      <c r="R6" s="104">
        <f ca="1">SUMIFS('Overview employees'!S:S,'Overview employees'!$B:$B,'A. Personnel costs'!$B$6,'Overview employees'!$A:$A,'A. Personnel costs'!$A6)</f>
        <v>0</v>
      </c>
      <c r="S6" s="104">
        <f ca="1">SUMIFS('Overview employees'!T:T,'Overview employees'!$B:$B,'A. Personnel costs'!$B$6,'Overview employees'!$A:$A,'A. Personnel costs'!$A6)</f>
        <v>0</v>
      </c>
    </row>
    <row r="7" spans="1:19" x14ac:dyDescent="0.25">
      <c r="A7" s="105" t="s">
        <v>240</v>
      </c>
      <c r="B7" s="558"/>
      <c r="C7" s="106">
        <f ca="1">SUMIFS('Overview employees'!D:D,'Overview employees'!B:B,'A. Personnel costs'!$B$6,'Overview employees'!A:A,'A. Personnel costs'!$A7)</f>
        <v>0</v>
      </c>
      <c r="D7" s="102">
        <f t="shared" ca="1" si="2"/>
        <v>0</v>
      </c>
      <c r="E7" s="107">
        <f ca="1">SUMIFS('Overview employees'!F:F,'Overview employees'!$B:$B,'A. Personnel costs'!$B$6,'Overview employees'!$A:$A,'A. Personnel costs'!$A7)</f>
        <v>0</v>
      </c>
      <c r="F7" s="107">
        <f ca="1">SUMIFS('Overview employees'!G:G,'Overview employees'!$B:$B,'A. Personnel costs'!$B$6,'Overview employees'!$A:$A,'A. Personnel costs'!$A7)</f>
        <v>0</v>
      </c>
      <c r="G7" s="107">
        <f ca="1">SUMIFS('Overview employees'!H:H,'Overview employees'!$B:$B,'A. Personnel costs'!$B$6,'Overview employees'!$A:$A,'A. Personnel costs'!$A7)</f>
        <v>0</v>
      </c>
      <c r="H7" s="107">
        <f ca="1">SUMIFS('Overview employees'!I:I,'Overview employees'!$B:$B,'A. Personnel costs'!$B$6,'Overview employees'!$A:$A,'A. Personnel costs'!$A7)</f>
        <v>0</v>
      </c>
      <c r="I7" s="107">
        <f ca="1">SUMIFS('Overview employees'!J:J,'Overview employees'!$B:$B,'A. Personnel costs'!$B$6,'Overview employees'!$A:$A,'A. Personnel costs'!$A7)</f>
        <v>0</v>
      </c>
      <c r="J7" s="107">
        <f ca="1">SUMIFS('Overview employees'!K:K,'Overview employees'!$B:$B,'A. Personnel costs'!$B$6,'Overview employees'!$A:$A,'A. Personnel costs'!$A7)</f>
        <v>0</v>
      </c>
      <c r="K7" s="107">
        <f ca="1">SUMIFS('Overview employees'!L:L,'Overview employees'!$B:$B,'A. Personnel costs'!$B$6,'Overview employees'!$A:$A,'A. Personnel costs'!$A7)</f>
        <v>0</v>
      </c>
      <c r="L7" s="107">
        <f ca="1">SUMIFS('Overview employees'!M:M,'Overview employees'!$B:$B,'A. Personnel costs'!$B$6,'Overview employees'!$A:$A,'A. Personnel costs'!$A7)</f>
        <v>0</v>
      </c>
      <c r="M7" s="107">
        <f ca="1">SUMIFS('Overview employees'!N:N,'Overview employees'!$B:$B,'A. Personnel costs'!$B$6,'Overview employees'!$A:$A,'A. Personnel costs'!$A7)</f>
        <v>0</v>
      </c>
      <c r="N7" s="107">
        <f ca="1">SUMIFS('Overview employees'!O:O,'Overview employees'!$B:$B,'A. Personnel costs'!$B$6,'Overview employees'!$A:$A,'A. Personnel costs'!$A7)</f>
        <v>0</v>
      </c>
      <c r="O7" s="107">
        <f ca="1">SUMIFS('Overview employees'!P:P,'Overview employees'!$B:$B,'A. Personnel costs'!$B$6,'Overview employees'!$A:$A,'A. Personnel costs'!$A7)</f>
        <v>0</v>
      </c>
      <c r="P7" s="107">
        <f ca="1">SUMIFS('Overview employees'!Q:Q,'Overview employees'!$B:$B,'A. Personnel costs'!$B$6,'Overview employees'!$A:$A,'A. Personnel costs'!$A7)</f>
        <v>0</v>
      </c>
      <c r="Q7" s="107">
        <f ca="1">SUMIFS('Overview employees'!R:R,'Overview employees'!$B:$B,'A. Personnel costs'!$B$6,'Overview employees'!$A:$A,'A. Personnel costs'!$A7)</f>
        <v>0</v>
      </c>
      <c r="R7" s="107">
        <f ca="1">SUMIFS('Overview employees'!S:S,'Overview employees'!$B:$B,'A. Personnel costs'!$B$6,'Overview employees'!$A:$A,'A. Personnel costs'!$A7)</f>
        <v>0</v>
      </c>
      <c r="S7" s="107">
        <f ca="1">SUMIFS('Overview employees'!T:T,'Overview employees'!$B:$B,'A. Personnel costs'!$B$6,'Overview employees'!$A:$A,'A. Personnel costs'!$A7)</f>
        <v>0</v>
      </c>
    </row>
    <row r="8" spans="1:19" x14ac:dyDescent="0.25">
      <c r="A8" s="100" t="s">
        <v>241</v>
      </c>
      <c r="B8" s="558"/>
      <c r="C8" s="106">
        <f ca="1">SUMIFS('Overview employees'!D:D,'Overview employees'!B:B,'A. Personnel costs'!$B$6,'Overview employees'!A:A,'A. Personnel costs'!$A8)</f>
        <v>0</v>
      </c>
      <c r="D8" s="102">
        <f t="shared" ca="1" si="2"/>
        <v>0</v>
      </c>
      <c r="E8" s="107">
        <f ca="1">SUMIFS('Overview employees'!F:F,'Overview employees'!$B:$B,'A. Personnel costs'!$B$6,'Overview employees'!$A:$A,'A. Personnel costs'!$A8)</f>
        <v>0</v>
      </c>
      <c r="F8" s="107">
        <f ca="1">SUMIFS('Overview employees'!G:G,'Overview employees'!$B:$B,'A. Personnel costs'!$B$6,'Overview employees'!$A:$A,'A. Personnel costs'!$A8)</f>
        <v>0</v>
      </c>
      <c r="G8" s="107">
        <f ca="1">SUMIFS('Overview employees'!H:H,'Overview employees'!$B:$B,'A. Personnel costs'!$B$6,'Overview employees'!$A:$A,'A. Personnel costs'!$A8)</f>
        <v>0</v>
      </c>
      <c r="H8" s="107">
        <f ca="1">SUMIFS('Overview employees'!I:I,'Overview employees'!$B:$B,'A. Personnel costs'!$B$6,'Overview employees'!$A:$A,'A. Personnel costs'!$A8)</f>
        <v>0</v>
      </c>
      <c r="I8" s="107">
        <f ca="1">SUMIFS('Overview employees'!J:J,'Overview employees'!$B:$B,'A. Personnel costs'!$B$6,'Overview employees'!$A:$A,'A. Personnel costs'!$A8)</f>
        <v>0</v>
      </c>
      <c r="J8" s="107">
        <f ca="1">SUMIFS('Overview employees'!K:K,'Overview employees'!$B:$B,'A. Personnel costs'!$B$6,'Overview employees'!$A:$A,'A. Personnel costs'!$A8)</f>
        <v>0</v>
      </c>
      <c r="K8" s="107">
        <f ca="1">SUMIFS('Overview employees'!L:L,'Overview employees'!$B:$B,'A. Personnel costs'!$B$6,'Overview employees'!$A:$A,'A. Personnel costs'!$A8)</f>
        <v>0</v>
      </c>
      <c r="L8" s="107">
        <f ca="1">SUMIFS('Overview employees'!M:M,'Overview employees'!$B:$B,'A. Personnel costs'!$B$6,'Overview employees'!$A:$A,'A. Personnel costs'!$A8)</f>
        <v>0</v>
      </c>
      <c r="M8" s="107">
        <f ca="1">SUMIFS('Overview employees'!N:N,'Overview employees'!$B:$B,'A. Personnel costs'!$B$6,'Overview employees'!$A:$A,'A. Personnel costs'!$A8)</f>
        <v>0</v>
      </c>
      <c r="N8" s="107">
        <f ca="1">SUMIFS('Overview employees'!O:O,'Overview employees'!$B:$B,'A. Personnel costs'!$B$6,'Overview employees'!$A:$A,'A. Personnel costs'!$A8)</f>
        <v>0</v>
      </c>
      <c r="O8" s="107">
        <f ca="1">SUMIFS('Overview employees'!P:P,'Overview employees'!$B:$B,'A. Personnel costs'!$B$6,'Overview employees'!$A:$A,'A. Personnel costs'!$A8)</f>
        <v>0</v>
      </c>
      <c r="P8" s="107">
        <f ca="1">SUMIFS('Overview employees'!Q:Q,'Overview employees'!$B:$B,'A. Personnel costs'!$B$6,'Overview employees'!$A:$A,'A. Personnel costs'!$A8)</f>
        <v>0</v>
      </c>
      <c r="Q8" s="107">
        <f ca="1">SUMIFS('Overview employees'!R:R,'Overview employees'!$B:$B,'A. Personnel costs'!$B$6,'Overview employees'!$A:$A,'A. Personnel costs'!$A8)</f>
        <v>0</v>
      </c>
      <c r="R8" s="107">
        <f ca="1">SUMIFS('Overview employees'!S:S,'Overview employees'!$B:$B,'A. Personnel costs'!$B$6,'Overview employees'!$A:$A,'A. Personnel costs'!$A8)</f>
        <v>0</v>
      </c>
      <c r="S8" s="107">
        <f ca="1">SUMIFS('Overview employees'!T:T,'Overview employees'!$B:$B,'A. Personnel costs'!$B$6,'Overview employees'!$A:$A,'A. Personnel costs'!$A8)</f>
        <v>0</v>
      </c>
    </row>
    <row r="9" spans="1:19" x14ac:dyDescent="0.25">
      <c r="A9" s="100" t="s">
        <v>242</v>
      </c>
      <c r="B9" s="558"/>
      <c r="C9" s="106">
        <f ca="1">SUMIFS('Overview employees'!D:D,'Overview employees'!B:B,'A. Personnel costs'!$B$6,'Overview employees'!A:A,'A. Personnel costs'!$A9)</f>
        <v>0</v>
      </c>
      <c r="D9" s="102">
        <f t="shared" ca="1" si="2"/>
        <v>0</v>
      </c>
      <c r="E9" s="107">
        <f ca="1">SUMIFS('Overview employees'!F:F,'Overview employees'!$B:$B,'A. Personnel costs'!$B$6,'Overview employees'!$A:$A,'A. Personnel costs'!$A9)</f>
        <v>0</v>
      </c>
      <c r="F9" s="107">
        <f ca="1">SUMIFS('Overview employees'!G:G,'Overview employees'!$B:$B,'A. Personnel costs'!$B$6,'Overview employees'!$A:$A,'A. Personnel costs'!$A9)</f>
        <v>0</v>
      </c>
      <c r="G9" s="107">
        <f ca="1">SUMIFS('Overview employees'!H:H,'Overview employees'!$B:$B,'A. Personnel costs'!$B$6,'Overview employees'!$A:$A,'A. Personnel costs'!$A9)</f>
        <v>0</v>
      </c>
      <c r="H9" s="107">
        <f ca="1">SUMIFS('Overview employees'!I:I,'Overview employees'!$B:$B,'A. Personnel costs'!$B$6,'Overview employees'!$A:$A,'A. Personnel costs'!$A9)</f>
        <v>0</v>
      </c>
      <c r="I9" s="107">
        <f ca="1">SUMIFS('Overview employees'!J:J,'Overview employees'!$B:$B,'A. Personnel costs'!$B$6,'Overview employees'!$A:$A,'A. Personnel costs'!$A9)</f>
        <v>0</v>
      </c>
      <c r="J9" s="107">
        <f ca="1">SUMIFS('Overview employees'!K:K,'Overview employees'!$B:$B,'A. Personnel costs'!$B$6,'Overview employees'!$A:$A,'A. Personnel costs'!$A9)</f>
        <v>0</v>
      </c>
      <c r="K9" s="107">
        <f ca="1">SUMIFS('Overview employees'!L:L,'Overview employees'!$B:$B,'A. Personnel costs'!$B$6,'Overview employees'!$A:$A,'A. Personnel costs'!$A9)</f>
        <v>0</v>
      </c>
      <c r="L9" s="107">
        <f ca="1">SUMIFS('Overview employees'!M:M,'Overview employees'!$B:$B,'A. Personnel costs'!$B$6,'Overview employees'!$A:$A,'A. Personnel costs'!$A9)</f>
        <v>0</v>
      </c>
      <c r="M9" s="107">
        <f ca="1">SUMIFS('Overview employees'!N:N,'Overview employees'!$B:$B,'A. Personnel costs'!$B$6,'Overview employees'!$A:$A,'A. Personnel costs'!$A9)</f>
        <v>0</v>
      </c>
      <c r="N9" s="107">
        <f ca="1">SUMIFS('Overview employees'!O:O,'Overview employees'!$B:$B,'A. Personnel costs'!$B$6,'Overview employees'!$A:$A,'A. Personnel costs'!$A9)</f>
        <v>0</v>
      </c>
      <c r="O9" s="107">
        <f ca="1">SUMIFS('Overview employees'!P:P,'Overview employees'!$B:$B,'A. Personnel costs'!$B$6,'Overview employees'!$A:$A,'A. Personnel costs'!$A9)</f>
        <v>0</v>
      </c>
      <c r="P9" s="107">
        <f ca="1">SUMIFS('Overview employees'!Q:Q,'Overview employees'!$B:$B,'A. Personnel costs'!$B$6,'Overview employees'!$A:$A,'A. Personnel costs'!$A9)</f>
        <v>0</v>
      </c>
      <c r="Q9" s="107">
        <f ca="1">SUMIFS('Overview employees'!R:R,'Overview employees'!$B:$B,'A. Personnel costs'!$B$6,'Overview employees'!$A:$A,'A. Personnel costs'!$A9)</f>
        <v>0</v>
      </c>
      <c r="R9" s="107">
        <f ca="1">SUMIFS('Overview employees'!S:S,'Overview employees'!$B:$B,'A. Personnel costs'!$B$6,'Overview employees'!$A:$A,'A. Personnel costs'!$A9)</f>
        <v>0</v>
      </c>
      <c r="S9" s="107">
        <f ca="1">SUMIFS('Overview employees'!T:T,'Overview employees'!$B:$B,'A. Personnel costs'!$B$6,'Overview employees'!$A:$A,'A. Personnel costs'!$A9)</f>
        <v>0</v>
      </c>
    </row>
    <row r="10" spans="1:19" x14ac:dyDescent="0.25">
      <c r="A10" s="108" t="s">
        <v>243</v>
      </c>
      <c r="B10" s="558"/>
      <c r="C10" s="106">
        <f ca="1">SUMIFS('Overview employees'!D:D,'Overview employees'!B:B,'A. Personnel costs'!$B$6,'Overview employees'!A:A,'A. Personnel costs'!$A10)</f>
        <v>0</v>
      </c>
      <c r="D10" s="102">
        <f t="shared" ca="1" si="2"/>
        <v>0</v>
      </c>
      <c r="E10" s="107">
        <f ca="1">SUMIFS('Overview employees'!F:F,'Overview employees'!$B:$B,'A. Personnel costs'!$B$6,'Overview employees'!$A:$A,'A. Personnel costs'!$A10)</f>
        <v>0</v>
      </c>
      <c r="F10" s="107">
        <f ca="1">SUMIFS('Overview employees'!G:G,'Overview employees'!$B:$B,'A. Personnel costs'!$B$6,'Overview employees'!$A:$A,'A. Personnel costs'!$A10)</f>
        <v>0</v>
      </c>
      <c r="G10" s="107">
        <f ca="1">SUMIFS('Overview employees'!H:H,'Overview employees'!$B:$B,'A. Personnel costs'!$B$6,'Overview employees'!$A:$A,'A. Personnel costs'!$A10)</f>
        <v>0</v>
      </c>
      <c r="H10" s="107">
        <f ca="1">SUMIFS('Overview employees'!I:I,'Overview employees'!$B:$B,'A. Personnel costs'!$B$6,'Overview employees'!$A:$A,'A. Personnel costs'!$A10)</f>
        <v>0</v>
      </c>
      <c r="I10" s="107">
        <f ca="1">SUMIFS('Overview employees'!J:J,'Overview employees'!$B:$B,'A. Personnel costs'!$B$6,'Overview employees'!$A:$A,'A. Personnel costs'!$A10)</f>
        <v>0</v>
      </c>
      <c r="J10" s="107">
        <f ca="1">SUMIFS('Overview employees'!K:K,'Overview employees'!$B:$B,'A. Personnel costs'!$B$6,'Overview employees'!$A:$A,'A. Personnel costs'!$A10)</f>
        <v>0</v>
      </c>
      <c r="K10" s="107">
        <f ca="1">SUMIFS('Overview employees'!L:L,'Overview employees'!$B:$B,'A. Personnel costs'!$B$6,'Overview employees'!$A:$A,'A. Personnel costs'!$A10)</f>
        <v>0</v>
      </c>
      <c r="L10" s="107">
        <f ca="1">SUMIFS('Overview employees'!M:M,'Overview employees'!$B:$B,'A. Personnel costs'!$B$6,'Overview employees'!$A:$A,'A. Personnel costs'!$A10)</f>
        <v>0</v>
      </c>
      <c r="M10" s="107">
        <f ca="1">SUMIFS('Overview employees'!N:N,'Overview employees'!$B:$B,'A. Personnel costs'!$B$6,'Overview employees'!$A:$A,'A. Personnel costs'!$A10)</f>
        <v>0</v>
      </c>
      <c r="N10" s="107">
        <f ca="1">SUMIFS('Overview employees'!O:O,'Overview employees'!$B:$B,'A. Personnel costs'!$B$6,'Overview employees'!$A:$A,'A. Personnel costs'!$A10)</f>
        <v>0</v>
      </c>
      <c r="O10" s="107">
        <f ca="1">SUMIFS('Overview employees'!P:P,'Overview employees'!$B:$B,'A. Personnel costs'!$B$6,'Overview employees'!$A:$A,'A. Personnel costs'!$A10)</f>
        <v>0</v>
      </c>
      <c r="P10" s="107">
        <f ca="1">SUMIFS('Overview employees'!Q:Q,'Overview employees'!$B:$B,'A. Personnel costs'!$B$6,'Overview employees'!$A:$A,'A. Personnel costs'!$A10)</f>
        <v>0</v>
      </c>
      <c r="Q10" s="107">
        <f ca="1">SUMIFS('Overview employees'!R:R,'Overview employees'!$B:$B,'A. Personnel costs'!$B$6,'Overview employees'!$A:$A,'A. Personnel costs'!$A10)</f>
        <v>0</v>
      </c>
      <c r="R10" s="107">
        <f ca="1">SUMIFS('Overview employees'!S:S,'Overview employees'!$B:$B,'A. Personnel costs'!$B$6,'Overview employees'!$A:$A,'A. Personnel costs'!$A10)</f>
        <v>0</v>
      </c>
      <c r="S10" s="107">
        <f ca="1">SUMIFS('Overview employees'!T:T,'Overview employees'!$B:$B,'A. Personnel costs'!$B$6,'Overview employees'!$A:$A,'A. Personnel costs'!$A10)</f>
        <v>0</v>
      </c>
    </row>
    <row r="11" spans="1:19" s="78" customFormat="1" x14ac:dyDescent="0.25">
      <c r="A11" s="109" t="s">
        <v>52</v>
      </c>
      <c r="B11" s="559"/>
      <c r="C11" s="110">
        <f ca="1">SUM(C6:C10)</f>
        <v>0</v>
      </c>
      <c r="D11" s="111">
        <f t="shared" ca="1" si="2"/>
        <v>0</v>
      </c>
      <c r="E11" s="112">
        <f t="shared" ref="E11:S11" ca="1" si="3">SUM(E6:E10)</f>
        <v>0</v>
      </c>
      <c r="F11" s="112">
        <f t="shared" ca="1" si="3"/>
        <v>0</v>
      </c>
      <c r="G11" s="112">
        <f t="shared" ca="1" si="3"/>
        <v>0</v>
      </c>
      <c r="H11" s="112">
        <f t="shared" ca="1" si="3"/>
        <v>0</v>
      </c>
      <c r="I11" s="112">
        <f t="shared" ca="1" si="3"/>
        <v>0</v>
      </c>
      <c r="J11" s="112">
        <f t="shared" ca="1" si="3"/>
        <v>0</v>
      </c>
      <c r="K11" s="112">
        <f t="shared" ca="1" si="3"/>
        <v>0</v>
      </c>
      <c r="L11" s="112">
        <f t="shared" ca="1" si="3"/>
        <v>0</v>
      </c>
      <c r="M11" s="112">
        <f t="shared" ca="1" si="3"/>
        <v>0</v>
      </c>
      <c r="N11" s="112">
        <f t="shared" ca="1" si="3"/>
        <v>0</v>
      </c>
      <c r="O11" s="112">
        <f t="shared" ca="1" si="3"/>
        <v>0</v>
      </c>
      <c r="P11" s="112">
        <f t="shared" ca="1" si="3"/>
        <v>0</v>
      </c>
      <c r="Q11" s="112">
        <f t="shared" ca="1" si="3"/>
        <v>0</v>
      </c>
      <c r="R11" s="112">
        <f t="shared" ca="1" si="3"/>
        <v>0</v>
      </c>
      <c r="S11" s="112">
        <f t="shared" ca="1" si="3"/>
        <v>0</v>
      </c>
    </row>
    <row r="12" spans="1:19" x14ac:dyDescent="0.25">
      <c r="A12" s="100" t="s">
        <v>239</v>
      </c>
      <c r="B12" s="557" t="s">
        <v>91</v>
      </c>
      <c r="C12" s="113">
        <f ca="1">SUMIFS('Overview employees'!D:D,'Overview employees'!B:B,'A. Personnel costs'!$B$12,'Overview employees'!A:A,'A. Personnel costs'!$A12)</f>
        <v>0</v>
      </c>
      <c r="D12" s="114">
        <f t="shared" ca="1" si="2"/>
        <v>0</v>
      </c>
      <c r="E12" s="115">
        <f ca="1">SUMIFS('Overview employees'!F:F,'Overview employees'!$B:$B,'A. Personnel costs'!$B$12,'Overview employees'!$A:$A,'A. Personnel costs'!$A12)</f>
        <v>0</v>
      </c>
      <c r="F12" s="115">
        <f ca="1">SUMIFS('Overview employees'!G:G,'Overview employees'!$B:$B,'A. Personnel costs'!$B$12,'Overview employees'!$A:$A,'A. Personnel costs'!$A12)</f>
        <v>0</v>
      </c>
      <c r="G12" s="115">
        <f ca="1">SUMIFS('Overview employees'!H:H,'Overview employees'!$B:$B,'A. Personnel costs'!$B$12,'Overview employees'!$A:$A,'A. Personnel costs'!$A12)</f>
        <v>0</v>
      </c>
      <c r="H12" s="115">
        <f ca="1">SUMIFS('Overview employees'!I:I,'Overview employees'!$B:$B,'A. Personnel costs'!$B$12,'Overview employees'!$A:$A,'A. Personnel costs'!$A12)</f>
        <v>0</v>
      </c>
      <c r="I12" s="115">
        <f ca="1">SUMIFS('Overview employees'!J:J,'Overview employees'!$B:$B,'A. Personnel costs'!$B$12,'Overview employees'!$A:$A,'A. Personnel costs'!$A12)</f>
        <v>0</v>
      </c>
      <c r="J12" s="115">
        <f ca="1">SUMIFS('Overview employees'!K:K,'Overview employees'!$B:$B,'A. Personnel costs'!$B$12,'Overview employees'!$A:$A,'A. Personnel costs'!$A12)</f>
        <v>0</v>
      </c>
      <c r="K12" s="115">
        <f ca="1">SUMIFS('Overview employees'!L:L,'Overview employees'!$B:$B,'A. Personnel costs'!$B$12,'Overview employees'!$A:$A,'A. Personnel costs'!$A12)</f>
        <v>0</v>
      </c>
      <c r="L12" s="115">
        <f ca="1">SUMIFS('Overview employees'!M:M,'Overview employees'!$B:$B,'A. Personnel costs'!$B$12,'Overview employees'!$A:$A,'A. Personnel costs'!$A12)</f>
        <v>0</v>
      </c>
      <c r="M12" s="115">
        <f ca="1">SUMIFS('Overview employees'!N:N,'Overview employees'!$B:$B,'A. Personnel costs'!$B$12,'Overview employees'!$A:$A,'A. Personnel costs'!$A12)</f>
        <v>0</v>
      </c>
      <c r="N12" s="115">
        <f ca="1">SUMIFS('Overview employees'!O:O,'Overview employees'!$B:$B,'A. Personnel costs'!$B$12,'Overview employees'!$A:$A,'A. Personnel costs'!$A12)</f>
        <v>0</v>
      </c>
      <c r="O12" s="115">
        <f ca="1">SUMIFS('Overview employees'!P:P,'Overview employees'!$B:$B,'A. Personnel costs'!$B$12,'Overview employees'!$A:$A,'A. Personnel costs'!$A12)</f>
        <v>0</v>
      </c>
      <c r="P12" s="115">
        <f ca="1">SUMIFS('Overview employees'!Q:Q,'Overview employees'!$B:$B,'A. Personnel costs'!$B$12,'Overview employees'!$A:$A,'A. Personnel costs'!$A12)</f>
        <v>0</v>
      </c>
      <c r="Q12" s="115">
        <f ca="1">SUMIFS('Overview employees'!R:R,'Overview employees'!$B:$B,'A. Personnel costs'!$B$12,'Overview employees'!$A:$A,'A. Personnel costs'!$A12)</f>
        <v>0</v>
      </c>
      <c r="R12" s="115">
        <f ca="1">SUMIFS('Overview employees'!S:S,'Overview employees'!$B:$B,'A. Personnel costs'!$B$12,'Overview employees'!$A:$A,'A. Personnel costs'!$A12)</f>
        <v>0</v>
      </c>
      <c r="S12" s="115">
        <f ca="1">SUMIFS('Overview employees'!T:T,'Overview employees'!$B:$B,'A. Personnel costs'!$B$12,'Overview employees'!$A:$A,'A. Personnel costs'!$A12)</f>
        <v>0</v>
      </c>
    </row>
    <row r="13" spans="1:19" x14ac:dyDescent="0.25">
      <c r="A13" s="105" t="s">
        <v>240</v>
      </c>
      <c r="B13" s="558"/>
      <c r="C13" s="106">
        <f ca="1">SUMIFS('Overview employees'!D:D,'Overview employees'!B:B,'A. Personnel costs'!$B$12,'Overview employees'!A:A,'A. Personnel costs'!$A13)</f>
        <v>0</v>
      </c>
      <c r="D13" s="102">
        <f t="shared" ca="1" si="2"/>
        <v>0</v>
      </c>
      <c r="E13" s="107">
        <f ca="1">SUMIFS('Overview employees'!F:F,'Overview employees'!$B:$B,'A. Personnel costs'!$B$12,'Overview employees'!$A:$A,'A. Personnel costs'!$A13)</f>
        <v>0</v>
      </c>
      <c r="F13" s="107">
        <f ca="1">SUMIFS('Overview employees'!G:G,'Overview employees'!$B:$B,'A. Personnel costs'!$B$12,'Overview employees'!$A:$A,'A. Personnel costs'!$A13)</f>
        <v>0</v>
      </c>
      <c r="G13" s="107">
        <f ca="1">SUMIFS('Overview employees'!H:H,'Overview employees'!$B:$B,'A. Personnel costs'!$B$12,'Overview employees'!$A:$A,'A. Personnel costs'!$A13)</f>
        <v>0</v>
      </c>
      <c r="H13" s="107">
        <f ca="1">SUMIFS('Overview employees'!I:I,'Overview employees'!$B:$B,'A. Personnel costs'!$B$12,'Overview employees'!$A:$A,'A. Personnel costs'!$A13)</f>
        <v>0</v>
      </c>
      <c r="I13" s="107">
        <f ca="1">SUMIFS('Overview employees'!J:J,'Overview employees'!$B:$B,'A. Personnel costs'!$B$12,'Overview employees'!$A:$A,'A. Personnel costs'!$A13)</f>
        <v>0</v>
      </c>
      <c r="J13" s="107">
        <f ca="1">SUMIFS('Overview employees'!K:K,'Overview employees'!$B:$B,'A. Personnel costs'!$B$12,'Overview employees'!$A:$A,'A. Personnel costs'!$A13)</f>
        <v>0</v>
      </c>
      <c r="K13" s="107">
        <f ca="1">SUMIFS('Overview employees'!L:L,'Overview employees'!$B:$B,'A. Personnel costs'!$B$12,'Overview employees'!$A:$A,'A. Personnel costs'!$A13)</f>
        <v>0</v>
      </c>
      <c r="L13" s="107">
        <f ca="1">SUMIFS('Overview employees'!M:M,'Overview employees'!$B:$B,'A. Personnel costs'!$B$12,'Overview employees'!$A:$A,'A. Personnel costs'!$A13)</f>
        <v>0</v>
      </c>
      <c r="M13" s="107">
        <f ca="1">SUMIFS('Overview employees'!N:N,'Overview employees'!$B:$B,'A. Personnel costs'!$B$12,'Overview employees'!$A:$A,'A. Personnel costs'!$A13)</f>
        <v>0</v>
      </c>
      <c r="N13" s="107">
        <f ca="1">SUMIFS('Overview employees'!O:O,'Overview employees'!$B:$B,'A. Personnel costs'!$B$12,'Overview employees'!$A:$A,'A. Personnel costs'!$A13)</f>
        <v>0</v>
      </c>
      <c r="O13" s="107">
        <f ca="1">SUMIFS('Overview employees'!P:P,'Overview employees'!$B:$B,'A. Personnel costs'!$B$12,'Overview employees'!$A:$A,'A. Personnel costs'!$A13)</f>
        <v>0</v>
      </c>
      <c r="P13" s="107">
        <f ca="1">SUMIFS('Overview employees'!Q:Q,'Overview employees'!$B:$B,'A. Personnel costs'!$B$12,'Overview employees'!$A:$A,'A. Personnel costs'!$A13)</f>
        <v>0</v>
      </c>
      <c r="Q13" s="107">
        <f ca="1">SUMIFS('Overview employees'!R:R,'Overview employees'!$B:$B,'A. Personnel costs'!$B$12,'Overview employees'!$A:$A,'A. Personnel costs'!$A13)</f>
        <v>0</v>
      </c>
      <c r="R13" s="107">
        <f ca="1">SUMIFS('Overview employees'!S:S,'Overview employees'!$B:$B,'A. Personnel costs'!$B$12,'Overview employees'!$A:$A,'A. Personnel costs'!$A13)</f>
        <v>0</v>
      </c>
      <c r="S13" s="107">
        <f ca="1">SUMIFS('Overview employees'!T:T,'Overview employees'!$B:$B,'A. Personnel costs'!$B$12,'Overview employees'!$A:$A,'A. Personnel costs'!$A13)</f>
        <v>0</v>
      </c>
    </row>
    <row r="14" spans="1:19" x14ac:dyDescent="0.25">
      <c r="A14" s="100" t="s">
        <v>241</v>
      </c>
      <c r="B14" s="558"/>
      <c r="C14" s="106">
        <f ca="1">SUMIFS('Overview employees'!D:D,'Overview employees'!B:B,'A. Personnel costs'!$B$12,'Overview employees'!A:A,'A. Personnel costs'!$A14)</f>
        <v>0</v>
      </c>
      <c r="D14" s="102">
        <f t="shared" ca="1" si="2"/>
        <v>0</v>
      </c>
      <c r="E14" s="107">
        <f ca="1">SUMIFS('Overview employees'!F:F,'Overview employees'!$B:$B,'A. Personnel costs'!$B$12,'Overview employees'!$A:$A,'A. Personnel costs'!$A14)</f>
        <v>0</v>
      </c>
      <c r="F14" s="107">
        <f ca="1">SUMIFS('Overview employees'!G:G,'Overview employees'!$B:$B,'A. Personnel costs'!$B$12,'Overview employees'!$A:$A,'A. Personnel costs'!$A14)</f>
        <v>0</v>
      </c>
      <c r="G14" s="107">
        <f ca="1">SUMIFS('Overview employees'!H:H,'Overview employees'!$B:$B,'A. Personnel costs'!$B$12,'Overview employees'!$A:$A,'A. Personnel costs'!$A14)</f>
        <v>0</v>
      </c>
      <c r="H14" s="107">
        <f ca="1">SUMIFS('Overview employees'!I:I,'Overview employees'!$B:$B,'A. Personnel costs'!$B$12,'Overview employees'!$A:$A,'A. Personnel costs'!$A14)</f>
        <v>0</v>
      </c>
      <c r="I14" s="107">
        <f ca="1">SUMIFS('Overview employees'!J:J,'Overview employees'!$B:$B,'A. Personnel costs'!$B$12,'Overview employees'!$A:$A,'A. Personnel costs'!$A14)</f>
        <v>0</v>
      </c>
      <c r="J14" s="107">
        <f ca="1">SUMIFS('Overview employees'!K:K,'Overview employees'!$B:$B,'A. Personnel costs'!$B$12,'Overview employees'!$A:$A,'A. Personnel costs'!$A14)</f>
        <v>0</v>
      </c>
      <c r="K14" s="107">
        <f ca="1">SUMIFS('Overview employees'!L:L,'Overview employees'!$B:$B,'A. Personnel costs'!$B$12,'Overview employees'!$A:$A,'A. Personnel costs'!$A14)</f>
        <v>0</v>
      </c>
      <c r="L14" s="107">
        <f ca="1">SUMIFS('Overview employees'!M:M,'Overview employees'!$B:$B,'A. Personnel costs'!$B$12,'Overview employees'!$A:$A,'A. Personnel costs'!$A14)</f>
        <v>0</v>
      </c>
      <c r="M14" s="107">
        <f ca="1">SUMIFS('Overview employees'!N:N,'Overview employees'!$B:$B,'A. Personnel costs'!$B$12,'Overview employees'!$A:$A,'A. Personnel costs'!$A14)</f>
        <v>0</v>
      </c>
      <c r="N14" s="107">
        <f ca="1">SUMIFS('Overview employees'!O:O,'Overview employees'!$B:$B,'A. Personnel costs'!$B$12,'Overview employees'!$A:$A,'A. Personnel costs'!$A14)</f>
        <v>0</v>
      </c>
      <c r="O14" s="107">
        <f ca="1">SUMIFS('Overview employees'!P:P,'Overview employees'!$B:$B,'A. Personnel costs'!$B$12,'Overview employees'!$A:$A,'A. Personnel costs'!$A14)</f>
        <v>0</v>
      </c>
      <c r="P14" s="107">
        <f ca="1">SUMIFS('Overview employees'!Q:Q,'Overview employees'!$B:$B,'A. Personnel costs'!$B$12,'Overview employees'!$A:$A,'A. Personnel costs'!$A14)</f>
        <v>0</v>
      </c>
      <c r="Q14" s="107">
        <f ca="1">SUMIFS('Overview employees'!R:R,'Overview employees'!$B:$B,'A. Personnel costs'!$B$12,'Overview employees'!$A:$A,'A. Personnel costs'!$A14)</f>
        <v>0</v>
      </c>
      <c r="R14" s="107">
        <f ca="1">SUMIFS('Overview employees'!S:S,'Overview employees'!$B:$B,'A. Personnel costs'!$B$12,'Overview employees'!$A:$A,'A. Personnel costs'!$A14)</f>
        <v>0</v>
      </c>
      <c r="S14" s="107">
        <f ca="1">SUMIFS('Overview employees'!T:T,'Overview employees'!$B:$B,'A. Personnel costs'!$B$12,'Overview employees'!$A:$A,'A. Personnel costs'!$A14)</f>
        <v>0</v>
      </c>
    </row>
    <row r="15" spans="1:19" x14ac:dyDescent="0.25">
      <c r="A15" s="100" t="s">
        <v>242</v>
      </c>
      <c r="B15" s="558"/>
      <c r="C15" s="106">
        <f ca="1">SUMIFS('Overview employees'!D:D,'Overview employees'!B:B,'A. Personnel costs'!$B$12,'Overview employees'!A:A,'A. Personnel costs'!$A15)</f>
        <v>0</v>
      </c>
      <c r="D15" s="102">
        <f t="shared" ca="1" si="2"/>
        <v>0</v>
      </c>
      <c r="E15" s="107">
        <f ca="1">SUMIFS('Overview employees'!F:F,'Overview employees'!$B:$B,'A. Personnel costs'!$B$12,'Overview employees'!$A:$A,'A. Personnel costs'!$A15)</f>
        <v>0</v>
      </c>
      <c r="F15" s="107">
        <f ca="1">SUMIFS('Overview employees'!G:G,'Overview employees'!$B:$B,'A. Personnel costs'!$B$12,'Overview employees'!$A:$A,'A. Personnel costs'!$A15)</f>
        <v>0</v>
      </c>
      <c r="G15" s="107">
        <f ca="1">SUMIFS('Overview employees'!H:H,'Overview employees'!$B:$B,'A. Personnel costs'!$B$12,'Overview employees'!$A:$A,'A. Personnel costs'!$A15)</f>
        <v>0</v>
      </c>
      <c r="H15" s="107">
        <f ca="1">SUMIFS('Overview employees'!I:I,'Overview employees'!$B:$B,'A. Personnel costs'!$B$12,'Overview employees'!$A:$A,'A. Personnel costs'!$A15)</f>
        <v>0</v>
      </c>
      <c r="I15" s="107">
        <f ca="1">SUMIFS('Overview employees'!J:J,'Overview employees'!$B:$B,'A. Personnel costs'!$B$12,'Overview employees'!$A:$A,'A. Personnel costs'!$A15)</f>
        <v>0</v>
      </c>
      <c r="J15" s="107">
        <f ca="1">SUMIFS('Overview employees'!K:K,'Overview employees'!$B:$B,'A. Personnel costs'!$B$12,'Overview employees'!$A:$A,'A. Personnel costs'!$A15)</f>
        <v>0</v>
      </c>
      <c r="K15" s="107">
        <f ca="1">SUMIFS('Overview employees'!L:L,'Overview employees'!$B:$B,'A. Personnel costs'!$B$12,'Overview employees'!$A:$A,'A. Personnel costs'!$A15)</f>
        <v>0</v>
      </c>
      <c r="L15" s="107">
        <f ca="1">SUMIFS('Overview employees'!M:M,'Overview employees'!$B:$B,'A. Personnel costs'!$B$12,'Overview employees'!$A:$A,'A. Personnel costs'!$A15)</f>
        <v>0</v>
      </c>
      <c r="M15" s="107">
        <f ca="1">SUMIFS('Overview employees'!N:N,'Overview employees'!$B:$B,'A. Personnel costs'!$B$12,'Overview employees'!$A:$A,'A. Personnel costs'!$A15)</f>
        <v>0</v>
      </c>
      <c r="N15" s="107">
        <f ca="1">SUMIFS('Overview employees'!O:O,'Overview employees'!$B:$B,'A. Personnel costs'!$B$12,'Overview employees'!$A:$A,'A. Personnel costs'!$A15)</f>
        <v>0</v>
      </c>
      <c r="O15" s="107">
        <f ca="1">SUMIFS('Overview employees'!P:P,'Overview employees'!$B:$B,'A. Personnel costs'!$B$12,'Overview employees'!$A:$A,'A. Personnel costs'!$A15)</f>
        <v>0</v>
      </c>
      <c r="P15" s="107">
        <f ca="1">SUMIFS('Overview employees'!Q:Q,'Overview employees'!$B:$B,'A. Personnel costs'!$B$12,'Overview employees'!$A:$A,'A. Personnel costs'!$A15)</f>
        <v>0</v>
      </c>
      <c r="Q15" s="107">
        <f ca="1">SUMIFS('Overview employees'!R:R,'Overview employees'!$B:$B,'A. Personnel costs'!$B$12,'Overview employees'!$A:$A,'A. Personnel costs'!$A15)</f>
        <v>0</v>
      </c>
      <c r="R15" s="107">
        <f ca="1">SUMIFS('Overview employees'!S:S,'Overview employees'!$B:$B,'A. Personnel costs'!$B$12,'Overview employees'!$A:$A,'A. Personnel costs'!$A15)</f>
        <v>0</v>
      </c>
      <c r="S15" s="107">
        <f ca="1">SUMIFS('Overview employees'!T:T,'Overview employees'!$B:$B,'A. Personnel costs'!$B$12,'Overview employees'!$A:$A,'A. Personnel costs'!$A15)</f>
        <v>0</v>
      </c>
    </row>
    <row r="16" spans="1:19" x14ac:dyDescent="0.25">
      <c r="A16" s="108" t="s">
        <v>243</v>
      </c>
      <c r="B16" s="558"/>
      <c r="C16" s="106">
        <f ca="1">SUMIFS('Overview employees'!D:D,'Overview employees'!B:B,'A. Personnel costs'!$B$12,'Overview employees'!A:A,'A. Personnel costs'!$A16)</f>
        <v>0</v>
      </c>
      <c r="D16" s="102">
        <f t="shared" ca="1" si="2"/>
        <v>0</v>
      </c>
      <c r="E16" s="107">
        <f ca="1">SUMIFS('Overview employees'!F:F,'Overview employees'!$B:$B,'A. Personnel costs'!$B$12,'Overview employees'!$A:$A,'A. Personnel costs'!$A16)</f>
        <v>0</v>
      </c>
      <c r="F16" s="107">
        <f ca="1">SUMIFS('Overview employees'!G:G,'Overview employees'!$B:$B,'A. Personnel costs'!$B$12,'Overview employees'!$A:$A,'A. Personnel costs'!$A16)</f>
        <v>0</v>
      </c>
      <c r="G16" s="107">
        <f ca="1">SUMIFS('Overview employees'!H:H,'Overview employees'!$B:$B,'A. Personnel costs'!$B$12,'Overview employees'!$A:$A,'A. Personnel costs'!$A16)</f>
        <v>0</v>
      </c>
      <c r="H16" s="107">
        <f ca="1">SUMIFS('Overview employees'!I:I,'Overview employees'!$B:$B,'A. Personnel costs'!$B$12,'Overview employees'!$A:$A,'A. Personnel costs'!$A16)</f>
        <v>0</v>
      </c>
      <c r="I16" s="107">
        <f ca="1">SUMIFS('Overview employees'!J:J,'Overview employees'!$B:$B,'A. Personnel costs'!$B$12,'Overview employees'!$A:$A,'A. Personnel costs'!$A16)</f>
        <v>0</v>
      </c>
      <c r="J16" s="107">
        <f ca="1">SUMIFS('Overview employees'!K:K,'Overview employees'!$B:$B,'A. Personnel costs'!$B$12,'Overview employees'!$A:$A,'A. Personnel costs'!$A16)</f>
        <v>0</v>
      </c>
      <c r="K16" s="107">
        <f ca="1">SUMIFS('Overview employees'!L:L,'Overview employees'!$B:$B,'A. Personnel costs'!$B$12,'Overview employees'!$A:$A,'A. Personnel costs'!$A16)</f>
        <v>0</v>
      </c>
      <c r="L16" s="107">
        <f ca="1">SUMIFS('Overview employees'!M:M,'Overview employees'!$B:$B,'A. Personnel costs'!$B$12,'Overview employees'!$A:$A,'A. Personnel costs'!$A16)</f>
        <v>0</v>
      </c>
      <c r="M16" s="107">
        <f ca="1">SUMIFS('Overview employees'!N:N,'Overview employees'!$B:$B,'A. Personnel costs'!$B$12,'Overview employees'!$A:$A,'A. Personnel costs'!$A16)</f>
        <v>0</v>
      </c>
      <c r="N16" s="107">
        <f ca="1">SUMIFS('Overview employees'!O:O,'Overview employees'!$B:$B,'A. Personnel costs'!$B$12,'Overview employees'!$A:$A,'A. Personnel costs'!$A16)</f>
        <v>0</v>
      </c>
      <c r="O16" s="107">
        <f ca="1">SUMIFS('Overview employees'!P:P,'Overview employees'!$B:$B,'A. Personnel costs'!$B$12,'Overview employees'!$A:$A,'A. Personnel costs'!$A16)</f>
        <v>0</v>
      </c>
      <c r="P16" s="107">
        <f ca="1">SUMIFS('Overview employees'!Q:Q,'Overview employees'!$B:$B,'A. Personnel costs'!$B$12,'Overview employees'!$A:$A,'A. Personnel costs'!$A16)</f>
        <v>0</v>
      </c>
      <c r="Q16" s="107">
        <f ca="1">SUMIFS('Overview employees'!R:R,'Overview employees'!$B:$B,'A. Personnel costs'!$B$12,'Overview employees'!$A:$A,'A. Personnel costs'!$A16)</f>
        <v>0</v>
      </c>
      <c r="R16" s="107">
        <f ca="1">SUMIFS('Overview employees'!S:S,'Overview employees'!$B:$B,'A. Personnel costs'!$B$12,'Overview employees'!$A:$A,'A. Personnel costs'!$A16)</f>
        <v>0</v>
      </c>
      <c r="S16" s="107">
        <f ca="1">SUMIFS('Overview employees'!T:T,'Overview employees'!$B:$B,'A. Personnel costs'!$B$12,'Overview employees'!$A:$A,'A. Personnel costs'!$A16)</f>
        <v>0</v>
      </c>
    </row>
    <row r="17" spans="1:19" s="78" customFormat="1" x14ac:dyDescent="0.25">
      <c r="A17" s="109" t="s">
        <v>52</v>
      </c>
      <c r="B17" s="559"/>
      <c r="C17" s="110">
        <f t="shared" ref="C17:S17" ca="1" si="4">SUM(C12:C16)</f>
        <v>0</v>
      </c>
      <c r="D17" s="111">
        <f t="shared" ca="1" si="2"/>
        <v>0</v>
      </c>
      <c r="E17" s="112">
        <f t="shared" ca="1" si="4"/>
        <v>0</v>
      </c>
      <c r="F17" s="112">
        <f t="shared" ca="1" si="4"/>
        <v>0</v>
      </c>
      <c r="G17" s="112">
        <f t="shared" ca="1" si="4"/>
        <v>0</v>
      </c>
      <c r="H17" s="112">
        <f t="shared" ca="1" si="4"/>
        <v>0</v>
      </c>
      <c r="I17" s="112">
        <f t="shared" ca="1" si="4"/>
        <v>0</v>
      </c>
      <c r="J17" s="112">
        <f t="shared" ca="1" si="4"/>
        <v>0</v>
      </c>
      <c r="K17" s="112">
        <f t="shared" ca="1" si="4"/>
        <v>0</v>
      </c>
      <c r="L17" s="112">
        <f t="shared" ca="1" si="4"/>
        <v>0</v>
      </c>
      <c r="M17" s="112">
        <f t="shared" ca="1" si="4"/>
        <v>0</v>
      </c>
      <c r="N17" s="112">
        <f t="shared" ca="1" si="4"/>
        <v>0</v>
      </c>
      <c r="O17" s="112">
        <f t="shared" ca="1" si="4"/>
        <v>0</v>
      </c>
      <c r="P17" s="112">
        <f t="shared" ca="1" si="4"/>
        <v>0</v>
      </c>
      <c r="Q17" s="112">
        <f t="shared" ca="1" si="4"/>
        <v>0</v>
      </c>
      <c r="R17" s="112">
        <f t="shared" ca="1" si="4"/>
        <v>0</v>
      </c>
      <c r="S17" s="112">
        <f t="shared" ca="1" si="4"/>
        <v>0</v>
      </c>
    </row>
    <row r="18" spans="1:19" x14ac:dyDescent="0.25">
      <c r="A18" s="100" t="s">
        <v>239</v>
      </c>
      <c r="B18" s="550" t="s">
        <v>25</v>
      </c>
      <c r="C18" s="113">
        <f ca="1">SUMIFS('Overview employees'!D:D,'Overview employees'!B:B,'A. Personnel costs'!$B$18,'Overview employees'!A:A,'A. Personnel costs'!$A18)</f>
        <v>0</v>
      </c>
      <c r="D18" s="114">
        <f t="shared" ca="1" si="2"/>
        <v>0</v>
      </c>
      <c r="E18" s="115">
        <f ca="1">SUMIFS('Overview employees'!F:F,'Overview employees'!$B:$B,'A. Personnel costs'!$B$18,'Overview employees'!$A:$A,'A. Personnel costs'!$A18)</f>
        <v>0</v>
      </c>
      <c r="F18" s="115">
        <f ca="1">SUMIFS('Overview employees'!G:G,'Overview employees'!$B:$B,'A. Personnel costs'!$B$18,'Overview employees'!$A:$A,'A. Personnel costs'!$A18)</f>
        <v>0</v>
      </c>
      <c r="G18" s="115">
        <f ca="1">SUMIFS('Overview employees'!H:H,'Overview employees'!$B:$B,'A. Personnel costs'!$B$18,'Overview employees'!$A:$A,'A. Personnel costs'!$A18)</f>
        <v>0</v>
      </c>
      <c r="H18" s="115">
        <f ca="1">SUMIFS('Overview employees'!I:I,'Overview employees'!$B:$B,'A. Personnel costs'!$B$18,'Overview employees'!$A:$A,'A. Personnel costs'!$A18)</f>
        <v>0</v>
      </c>
      <c r="I18" s="115">
        <f ca="1">SUMIFS('Overview employees'!J:J,'Overview employees'!$B:$B,'A. Personnel costs'!$B$18,'Overview employees'!$A:$A,'A. Personnel costs'!$A18)</f>
        <v>0</v>
      </c>
      <c r="J18" s="115">
        <f ca="1">SUMIFS('Overview employees'!K:K,'Overview employees'!$B:$B,'A. Personnel costs'!$B$18,'Overview employees'!$A:$A,'A. Personnel costs'!$A18)</f>
        <v>0</v>
      </c>
      <c r="K18" s="115">
        <f ca="1">SUMIFS('Overview employees'!L:L,'Overview employees'!$B:$B,'A. Personnel costs'!$B$18,'Overview employees'!$A:$A,'A. Personnel costs'!$A18)</f>
        <v>0</v>
      </c>
      <c r="L18" s="115">
        <f ca="1">SUMIFS('Overview employees'!M:M,'Overview employees'!$B:$B,'A. Personnel costs'!$B$18,'Overview employees'!$A:$A,'A. Personnel costs'!$A18)</f>
        <v>0</v>
      </c>
      <c r="M18" s="115">
        <f ca="1">SUMIFS('Overview employees'!N:N,'Overview employees'!$B:$B,'A. Personnel costs'!$B$18,'Overview employees'!$A:$A,'A. Personnel costs'!$A18)</f>
        <v>0</v>
      </c>
      <c r="N18" s="115">
        <f ca="1">SUMIFS('Overview employees'!O:O,'Overview employees'!$B:$B,'A. Personnel costs'!$B$18,'Overview employees'!$A:$A,'A. Personnel costs'!$A18)</f>
        <v>0</v>
      </c>
      <c r="O18" s="115">
        <f ca="1">SUMIFS('Overview employees'!P:P,'Overview employees'!$B:$B,'A. Personnel costs'!$B$18,'Overview employees'!$A:$A,'A. Personnel costs'!$A18)</f>
        <v>0</v>
      </c>
      <c r="P18" s="115">
        <f ca="1">SUMIFS('Overview employees'!Q:Q,'Overview employees'!$B:$B,'A. Personnel costs'!$B$18,'Overview employees'!$A:$A,'A. Personnel costs'!$A18)</f>
        <v>0</v>
      </c>
      <c r="Q18" s="115">
        <f ca="1">SUMIFS('Overview employees'!R:R,'Overview employees'!$B:$B,'A. Personnel costs'!$B$18,'Overview employees'!$A:$A,'A. Personnel costs'!$A18)</f>
        <v>0</v>
      </c>
      <c r="R18" s="115">
        <f ca="1">SUMIFS('Overview employees'!S:S,'Overview employees'!$B:$B,'A. Personnel costs'!$B$18,'Overview employees'!$A:$A,'A. Personnel costs'!$A18)</f>
        <v>0</v>
      </c>
      <c r="S18" s="115">
        <f ca="1">SUMIFS('Overview employees'!T:T,'Overview employees'!$B:$B,'A. Personnel costs'!$B$18,'Overview employees'!$A:$A,'A. Personnel costs'!$A18)</f>
        <v>0</v>
      </c>
    </row>
    <row r="19" spans="1:19" x14ac:dyDescent="0.25">
      <c r="A19" s="105" t="s">
        <v>240</v>
      </c>
      <c r="B19" s="551"/>
      <c r="C19" s="106">
        <f ca="1">SUMIFS('Overview employees'!D:D,'Overview employees'!B:B,'A. Personnel costs'!$B$18,'Overview employees'!A:A,'A. Personnel costs'!$A19)</f>
        <v>0</v>
      </c>
      <c r="D19" s="102">
        <f t="shared" ca="1" si="2"/>
        <v>0</v>
      </c>
      <c r="E19" s="107">
        <f ca="1">SUMIFS('Overview employees'!F:F,'Overview employees'!$B:$B,'A. Personnel costs'!$B$18,'Overview employees'!$A:$A,'A. Personnel costs'!$A19)</f>
        <v>0</v>
      </c>
      <c r="F19" s="107">
        <f ca="1">SUMIFS('Overview employees'!G:G,'Overview employees'!$B:$B,'A. Personnel costs'!$B$18,'Overview employees'!$A:$A,'A. Personnel costs'!$A19)</f>
        <v>0</v>
      </c>
      <c r="G19" s="107">
        <f ca="1">SUMIFS('Overview employees'!H:H,'Overview employees'!$B:$B,'A. Personnel costs'!$B$18,'Overview employees'!$A:$A,'A. Personnel costs'!$A19)</f>
        <v>0</v>
      </c>
      <c r="H19" s="107">
        <f ca="1">SUMIFS('Overview employees'!I:I,'Overview employees'!$B:$B,'A. Personnel costs'!$B$18,'Overview employees'!$A:$A,'A. Personnel costs'!$A19)</f>
        <v>0</v>
      </c>
      <c r="I19" s="107">
        <f ca="1">SUMIFS('Overview employees'!J:J,'Overview employees'!$B:$B,'A. Personnel costs'!$B$18,'Overview employees'!$A:$A,'A. Personnel costs'!$A19)</f>
        <v>0</v>
      </c>
      <c r="J19" s="107">
        <f ca="1">SUMIFS('Overview employees'!K:K,'Overview employees'!$B:$B,'A. Personnel costs'!$B$18,'Overview employees'!$A:$A,'A. Personnel costs'!$A19)</f>
        <v>0</v>
      </c>
      <c r="K19" s="107">
        <f ca="1">SUMIFS('Overview employees'!L:L,'Overview employees'!$B:$B,'A. Personnel costs'!$B$18,'Overview employees'!$A:$A,'A. Personnel costs'!$A19)</f>
        <v>0</v>
      </c>
      <c r="L19" s="107">
        <f ca="1">SUMIFS('Overview employees'!M:M,'Overview employees'!$B:$B,'A. Personnel costs'!$B$18,'Overview employees'!$A:$A,'A. Personnel costs'!$A19)</f>
        <v>0</v>
      </c>
      <c r="M19" s="107">
        <f ca="1">SUMIFS('Overview employees'!N:N,'Overview employees'!$B:$B,'A. Personnel costs'!$B$18,'Overview employees'!$A:$A,'A. Personnel costs'!$A19)</f>
        <v>0</v>
      </c>
      <c r="N19" s="107">
        <f ca="1">SUMIFS('Overview employees'!O:O,'Overview employees'!$B:$B,'A. Personnel costs'!$B$18,'Overview employees'!$A:$A,'A. Personnel costs'!$A19)</f>
        <v>0</v>
      </c>
      <c r="O19" s="107">
        <f ca="1">SUMIFS('Overview employees'!P:P,'Overview employees'!$B:$B,'A. Personnel costs'!$B$18,'Overview employees'!$A:$A,'A. Personnel costs'!$A19)</f>
        <v>0</v>
      </c>
      <c r="P19" s="107">
        <f ca="1">SUMIFS('Overview employees'!Q:Q,'Overview employees'!$B:$B,'A. Personnel costs'!$B$18,'Overview employees'!$A:$A,'A. Personnel costs'!$A19)</f>
        <v>0</v>
      </c>
      <c r="Q19" s="107">
        <f ca="1">SUMIFS('Overview employees'!R:R,'Overview employees'!$B:$B,'A. Personnel costs'!$B$18,'Overview employees'!$A:$A,'A. Personnel costs'!$A19)</f>
        <v>0</v>
      </c>
      <c r="R19" s="107">
        <f ca="1">SUMIFS('Overview employees'!S:S,'Overview employees'!$B:$B,'A. Personnel costs'!$B$18,'Overview employees'!$A:$A,'A. Personnel costs'!$A19)</f>
        <v>0</v>
      </c>
      <c r="S19" s="107">
        <f ca="1">SUMIFS('Overview employees'!T:T,'Overview employees'!$B:$B,'A. Personnel costs'!$B$18,'Overview employees'!$A:$A,'A. Personnel costs'!$A19)</f>
        <v>0</v>
      </c>
    </row>
    <row r="20" spans="1:19" x14ac:dyDescent="0.25">
      <c r="A20" s="100" t="s">
        <v>241</v>
      </c>
      <c r="B20" s="551"/>
      <c r="C20" s="106">
        <f ca="1">SUMIFS('Overview employees'!D:D,'Overview employees'!B:B,'A. Personnel costs'!$B$18,'Overview employees'!A:A,'A. Personnel costs'!$A20)</f>
        <v>0</v>
      </c>
      <c r="D20" s="102">
        <f t="shared" ca="1" si="2"/>
        <v>0</v>
      </c>
      <c r="E20" s="107">
        <f ca="1">SUMIFS('Overview employees'!F:F,'Overview employees'!$B:$B,'A. Personnel costs'!$B$18,'Overview employees'!$A:$A,'A. Personnel costs'!$A20)</f>
        <v>0</v>
      </c>
      <c r="F20" s="107">
        <f ca="1">SUMIFS('Overview employees'!G:G,'Overview employees'!$B:$B,'A. Personnel costs'!$B$18,'Overview employees'!$A:$A,'A. Personnel costs'!$A20)</f>
        <v>0</v>
      </c>
      <c r="G20" s="107">
        <f ca="1">SUMIFS('Overview employees'!H:H,'Overview employees'!$B:$B,'A. Personnel costs'!$B$18,'Overview employees'!$A:$A,'A. Personnel costs'!$A20)</f>
        <v>0</v>
      </c>
      <c r="H20" s="107">
        <f ca="1">SUMIFS('Overview employees'!I:I,'Overview employees'!$B:$B,'A. Personnel costs'!$B$18,'Overview employees'!$A:$A,'A. Personnel costs'!$A20)</f>
        <v>0</v>
      </c>
      <c r="I20" s="107">
        <f ca="1">SUMIFS('Overview employees'!J:J,'Overview employees'!$B:$B,'A. Personnel costs'!$B$18,'Overview employees'!$A:$A,'A. Personnel costs'!$A20)</f>
        <v>0</v>
      </c>
      <c r="J20" s="107">
        <f ca="1">SUMIFS('Overview employees'!K:K,'Overview employees'!$B:$B,'A. Personnel costs'!$B$18,'Overview employees'!$A:$A,'A. Personnel costs'!$A20)</f>
        <v>0</v>
      </c>
      <c r="K20" s="107">
        <f ca="1">SUMIFS('Overview employees'!L:L,'Overview employees'!$B:$B,'A. Personnel costs'!$B$18,'Overview employees'!$A:$A,'A. Personnel costs'!$A20)</f>
        <v>0</v>
      </c>
      <c r="L20" s="107">
        <f ca="1">SUMIFS('Overview employees'!M:M,'Overview employees'!$B:$B,'A. Personnel costs'!$B$18,'Overview employees'!$A:$A,'A. Personnel costs'!$A20)</f>
        <v>0</v>
      </c>
      <c r="M20" s="107">
        <f ca="1">SUMIFS('Overview employees'!N:N,'Overview employees'!$B:$B,'A. Personnel costs'!$B$18,'Overview employees'!$A:$A,'A. Personnel costs'!$A20)</f>
        <v>0</v>
      </c>
      <c r="N20" s="107">
        <f ca="1">SUMIFS('Overview employees'!O:O,'Overview employees'!$B:$B,'A. Personnel costs'!$B$18,'Overview employees'!$A:$A,'A. Personnel costs'!$A20)</f>
        <v>0</v>
      </c>
      <c r="O20" s="107">
        <f ca="1">SUMIFS('Overview employees'!P:P,'Overview employees'!$B:$B,'A. Personnel costs'!$B$18,'Overview employees'!$A:$A,'A. Personnel costs'!$A20)</f>
        <v>0</v>
      </c>
      <c r="P20" s="107">
        <f ca="1">SUMIFS('Overview employees'!Q:Q,'Overview employees'!$B:$B,'A. Personnel costs'!$B$18,'Overview employees'!$A:$A,'A. Personnel costs'!$A20)</f>
        <v>0</v>
      </c>
      <c r="Q20" s="107">
        <f ca="1">SUMIFS('Overview employees'!R:R,'Overview employees'!$B:$B,'A. Personnel costs'!$B$18,'Overview employees'!$A:$A,'A. Personnel costs'!$A20)</f>
        <v>0</v>
      </c>
      <c r="R20" s="107">
        <f ca="1">SUMIFS('Overview employees'!S:S,'Overview employees'!$B:$B,'A. Personnel costs'!$B$18,'Overview employees'!$A:$A,'A. Personnel costs'!$A20)</f>
        <v>0</v>
      </c>
      <c r="S20" s="107">
        <f ca="1">SUMIFS('Overview employees'!T:T,'Overview employees'!$B:$B,'A. Personnel costs'!$B$18,'Overview employees'!$A:$A,'A. Personnel costs'!$A20)</f>
        <v>0</v>
      </c>
    </row>
    <row r="21" spans="1:19" x14ac:dyDescent="0.25">
      <c r="A21" s="100" t="s">
        <v>242</v>
      </c>
      <c r="B21" s="551"/>
      <c r="C21" s="106">
        <f ca="1">SUMIFS('Overview employees'!D:D,'Overview employees'!B:B,'A. Personnel costs'!$B$18,'Overview employees'!A:A,'A. Personnel costs'!$A21)</f>
        <v>0</v>
      </c>
      <c r="D21" s="102">
        <f t="shared" ca="1" si="2"/>
        <v>0</v>
      </c>
      <c r="E21" s="107">
        <f ca="1">SUMIFS('Overview employees'!F:F,'Overview employees'!$B:$B,'A. Personnel costs'!$B$18,'Overview employees'!$A:$A,'A. Personnel costs'!$A21)</f>
        <v>0</v>
      </c>
      <c r="F21" s="107">
        <f ca="1">SUMIFS('Overview employees'!G:G,'Overview employees'!$B:$B,'A. Personnel costs'!$B$18,'Overview employees'!$A:$A,'A. Personnel costs'!$A21)</f>
        <v>0</v>
      </c>
      <c r="G21" s="107">
        <f ca="1">SUMIFS('Overview employees'!H:H,'Overview employees'!$B:$B,'A. Personnel costs'!$B$18,'Overview employees'!$A:$A,'A. Personnel costs'!$A21)</f>
        <v>0</v>
      </c>
      <c r="H21" s="107">
        <f ca="1">SUMIFS('Overview employees'!I:I,'Overview employees'!$B:$B,'A. Personnel costs'!$B$18,'Overview employees'!$A:$A,'A. Personnel costs'!$A21)</f>
        <v>0</v>
      </c>
      <c r="I21" s="107">
        <f ca="1">SUMIFS('Overview employees'!J:J,'Overview employees'!$B:$B,'A. Personnel costs'!$B$18,'Overview employees'!$A:$A,'A. Personnel costs'!$A21)</f>
        <v>0</v>
      </c>
      <c r="J21" s="107">
        <f ca="1">SUMIFS('Overview employees'!K:K,'Overview employees'!$B:$B,'A. Personnel costs'!$B$18,'Overview employees'!$A:$A,'A. Personnel costs'!$A21)</f>
        <v>0</v>
      </c>
      <c r="K21" s="107">
        <f ca="1">SUMIFS('Overview employees'!L:L,'Overview employees'!$B:$B,'A. Personnel costs'!$B$18,'Overview employees'!$A:$A,'A. Personnel costs'!$A21)</f>
        <v>0</v>
      </c>
      <c r="L21" s="107">
        <f ca="1">SUMIFS('Overview employees'!M:M,'Overview employees'!$B:$B,'A. Personnel costs'!$B$18,'Overview employees'!$A:$A,'A. Personnel costs'!$A21)</f>
        <v>0</v>
      </c>
      <c r="M21" s="107">
        <f ca="1">SUMIFS('Overview employees'!N:N,'Overview employees'!$B:$B,'A. Personnel costs'!$B$18,'Overview employees'!$A:$A,'A. Personnel costs'!$A21)</f>
        <v>0</v>
      </c>
      <c r="N21" s="107">
        <f ca="1">SUMIFS('Overview employees'!O:O,'Overview employees'!$B:$B,'A. Personnel costs'!$B$18,'Overview employees'!$A:$A,'A. Personnel costs'!$A21)</f>
        <v>0</v>
      </c>
      <c r="O21" s="107">
        <f ca="1">SUMIFS('Overview employees'!P:P,'Overview employees'!$B:$B,'A. Personnel costs'!$B$18,'Overview employees'!$A:$A,'A. Personnel costs'!$A21)</f>
        <v>0</v>
      </c>
      <c r="P21" s="107">
        <f ca="1">SUMIFS('Overview employees'!Q:Q,'Overview employees'!$B:$B,'A. Personnel costs'!$B$18,'Overview employees'!$A:$A,'A. Personnel costs'!$A21)</f>
        <v>0</v>
      </c>
      <c r="Q21" s="107">
        <f ca="1">SUMIFS('Overview employees'!R:R,'Overview employees'!$B:$B,'A. Personnel costs'!$B$18,'Overview employees'!$A:$A,'A. Personnel costs'!$A21)</f>
        <v>0</v>
      </c>
      <c r="R21" s="107">
        <f ca="1">SUMIFS('Overview employees'!S:S,'Overview employees'!$B:$B,'A. Personnel costs'!$B$18,'Overview employees'!$A:$A,'A. Personnel costs'!$A21)</f>
        <v>0</v>
      </c>
      <c r="S21" s="107">
        <f ca="1">SUMIFS('Overview employees'!T:T,'Overview employees'!$B:$B,'A. Personnel costs'!$B$18,'Overview employees'!$A:$A,'A. Personnel costs'!$A21)</f>
        <v>0</v>
      </c>
    </row>
    <row r="22" spans="1:19" x14ac:dyDescent="0.25">
      <c r="A22" s="108" t="s">
        <v>243</v>
      </c>
      <c r="B22" s="551"/>
      <c r="C22" s="106">
        <f ca="1">SUMIFS('Overview employees'!D:D,'Overview employees'!B:B,'A. Personnel costs'!$B$18,'Overview employees'!A:A,'A. Personnel costs'!$A22)</f>
        <v>0</v>
      </c>
      <c r="D22" s="102">
        <f t="shared" ca="1" si="2"/>
        <v>0</v>
      </c>
      <c r="E22" s="107">
        <f ca="1">SUMIFS('Overview employees'!F:F,'Overview employees'!$B:$B,'A. Personnel costs'!$B$18,'Overview employees'!$A:$A,'A. Personnel costs'!$A22)</f>
        <v>0</v>
      </c>
      <c r="F22" s="107">
        <f ca="1">SUMIFS('Overview employees'!G:G,'Overview employees'!$B:$B,'A. Personnel costs'!$B$18,'Overview employees'!$A:$A,'A. Personnel costs'!$A22)</f>
        <v>0</v>
      </c>
      <c r="G22" s="107">
        <f ca="1">SUMIFS('Overview employees'!H:H,'Overview employees'!$B:$B,'A. Personnel costs'!$B$18,'Overview employees'!$A:$A,'A. Personnel costs'!$A22)</f>
        <v>0</v>
      </c>
      <c r="H22" s="107">
        <f ca="1">SUMIFS('Overview employees'!I:I,'Overview employees'!$B:$B,'A. Personnel costs'!$B$18,'Overview employees'!$A:$A,'A. Personnel costs'!$A22)</f>
        <v>0</v>
      </c>
      <c r="I22" s="107">
        <f ca="1">SUMIFS('Overview employees'!J:J,'Overview employees'!$B:$B,'A. Personnel costs'!$B$18,'Overview employees'!$A:$A,'A. Personnel costs'!$A22)</f>
        <v>0</v>
      </c>
      <c r="J22" s="107">
        <f ca="1">SUMIFS('Overview employees'!K:K,'Overview employees'!$B:$B,'A. Personnel costs'!$B$18,'Overview employees'!$A:$A,'A. Personnel costs'!$A22)</f>
        <v>0</v>
      </c>
      <c r="K22" s="107">
        <f ca="1">SUMIFS('Overview employees'!L:L,'Overview employees'!$B:$B,'A. Personnel costs'!$B$18,'Overview employees'!$A:$A,'A. Personnel costs'!$A22)</f>
        <v>0</v>
      </c>
      <c r="L22" s="107">
        <f ca="1">SUMIFS('Overview employees'!M:M,'Overview employees'!$B:$B,'A. Personnel costs'!$B$18,'Overview employees'!$A:$A,'A. Personnel costs'!$A22)</f>
        <v>0</v>
      </c>
      <c r="M22" s="107">
        <f ca="1">SUMIFS('Overview employees'!N:N,'Overview employees'!$B:$B,'A. Personnel costs'!$B$18,'Overview employees'!$A:$A,'A. Personnel costs'!$A22)</f>
        <v>0</v>
      </c>
      <c r="N22" s="107">
        <f ca="1">SUMIFS('Overview employees'!O:O,'Overview employees'!$B:$B,'A. Personnel costs'!$B$18,'Overview employees'!$A:$A,'A. Personnel costs'!$A22)</f>
        <v>0</v>
      </c>
      <c r="O22" s="107">
        <f ca="1">SUMIFS('Overview employees'!P:P,'Overview employees'!$B:$B,'A. Personnel costs'!$B$18,'Overview employees'!$A:$A,'A. Personnel costs'!$A22)</f>
        <v>0</v>
      </c>
      <c r="P22" s="107">
        <f ca="1">SUMIFS('Overview employees'!Q:Q,'Overview employees'!$B:$B,'A. Personnel costs'!$B$18,'Overview employees'!$A:$A,'A. Personnel costs'!$A22)</f>
        <v>0</v>
      </c>
      <c r="Q22" s="107">
        <f ca="1">SUMIFS('Overview employees'!R:R,'Overview employees'!$B:$B,'A. Personnel costs'!$B$18,'Overview employees'!$A:$A,'A. Personnel costs'!$A22)</f>
        <v>0</v>
      </c>
      <c r="R22" s="107">
        <f ca="1">SUMIFS('Overview employees'!S:S,'Overview employees'!$B:$B,'A. Personnel costs'!$B$18,'Overview employees'!$A:$A,'A. Personnel costs'!$A22)</f>
        <v>0</v>
      </c>
      <c r="S22" s="107">
        <f ca="1">SUMIFS('Overview employees'!T:T,'Overview employees'!$B:$B,'A. Personnel costs'!$B$18,'Overview employees'!$A:$A,'A. Personnel costs'!$A22)</f>
        <v>0</v>
      </c>
    </row>
    <row r="23" spans="1:19" s="78" customFormat="1" x14ac:dyDescent="0.25">
      <c r="A23" s="109" t="s">
        <v>52</v>
      </c>
      <c r="B23" s="552"/>
      <c r="C23" s="110">
        <f t="shared" ref="C23:S23" ca="1" si="5">SUM(C18:C22)</f>
        <v>0</v>
      </c>
      <c r="D23" s="111">
        <f t="shared" ca="1" si="2"/>
        <v>0</v>
      </c>
      <c r="E23" s="112">
        <f t="shared" ca="1" si="5"/>
        <v>0</v>
      </c>
      <c r="F23" s="112">
        <f t="shared" ca="1" si="5"/>
        <v>0</v>
      </c>
      <c r="G23" s="112">
        <f t="shared" ca="1" si="5"/>
        <v>0</v>
      </c>
      <c r="H23" s="112">
        <f t="shared" ca="1" si="5"/>
        <v>0</v>
      </c>
      <c r="I23" s="112">
        <f t="shared" ca="1" si="5"/>
        <v>0</v>
      </c>
      <c r="J23" s="112">
        <f t="shared" ca="1" si="5"/>
        <v>0</v>
      </c>
      <c r="K23" s="112">
        <f t="shared" ca="1" si="5"/>
        <v>0</v>
      </c>
      <c r="L23" s="112">
        <f t="shared" ca="1" si="5"/>
        <v>0</v>
      </c>
      <c r="M23" s="112">
        <f t="shared" ca="1" si="5"/>
        <v>0</v>
      </c>
      <c r="N23" s="112">
        <f t="shared" ca="1" si="5"/>
        <v>0</v>
      </c>
      <c r="O23" s="112">
        <f t="shared" ca="1" si="5"/>
        <v>0</v>
      </c>
      <c r="P23" s="112">
        <f t="shared" ca="1" si="5"/>
        <v>0</v>
      </c>
      <c r="Q23" s="112">
        <f t="shared" ca="1" si="5"/>
        <v>0</v>
      </c>
      <c r="R23" s="112">
        <f t="shared" ca="1" si="5"/>
        <v>0</v>
      </c>
      <c r="S23" s="112">
        <f t="shared" ca="1" si="5"/>
        <v>0</v>
      </c>
    </row>
    <row r="24" spans="1:19" x14ac:dyDescent="0.25">
      <c r="A24" s="100" t="s">
        <v>239</v>
      </c>
      <c r="B24" s="550" t="s">
        <v>127</v>
      </c>
      <c r="C24" s="113">
        <f ca="1">SUMIFS('Overview employees'!D:D,'Overview employees'!B:B,'A. Personnel costs'!$B$24,'Overview employees'!A:A,'A. Personnel costs'!$A24)</f>
        <v>0</v>
      </c>
      <c r="D24" s="114">
        <f t="shared" ca="1" si="2"/>
        <v>0</v>
      </c>
      <c r="E24" s="115">
        <f ca="1">SUMIFS('Overview employees'!F:F,'Overview employees'!$B:$B,'A. Personnel costs'!$B$24,'Overview employees'!$A:$A,'A. Personnel costs'!$A24)</f>
        <v>0</v>
      </c>
      <c r="F24" s="115">
        <f ca="1">SUMIFS('Overview employees'!G:G,'Overview employees'!$B:$B,'A. Personnel costs'!$B$24,'Overview employees'!$A:$A,'A. Personnel costs'!$A24)</f>
        <v>0</v>
      </c>
      <c r="G24" s="115">
        <f ca="1">SUMIFS('Overview employees'!H:H,'Overview employees'!$B:$B,'A. Personnel costs'!$B$24,'Overview employees'!$A:$A,'A. Personnel costs'!$A24)</f>
        <v>0</v>
      </c>
      <c r="H24" s="115">
        <f ca="1">SUMIFS('Overview employees'!I:I,'Overview employees'!$B:$B,'A. Personnel costs'!$B$24,'Overview employees'!$A:$A,'A. Personnel costs'!$A24)</f>
        <v>0</v>
      </c>
      <c r="I24" s="115">
        <f ca="1">SUMIFS('Overview employees'!J:J,'Overview employees'!$B:$B,'A. Personnel costs'!$B$24,'Overview employees'!$A:$A,'A. Personnel costs'!$A24)</f>
        <v>0</v>
      </c>
      <c r="J24" s="115">
        <f ca="1">SUMIFS('Overview employees'!K:K,'Overview employees'!$B:$B,'A. Personnel costs'!$B$24,'Overview employees'!$A:$A,'A. Personnel costs'!$A24)</f>
        <v>0</v>
      </c>
      <c r="K24" s="115">
        <f ca="1">SUMIFS('Overview employees'!L:L,'Overview employees'!$B:$B,'A. Personnel costs'!$B$24,'Overview employees'!$A:$A,'A. Personnel costs'!$A24)</f>
        <v>0</v>
      </c>
      <c r="L24" s="115">
        <f ca="1">SUMIFS('Overview employees'!M:M,'Overview employees'!$B:$B,'A. Personnel costs'!$B$24,'Overview employees'!$A:$A,'A. Personnel costs'!$A24)</f>
        <v>0</v>
      </c>
      <c r="M24" s="115">
        <f ca="1">SUMIFS('Overview employees'!N:N,'Overview employees'!$B:$B,'A. Personnel costs'!$B$24,'Overview employees'!$A:$A,'A. Personnel costs'!$A24)</f>
        <v>0</v>
      </c>
      <c r="N24" s="115">
        <f ca="1">SUMIFS('Overview employees'!O:O,'Overview employees'!$B:$B,'A. Personnel costs'!$B$24,'Overview employees'!$A:$A,'A. Personnel costs'!$A24)</f>
        <v>0</v>
      </c>
      <c r="O24" s="115">
        <f ca="1">SUMIFS('Overview employees'!P:P,'Overview employees'!$B:$B,'A. Personnel costs'!$B$24,'Overview employees'!$A:$A,'A. Personnel costs'!$A24)</f>
        <v>0</v>
      </c>
      <c r="P24" s="115">
        <f ca="1">SUMIFS('Overview employees'!Q:Q,'Overview employees'!$B:$B,'A. Personnel costs'!$B$24,'Overview employees'!$A:$A,'A. Personnel costs'!$A24)</f>
        <v>0</v>
      </c>
      <c r="Q24" s="115">
        <f ca="1">SUMIFS('Overview employees'!R:R,'Overview employees'!$B:$B,'A. Personnel costs'!$B$24,'Overview employees'!$A:$A,'A. Personnel costs'!$A24)</f>
        <v>0</v>
      </c>
      <c r="R24" s="115">
        <f ca="1">SUMIFS('Overview employees'!S:S,'Overview employees'!$B:$B,'A. Personnel costs'!$B$24,'Overview employees'!$A:$A,'A. Personnel costs'!$A24)</f>
        <v>0</v>
      </c>
      <c r="S24" s="115">
        <f ca="1">SUMIFS('Overview employees'!T:T,'Overview employees'!$B:$B,'A. Personnel costs'!$B$24,'Overview employees'!$A:$A,'A. Personnel costs'!$A24)</f>
        <v>0</v>
      </c>
    </row>
    <row r="25" spans="1:19" x14ac:dyDescent="0.25">
      <c r="A25" s="105" t="s">
        <v>240</v>
      </c>
      <c r="B25" s="551"/>
      <c r="C25" s="106">
        <f ca="1">SUMIFS('Overview employees'!D:D,'Overview employees'!B:B,'A. Personnel costs'!$B$24,'Overview employees'!A:A,'A. Personnel costs'!$A25)</f>
        <v>0</v>
      </c>
      <c r="D25" s="102">
        <f t="shared" ca="1" si="2"/>
        <v>0</v>
      </c>
      <c r="E25" s="107">
        <f ca="1">SUMIFS('Overview employees'!F:F,'Overview employees'!$B:$B,'A. Personnel costs'!$B$24,'Overview employees'!$A:$A,'A. Personnel costs'!$A25)</f>
        <v>0</v>
      </c>
      <c r="F25" s="107">
        <f ca="1">SUMIFS('Overview employees'!G:G,'Overview employees'!$B:$B,'A. Personnel costs'!$B$24,'Overview employees'!$A:$A,'A. Personnel costs'!$A25)</f>
        <v>0</v>
      </c>
      <c r="G25" s="107">
        <f ca="1">SUMIFS('Overview employees'!H:H,'Overview employees'!$B:$B,'A. Personnel costs'!$B$24,'Overview employees'!$A:$A,'A. Personnel costs'!$A25)</f>
        <v>0</v>
      </c>
      <c r="H25" s="107">
        <f ca="1">SUMIFS('Overview employees'!I:I,'Overview employees'!$B:$B,'A. Personnel costs'!$B$24,'Overview employees'!$A:$A,'A. Personnel costs'!$A25)</f>
        <v>0</v>
      </c>
      <c r="I25" s="107">
        <f ca="1">SUMIFS('Overview employees'!J:J,'Overview employees'!$B:$B,'A. Personnel costs'!$B$24,'Overview employees'!$A:$A,'A. Personnel costs'!$A25)</f>
        <v>0</v>
      </c>
      <c r="J25" s="107">
        <f ca="1">SUMIFS('Overview employees'!K:K,'Overview employees'!$B:$B,'A. Personnel costs'!$B$24,'Overview employees'!$A:$A,'A. Personnel costs'!$A25)</f>
        <v>0</v>
      </c>
      <c r="K25" s="107">
        <f ca="1">SUMIFS('Overview employees'!L:L,'Overview employees'!$B:$B,'A. Personnel costs'!$B$24,'Overview employees'!$A:$A,'A. Personnel costs'!$A25)</f>
        <v>0</v>
      </c>
      <c r="L25" s="107">
        <f ca="1">SUMIFS('Overview employees'!M:M,'Overview employees'!$B:$B,'A. Personnel costs'!$B$24,'Overview employees'!$A:$A,'A. Personnel costs'!$A25)</f>
        <v>0</v>
      </c>
      <c r="M25" s="107">
        <f ca="1">SUMIFS('Overview employees'!N:N,'Overview employees'!$B:$B,'A. Personnel costs'!$B$24,'Overview employees'!$A:$A,'A. Personnel costs'!$A25)</f>
        <v>0</v>
      </c>
      <c r="N25" s="107">
        <f ca="1">SUMIFS('Overview employees'!O:O,'Overview employees'!$B:$B,'A. Personnel costs'!$B$24,'Overview employees'!$A:$A,'A. Personnel costs'!$A25)</f>
        <v>0</v>
      </c>
      <c r="O25" s="107">
        <f ca="1">SUMIFS('Overview employees'!P:P,'Overview employees'!$B:$B,'A. Personnel costs'!$B$24,'Overview employees'!$A:$A,'A. Personnel costs'!$A25)</f>
        <v>0</v>
      </c>
      <c r="P25" s="107">
        <f ca="1">SUMIFS('Overview employees'!Q:Q,'Overview employees'!$B:$B,'A. Personnel costs'!$B$24,'Overview employees'!$A:$A,'A. Personnel costs'!$A25)</f>
        <v>0</v>
      </c>
      <c r="Q25" s="107">
        <f ca="1">SUMIFS('Overview employees'!R:R,'Overview employees'!$B:$B,'A. Personnel costs'!$B$24,'Overview employees'!$A:$A,'A. Personnel costs'!$A25)</f>
        <v>0</v>
      </c>
      <c r="R25" s="107">
        <f ca="1">SUMIFS('Overview employees'!S:S,'Overview employees'!$B:$B,'A. Personnel costs'!$B$24,'Overview employees'!$A:$A,'A. Personnel costs'!$A25)</f>
        <v>0</v>
      </c>
      <c r="S25" s="107">
        <f ca="1">SUMIFS('Overview employees'!T:T,'Overview employees'!$B:$B,'A. Personnel costs'!$B$24,'Overview employees'!$A:$A,'A. Personnel costs'!$A25)</f>
        <v>0</v>
      </c>
    </row>
    <row r="26" spans="1:19" x14ac:dyDescent="0.25">
      <c r="A26" s="100" t="s">
        <v>241</v>
      </c>
      <c r="B26" s="551"/>
      <c r="C26" s="106">
        <f ca="1">SUMIFS('Overview employees'!D:D,'Overview employees'!B:B,'A. Personnel costs'!$B$24,'Overview employees'!A:A,'A. Personnel costs'!$A26)</f>
        <v>0</v>
      </c>
      <c r="D26" s="102">
        <f t="shared" ca="1" si="2"/>
        <v>0</v>
      </c>
      <c r="E26" s="107">
        <f ca="1">SUMIFS('Overview employees'!F:F,'Overview employees'!$B:$B,'A. Personnel costs'!$B$24,'Overview employees'!$A:$A,'A. Personnel costs'!$A26)</f>
        <v>0</v>
      </c>
      <c r="F26" s="107">
        <f ca="1">SUMIFS('Overview employees'!G:G,'Overview employees'!$B:$B,'A. Personnel costs'!$B$24,'Overview employees'!$A:$A,'A. Personnel costs'!$A26)</f>
        <v>0</v>
      </c>
      <c r="G26" s="107">
        <f ca="1">SUMIFS('Overview employees'!H:H,'Overview employees'!$B:$B,'A. Personnel costs'!$B$24,'Overview employees'!$A:$A,'A. Personnel costs'!$A26)</f>
        <v>0</v>
      </c>
      <c r="H26" s="107">
        <f ca="1">SUMIFS('Overview employees'!I:I,'Overview employees'!$B:$B,'A. Personnel costs'!$B$24,'Overview employees'!$A:$A,'A. Personnel costs'!$A26)</f>
        <v>0</v>
      </c>
      <c r="I26" s="107">
        <f ca="1">SUMIFS('Overview employees'!J:J,'Overview employees'!$B:$B,'A. Personnel costs'!$B$24,'Overview employees'!$A:$A,'A. Personnel costs'!$A26)</f>
        <v>0</v>
      </c>
      <c r="J26" s="107">
        <f ca="1">SUMIFS('Overview employees'!K:K,'Overview employees'!$B:$B,'A. Personnel costs'!$B$24,'Overview employees'!$A:$A,'A. Personnel costs'!$A26)</f>
        <v>0</v>
      </c>
      <c r="K26" s="107">
        <f ca="1">SUMIFS('Overview employees'!L:L,'Overview employees'!$B:$B,'A. Personnel costs'!$B$24,'Overview employees'!$A:$A,'A. Personnel costs'!$A26)</f>
        <v>0</v>
      </c>
      <c r="L26" s="107">
        <f ca="1">SUMIFS('Overview employees'!M:M,'Overview employees'!$B:$B,'A. Personnel costs'!$B$24,'Overview employees'!$A:$A,'A. Personnel costs'!$A26)</f>
        <v>0</v>
      </c>
      <c r="M26" s="107">
        <f ca="1">SUMIFS('Overview employees'!N:N,'Overview employees'!$B:$B,'A. Personnel costs'!$B$24,'Overview employees'!$A:$A,'A. Personnel costs'!$A26)</f>
        <v>0</v>
      </c>
      <c r="N26" s="107">
        <f ca="1">SUMIFS('Overview employees'!O:O,'Overview employees'!$B:$B,'A. Personnel costs'!$B$24,'Overview employees'!$A:$A,'A. Personnel costs'!$A26)</f>
        <v>0</v>
      </c>
      <c r="O26" s="107">
        <f ca="1">SUMIFS('Overview employees'!P:P,'Overview employees'!$B:$B,'A. Personnel costs'!$B$24,'Overview employees'!$A:$A,'A. Personnel costs'!$A26)</f>
        <v>0</v>
      </c>
      <c r="P26" s="107">
        <f ca="1">SUMIFS('Overview employees'!Q:Q,'Overview employees'!$B:$B,'A. Personnel costs'!$B$24,'Overview employees'!$A:$A,'A. Personnel costs'!$A26)</f>
        <v>0</v>
      </c>
      <c r="Q26" s="107">
        <f ca="1">SUMIFS('Overview employees'!R:R,'Overview employees'!$B:$B,'A. Personnel costs'!$B$24,'Overview employees'!$A:$A,'A. Personnel costs'!$A26)</f>
        <v>0</v>
      </c>
      <c r="R26" s="107">
        <f ca="1">SUMIFS('Overview employees'!S:S,'Overview employees'!$B:$B,'A. Personnel costs'!$B$24,'Overview employees'!$A:$A,'A. Personnel costs'!$A26)</f>
        <v>0</v>
      </c>
      <c r="S26" s="107">
        <f ca="1">SUMIFS('Overview employees'!T:T,'Overview employees'!$B:$B,'A. Personnel costs'!$B$24,'Overview employees'!$A:$A,'A. Personnel costs'!$A26)</f>
        <v>0</v>
      </c>
    </row>
    <row r="27" spans="1:19" x14ac:dyDescent="0.25">
      <c r="A27" s="100" t="s">
        <v>242</v>
      </c>
      <c r="B27" s="551"/>
      <c r="C27" s="106">
        <f ca="1">SUMIFS('Overview employees'!D:D,'Overview employees'!B:B,'A. Personnel costs'!$B$24,'Overview employees'!A:A,'A. Personnel costs'!$A27)</f>
        <v>0</v>
      </c>
      <c r="D27" s="102">
        <f t="shared" ca="1" si="2"/>
        <v>0</v>
      </c>
      <c r="E27" s="107">
        <f ca="1">SUMIFS('Overview employees'!F:F,'Overview employees'!$B:$B,'A. Personnel costs'!$B$24,'Overview employees'!$A:$A,'A. Personnel costs'!$A27)</f>
        <v>0</v>
      </c>
      <c r="F27" s="107">
        <f ca="1">SUMIFS('Overview employees'!G:G,'Overview employees'!$B:$B,'A. Personnel costs'!$B$24,'Overview employees'!$A:$A,'A. Personnel costs'!$A27)</f>
        <v>0</v>
      </c>
      <c r="G27" s="107">
        <f ca="1">SUMIFS('Overview employees'!H:H,'Overview employees'!$B:$B,'A. Personnel costs'!$B$24,'Overview employees'!$A:$A,'A. Personnel costs'!$A27)</f>
        <v>0</v>
      </c>
      <c r="H27" s="107">
        <f ca="1">SUMIFS('Overview employees'!I:I,'Overview employees'!$B:$B,'A. Personnel costs'!$B$24,'Overview employees'!$A:$A,'A. Personnel costs'!$A27)</f>
        <v>0</v>
      </c>
      <c r="I27" s="107">
        <f ca="1">SUMIFS('Overview employees'!J:J,'Overview employees'!$B:$B,'A. Personnel costs'!$B$24,'Overview employees'!$A:$A,'A. Personnel costs'!$A27)</f>
        <v>0</v>
      </c>
      <c r="J27" s="107">
        <f ca="1">SUMIFS('Overview employees'!K:K,'Overview employees'!$B:$B,'A. Personnel costs'!$B$24,'Overview employees'!$A:$A,'A. Personnel costs'!$A27)</f>
        <v>0</v>
      </c>
      <c r="K27" s="107">
        <f ca="1">SUMIFS('Overview employees'!L:L,'Overview employees'!$B:$B,'A. Personnel costs'!$B$24,'Overview employees'!$A:$A,'A. Personnel costs'!$A27)</f>
        <v>0</v>
      </c>
      <c r="L27" s="107">
        <f ca="1">SUMIFS('Overview employees'!M:M,'Overview employees'!$B:$B,'A. Personnel costs'!$B$24,'Overview employees'!$A:$A,'A. Personnel costs'!$A27)</f>
        <v>0</v>
      </c>
      <c r="M27" s="107">
        <f ca="1">SUMIFS('Overview employees'!N:N,'Overview employees'!$B:$B,'A. Personnel costs'!$B$24,'Overview employees'!$A:$A,'A. Personnel costs'!$A27)</f>
        <v>0</v>
      </c>
      <c r="N27" s="107">
        <f ca="1">SUMIFS('Overview employees'!O:O,'Overview employees'!$B:$B,'A. Personnel costs'!$B$24,'Overview employees'!$A:$A,'A. Personnel costs'!$A27)</f>
        <v>0</v>
      </c>
      <c r="O27" s="107">
        <f ca="1">SUMIFS('Overview employees'!P:P,'Overview employees'!$B:$B,'A. Personnel costs'!$B$24,'Overview employees'!$A:$A,'A. Personnel costs'!$A27)</f>
        <v>0</v>
      </c>
      <c r="P27" s="107">
        <f ca="1">SUMIFS('Overview employees'!Q:Q,'Overview employees'!$B:$B,'A. Personnel costs'!$B$24,'Overview employees'!$A:$A,'A. Personnel costs'!$A27)</f>
        <v>0</v>
      </c>
      <c r="Q27" s="107">
        <f ca="1">SUMIFS('Overview employees'!R:R,'Overview employees'!$B:$B,'A. Personnel costs'!$B$24,'Overview employees'!$A:$A,'A. Personnel costs'!$A27)</f>
        <v>0</v>
      </c>
      <c r="R27" s="107">
        <f ca="1">SUMIFS('Overview employees'!S:S,'Overview employees'!$B:$B,'A. Personnel costs'!$B$24,'Overview employees'!$A:$A,'A. Personnel costs'!$A27)</f>
        <v>0</v>
      </c>
      <c r="S27" s="107">
        <f ca="1">SUMIFS('Overview employees'!T:T,'Overview employees'!$B:$B,'A. Personnel costs'!$B$24,'Overview employees'!$A:$A,'A. Personnel costs'!$A27)</f>
        <v>0</v>
      </c>
    </row>
    <row r="28" spans="1:19" x14ac:dyDescent="0.25">
      <c r="A28" s="108" t="s">
        <v>243</v>
      </c>
      <c r="B28" s="551"/>
      <c r="C28" s="106">
        <f ca="1">SUMIFS('Overview employees'!D:D,'Overview employees'!B:B,'A. Personnel costs'!$B$24,'Overview employees'!A:A,'A. Personnel costs'!$A28)</f>
        <v>0</v>
      </c>
      <c r="D28" s="102">
        <f t="shared" ca="1" si="2"/>
        <v>0</v>
      </c>
      <c r="E28" s="107">
        <f ca="1">SUMIFS('Overview employees'!F:F,'Overview employees'!$B:$B,'A. Personnel costs'!$B$24,'Overview employees'!$A:$A,'A. Personnel costs'!$A28)</f>
        <v>0</v>
      </c>
      <c r="F28" s="107">
        <f ca="1">SUMIFS('Overview employees'!G:G,'Overview employees'!$B:$B,'A. Personnel costs'!$B$24,'Overview employees'!$A:$A,'A. Personnel costs'!$A28)</f>
        <v>0</v>
      </c>
      <c r="G28" s="107">
        <f ca="1">SUMIFS('Overview employees'!H:H,'Overview employees'!$B:$B,'A. Personnel costs'!$B$24,'Overview employees'!$A:$A,'A. Personnel costs'!$A28)</f>
        <v>0</v>
      </c>
      <c r="H28" s="107">
        <f ca="1">SUMIFS('Overview employees'!I:I,'Overview employees'!$B:$B,'A. Personnel costs'!$B$24,'Overview employees'!$A:$A,'A. Personnel costs'!$A28)</f>
        <v>0</v>
      </c>
      <c r="I28" s="107">
        <f ca="1">SUMIFS('Overview employees'!J:J,'Overview employees'!$B:$B,'A. Personnel costs'!$B$24,'Overview employees'!$A:$A,'A. Personnel costs'!$A28)</f>
        <v>0</v>
      </c>
      <c r="J28" s="107">
        <f ca="1">SUMIFS('Overview employees'!K:K,'Overview employees'!$B:$B,'A. Personnel costs'!$B$24,'Overview employees'!$A:$A,'A. Personnel costs'!$A28)</f>
        <v>0</v>
      </c>
      <c r="K28" s="107">
        <f ca="1">SUMIFS('Overview employees'!L:L,'Overview employees'!$B:$B,'A. Personnel costs'!$B$24,'Overview employees'!$A:$A,'A. Personnel costs'!$A28)</f>
        <v>0</v>
      </c>
      <c r="L28" s="107">
        <f ca="1">SUMIFS('Overview employees'!M:M,'Overview employees'!$B:$B,'A. Personnel costs'!$B$24,'Overview employees'!$A:$A,'A. Personnel costs'!$A28)</f>
        <v>0</v>
      </c>
      <c r="M28" s="107">
        <f ca="1">SUMIFS('Overview employees'!N:N,'Overview employees'!$B:$B,'A. Personnel costs'!$B$24,'Overview employees'!$A:$A,'A. Personnel costs'!$A28)</f>
        <v>0</v>
      </c>
      <c r="N28" s="107">
        <f ca="1">SUMIFS('Overview employees'!O:O,'Overview employees'!$B:$B,'A. Personnel costs'!$B$24,'Overview employees'!$A:$A,'A. Personnel costs'!$A28)</f>
        <v>0</v>
      </c>
      <c r="O28" s="107">
        <f ca="1">SUMIFS('Overview employees'!P:P,'Overview employees'!$B:$B,'A. Personnel costs'!$B$24,'Overview employees'!$A:$A,'A. Personnel costs'!$A28)</f>
        <v>0</v>
      </c>
      <c r="P28" s="107">
        <f ca="1">SUMIFS('Overview employees'!Q:Q,'Overview employees'!$B:$B,'A. Personnel costs'!$B$24,'Overview employees'!$A:$A,'A. Personnel costs'!$A28)</f>
        <v>0</v>
      </c>
      <c r="Q28" s="107">
        <f ca="1">SUMIFS('Overview employees'!R:R,'Overview employees'!$B:$B,'A. Personnel costs'!$B$24,'Overview employees'!$A:$A,'A. Personnel costs'!$A28)</f>
        <v>0</v>
      </c>
      <c r="R28" s="107">
        <f ca="1">SUMIFS('Overview employees'!S:S,'Overview employees'!$B:$B,'A. Personnel costs'!$B$24,'Overview employees'!$A:$A,'A. Personnel costs'!$A28)</f>
        <v>0</v>
      </c>
      <c r="S28" s="107">
        <f ca="1">SUMIFS('Overview employees'!T:T,'Overview employees'!$B:$B,'A. Personnel costs'!$B$24,'Overview employees'!$A:$A,'A. Personnel costs'!$A28)</f>
        <v>0</v>
      </c>
    </row>
    <row r="29" spans="1:19" s="78" customFormat="1" x14ac:dyDescent="0.25">
      <c r="A29" s="109" t="s">
        <v>52</v>
      </c>
      <c r="B29" s="552"/>
      <c r="C29" s="110">
        <f ca="1">SUM(C24:C28)</f>
        <v>0</v>
      </c>
      <c r="D29" s="111">
        <f t="shared" ca="1" si="2"/>
        <v>0</v>
      </c>
      <c r="E29" s="112">
        <f ca="1">SUM(E24:E28)</f>
        <v>0</v>
      </c>
      <c r="F29" s="112">
        <f t="shared" ref="F29:S29" ca="1" si="6">SUM(F24:F28)</f>
        <v>0</v>
      </c>
      <c r="G29" s="112">
        <f t="shared" ca="1" si="6"/>
        <v>0</v>
      </c>
      <c r="H29" s="112">
        <f t="shared" ca="1" si="6"/>
        <v>0</v>
      </c>
      <c r="I29" s="112">
        <f t="shared" ca="1" si="6"/>
        <v>0</v>
      </c>
      <c r="J29" s="112">
        <f t="shared" ca="1" si="6"/>
        <v>0</v>
      </c>
      <c r="K29" s="112">
        <f t="shared" ca="1" si="6"/>
        <v>0</v>
      </c>
      <c r="L29" s="112">
        <f t="shared" ca="1" si="6"/>
        <v>0</v>
      </c>
      <c r="M29" s="112">
        <f t="shared" ca="1" si="6"/>
        <v>0</v>
      </c>
      <c r="N29" s="112">
        <f t="shared" ca="1" si="6"/>
        <v>0</v>
      </c>
      <c r="O29" s="112">
        <f t="shared" ca="1" si="6"/>
        <v>0</v>
      </c>
      <c r="P29" s="112">
        <f t="shared" ca="1" si="6"/>
        <v>0</v>
      </c>
      <c r="Q29" s="112">
        <f t="shared" ca="1" si="6"/>
        <v>0</v>
      </c>
      <c r="R29" s="112">
        <f t="shared" ca="1" si="6"/>
        <v>0</v>
      </c>
      <c r="S29" s="112">
        <f t="shared" ca="1" si="6"/>
        <v>0</v>
      </c>
    </row>
    <row r="30" spans="1:19" x14ac:dyDescent="0.25">
      <c r="A30" s="100" t="s">
        <v>239</v>
      </c>
      <c r="B30" s="553" t="s">
        <v>26</v>
      </c>
      <c r="C30" s="113">
        <f ca="1">SUMIFS('Overview employees'!D:D,'Overview employees'!B:B,'A. Personnel costs'!$B$30,'Overview employees'!A:A,'A. Personnel costs'!$A30)</f>
        <v>0</v>
      </c>
      <c r="D30" s="114">
        <f t="shared" ca="1" si="2"/>
        <v>0</v>
      </c>
      <c r="E30" s="115">
        <f ca="1">SUMIFS('Overview employees'!F:F,'Overview employees'!$B:$B,'A. Personnel costs'!$B$30,'Overview employees'!$A:$A,'A. Personnel costs'!$A30)</f>
        <v>0</v>
      </c>
      <c r="F30" s="115">
        <f ca="1">SUMIFS('Overview employees'!G:G,'Overview employees'!$B:$B,'A. Personnel costs'!$B$30,'Overview employees'!$A:$A,'A. Personnel costs'!$A30)</f>
        <v>0</v>
      </c>
      <c r="G30" s="115">
        <f ca="1">SUMIFS('Overview employees'!H:H,'Overview employees'!$B:$B,'A. Personnel costs'!$B$30,'Overview employees'!$A:$A,'A. Personnel costs'!$A30)</f>
        <v>0</v>
      </c>
      <c r="H30" s="115">
        <f ca="1">SUMIFS('Overview employees'!I:I,'Overview employees'!$B:$B,'A. Personnel costs'!$B$30,'Overview employees'!$A:$A,'A. Personnel costs'!$A30)</f>
        <v>0</v>
      </c>
      <c r="I30" s="115">
        <f ca="1">SUMIFS('Overview employees'!J:J,'Overview employees'!$B:$B,'A. Personnel costs'!$B$30,'Overview employees'!$A:$A,'A. Personnel costs'!$A30)</f>
        <v>0</v>
      </c>
      <c r="J30" s="115">
        <f ca="1">SUMIFS('Overview employees'!K:K,'Overview employees'!$B:$B,'A. Personnel costs'!$B$30,'Overview employees'!$A:$A,'A. Personnel costs'!$A30)</f>
        <v>0</v>
      </c>
      <c r="K30" s="115">
        <f ca="1">SUMIFS('Overview employees'!L:L,'Overview employees'!$B:$B,'A. Personnel costs'!$B$30,'Overview employees'!$A:$A,'A. Personnel costs'!$A30)</f>
        <v>0</v>
      </c>
      <c r="L30" s="115">
        <f ca="1">SUMIFS('Overview employees'!M:M,'Overview employees'!$B:$B,'A. Personnel costs'!$B$30,'Overview employees'!$A:$A,'A. Personnel costs'!$A30)</f>
        <v>0</v>
      </c>
      <c r="M30" s="115">
        <f ca="1">SUMIFS('Overview employees'!N:N,'Overview employees'!$B:$B,'A. Personnel costs'!$B$30,'Overview employees'!$A:$A,'A. Personnel costs'!$A30)</f>
        <v>0</v>
      </c>
      <c r="N30" s="115">
        <f ca="1">SUMIFS('Overview employees'!O:O,'Overview employees'!$B:$B,'A. Personnel costs'!$B$30,'Overview employees'!$A:$A,'A. Personnel costs'!$A30)</f>
        <v>0</v>
      </c>
      <c r="O30" s="115">
        <f ca="1">SUMIFS('Overview employees'!P:P,'Overview employees'!$B:$B,'A. Personnel costs'!$B$30,'Overview employees'!$A:$A,'A. Personnel costs'!$A30)</f>
        <v>0</v>
      </c>
      <c r="P30" s="115">
        <f ca="1">SUMIFS('Overview employees'!Q:Q,'Overview employees'!$B:$B,'A. Personnel costs'!$B$30,'Overview employees'!$A:$A,'A. Personnel costs'!$A30)</f>
        <v>0</v>
      </c>
      <c r="Q30" s="115">
        <f ca="1">SUMIFS('Overview employees'!R:R,'Overview employees'!$B:$B,'A. Personnel costs'!$B$30,'Overview employees'!$A:$A,'A. Personnel costs'!$A30)</f>
        <v>0</v>
      </c>
      <c r="R30" s="115">
        <f ca="1">SUMIFS('Overview employees'!S:S,'Overview employees'!$B:$B,'A. Personnel costs'!$B$30,'Overview employees'!$A:$A,'A. Personnel costs'!$A30)</f>
        <v>0</v>
      </c>
      <c r="S30" s="115">
        <f ca="1">SUMIFS('Overview employees'!T:T,'Overview employees'!$B:$B,'A. Personnel costs'!$B$30,'Overview employees'!$A:$A,'A. Personnel costs'!$A30)</f>
        <v>0</v>
      </c>
    </row>
    <row r="31" spans="1:19" x14ac:dyDescent="0.25">
      <c r="A31" s="105" t="s">
        <v>240</v>
      </c>
      <c r="B31" s="554"/>
      <c r="C31" s="106">
        <f ca="1">SUMIFS('Overview employees'!D:D,'Overview employees'!B:B,'A. Personnel costs'!$B$30,'Overview employees'!A:A,'A. Personnel costs'!$A31)</f>
        <v>0</v>
      </c>
      <c r="D31" s="102">
        <f t="shared" ca="1" si="2"/>
        <v>0</v>
      </c>
      <c r="E31" s="107">
        <f ca="1">SUMIFS('Overview employees'!F:F,'Overview employees'!$B:$B,'A. Personnel costs'!$B$30,'Overview employees'!$A:$A,'A. Personnel costs'!$A31)</f>
        <v>0</v>
      </c>
      <c r="F31" s="107">
        <f ca="1">SUMIFS('Overview employees'!G:G,'Overview employees'!$B:$B,'A. Personnel costs'!$B$30,'Overview employees'!$A:$A,'A. Personnel costs'!$A31)</f>
        <v>0</v>
      </c>
      <c r="G31" s="107">
        <f ca="1">SUMIFS('Overview employees'!H:H,'Overview employees'!$B:$B,'A. Personnel costs'!$B$30,'Overview employees'!$A:$A,'A. Personnel costs'!$A31)</f>
        <v>0</v>
      </c>
      <c r="H31" s="107">
        <f ca="1">SUMIFS('Overview employees'!I:I,'Overview employees'!$B:$B,'A. Personnel costs'!$B$30,'Overview employees'!$A:$A,'A. Personnel costs'!$A31)</f>
        <v>0</v>
      </c>
      <c r="I31" s="107">
        <f ca="1">SUMIFS('Overview employees'!J:J,'Overview employees'!$B:$B,'A. Personnel costs'!$B$30,'Overview employees'!$A:$A,'A. Personnel costs'!$A31)</f>
        <v>0</v>
      </c>
      <c r="J31" s="107">
        <f ca="1">SUMIFS('Overview employees'!K:K,'Overview employees'!$B:$B,'A. Personnel costs'!$B$30,'Overview employees'!$A:$A,'A. Personnel costs'!$A31)</f>
        <v>0</v>
      </c>
      <c r="K31" s="107">
        <f ca="1">SUMIFS('Overview employees'!L:L,'Overview employees'!$B:$B,'A. Personnel costs'!$B$30,'Overview employees'!$A:$A,'A. Personnel costs'!$A31)</f>
        <v>0</v>
      </c>
      <c r="L31" s="107">
        <f ca="1">SUMIFS('Overview employees'!M:M,'Overview employees'!$B:$B,'A. Personnel costs'!$B$30,'Overview employees'!$A:$A,'A. Personnel costs'!$A31)</f>
        <v>0</v>
      </c>
      <c r="M31" s="107">
        <f ca="1">SUMIFS('Overview employees'!N:N,'Overview employees'!$B:$B,'A. Personnel costs'!$B$30,'Overview employees'!$A:$A,'A. Personnel costs'!$A31)</f>
        <v>0</v>
      </c>
      <c r="N31" s="107">
        <f ca="1">SUMIFS('Overview employees'!O:O,'Overview employees'!$B:$B,'A. Personnel costs'!$B$30,'Overview employees'!$A:$A,'A. Personnel costs'!$A31)</f>
        <v>0</v>
      </c>
      <c r="O31" s="107">
        <f ca="1">SUMIFS('Overview employees'!P:P,'Overview employees'!$B:$B,'A. Personnel costs'!$B$30,'Overview employees'!$A:$A,'A. Personnel costs'!$A31)</f>
        <v>0</v>
      </c>
      <c r="P31" s="107">
        <f ca="1">SUMIFS('Overview employees'!Q:Q,'Overview employees'!$B:$B,'A. Personnel costs'!$B$30,'Overview employees'!$A:$A,'A. Personnel costs'!$A31)</f>
        <v>0</v>
      </c>
      <c r="Q31" s="107">
        <f ca="1">SUMIFS('Overview employees'!R:R,'Overview employees'!$B:$B,'A. Personnel costs'!$B$30,'Overview employees'!$A:$A,'A. Personnel costs'!$A31)</f>
        <v>0</v>
      </c>
      <c r="R31" s="107">
        <f ca="1">SUMIFS('Overview employees'!S:S,'Overview employees'!$B:$B,'A. Personnel costs'!$B$30,'Overview employees'!$A:$A,'A. Personnel costs'!$A31)</f>
        <v>0</v>
      </c>
      <c r="S31" s="107">
        <f ca="1">SUMIFS('Overview employees'!T:T,'Overview employees'!$B:$B,'A. Personnel costs'!$B$30,'Overview employees'!$A:$A,'A. Personnel costs'!$A31)</f>
        <v>0</v>
      </c>
    </row>
    <row r="32" spans="1:19" x14ac:dyDescent="0.25">
      <c r="A32" s="100" t="s">
        <v>241</v>
      </c>
      <c r="B32" s="554"/>
      <c r="C32" s="106">
        <f ca="1">SUMIFS('Overview employees'!D:D,'Overview employees'!B:B,'A. Personnel costs'!$B$30,'Overview employees'!A:A,'A. Personnel costs'!$A32)</f>
        <v>0</v>
      </c>
      <c r="D32" s="102">
        <f t="shared" ca="1" si="2"/>
        <v>0</v>
      </c>
      <c r="E32" s="107">
        <f ca="1">SUMIFS('Overview employees'!F:F,'Overview employees'!$B:$B,'A. Personnel costs'!$B$30,'Overview employees'!$A:$A,'A. Personnel costs'!$A32)</f>
        <v>0</v>
      </c>
      <c r="F32" s="107">
        <f ca="1">SUMIFS('Overview employees'!G:G,'Overview employees'!$B:$B,'A. Personnel costs'!$B$30,'Overview employees'!$A:$A,'A. Personnel costs'!$A32)</f>
        <v>0</v>
      </c>
      <c r="G32" s="107">
        <f ca="1">SUMIFS('Overview employees'!H:H,'Overview employees'!$B:$B,'A. Personnel costs'!$B$30,'Overview employees'!$A:$A,'A. Personnel costs'!$A32)</f>
        <v>0</v>
      </c>
      <c r="H32" s="107">
        <f ca="1">SUMIFS('Overview employees'!I:I,'Overview employees'!$B:$B,'A. Personnel costs'!$B$30,'Overview employees'!$A:$A,'A. Personnel costs'!$A32)</f>
        <v>0</v>
      </c>
      <c r="I32" s="107">
        <f ca="1">SUMIFS('Overview employees'!J:J,'Overview employees'!$B:$B,'A. Personnel costs'!$B$30,'Overview employees'!$A:$A,'A. Personnel costs'!$A32)</f>
        <v>0</v>
      </c>
      <c r="J32" s="107">
        <f ca="1">SUMIFS('Overview employees'!K:K,'Overview employees'!$B:$B,'A. Personnel costs'!$B$30,'Overview employees'!$A:$A,'A. Personnel costs'!$A32)</f>
        <v>0</v>
      </c>
      <c r="K32" s="107">
        <f ca="1">SUMIFS('Overview employees'!L:L,'Overview employees'!$B:$B,'A. Personnel costs'!$B$30,'Overview employees'!$A:$A,'A. Personnel costs'!$A32)</f>
        <v>0</v>
      </c>
      <c r="L32" s="107">
        <f ca="1">SUMIFS('Overview employees'!M:M,'Overview employees'!$B:$B,'A. Personnel costs'!$B$30,'Overview employees'!$A:$A,'A. Personnel costs'!$A32)</f>
        <v>0</v>
      </c>
      <c r="M32" s="107">
        <f ca="1">SUMIFS('Overview employees'!N:N,'Overview employees'!$B:$B,'A. Personnel costs'!$B$30,'Overview employees'!$A:$A,'A. Personnel costs'!$A32)</f>
        <v>0</v>
      </c>
      <c r="N32" s="107">
        <f ca="1">SUMIFS('Overview employees'!O:O,'Overview employees'!$B:$B,'A. Personnel costs'!$B$30,'Overview employees'!$A:$A,'A. Personnel costs'!$A32)</f>
        <v>0</v>
      </c>
      <c r="O32" s="107">
        <f ca="1">SUMIFS('Overview employees'!P:P,'Overview employees'!$B:$B,'A. Personnel costs'!$B$30,'Overview employees'!$A:$A,'A. Personnel costs'!$A32)</f>
        <v>0</v>
      </c>
      <c r="P32" s="107">
        <f ca="1">SUMIFS('Overview employees'!Q:Q,'Overview employees'!$B:$B,'A. Personnel costs'!$B$30,'Overview employees'!$A:$A,'A. Personnel costs'!$A32)</f>
        <v>0</v>
      </c>
      <c r="Q32" s="107">
        <f ca="1">SUMIFS('Overview employees'!R:R,'Overview employees'!$B:$B,'A. Personnel costs'!$B$30,'Overview employees'!$A:$A,'A. Personnel costs'!$A32)</f>
        <v>0</v>
      </c>
      <c r="R32" s="107">
        <f ca="1">SUMIFS('Overview employees'!S:S,'Overview employees'!$B:$B,'A. Personnel costs'!$B$30,'Overview employees'!$A:$A,'A. Personnel costs'!$A32)</f>
        <v>0</v>
      </c>
      <c r="S32" s="107">
        <f ca="1">SUMIFS('Overview employees'!T:T,'Overview employees'!$B:$B,'A. Personnel costs'!$B$30,'Overview employees'!$A:$A,'A. Personnel costs'!$A32)</f>
        <v>0</v>
      </c>
    </row>
    <row r="33" spans="1:19" x14ac:dyDescent="0.25">
      <c r="A33" s="100" t="s">
        <v>242</v>
      </c>
      <c r="B33" s="554"/>
      <c r="C33" s="106">
        <f ca="1">SUMIFS('Overview employees'!D:D,'Overview employees'!B:B,'A. Personnel costs'!$B$30,'Overview employees'!A:A,'A. Personnel costs'!$A33)</f>
        <v>0</v>
      </c>
      <c r="D33" s="102">
        <f t="shared" ca="1" si="2"/>
        <v>0</v>
      </c>
      <c r="E33" s="107">
        <f ca="1">SUMIFS('Overview employees'!F:F,'Overview employees'!$B:$B,'A. Personnel costs'!$B$30,'Overview employees'!$A:$A,'A. Personnel costs'!$A33)</f>
        <v>0</v>
      </c>
      <c r="F33" s="107">
        <f ca="1">SUMIFS('Overview employees'!G:G,'Overview employees'!$B:$B,'A. Personnel costs'!$B$30,'Overview employees'!$A:$A,'A. Personnel costs'!$A33)</f>
        <v>0</v>
      </c>
      <c r="G33" s="107">
        <f ca="1">SUMIFS('Overview employees'!H:H,'Overview employees'!$B:$B,'A. Personnel costs'!$B$30,'Overview employees'!$A:$A,'A. Personnel costs'!$A33)</f>
        <v>0</v>
      </c>
      <c r="H33" s="107">
        <f ca="1">SUMIFS('Overview employees'!I:I,'Overview employees'!$B:$B,'A. Personnel costs'!$B$30,'Overview employees'!$A:$A,'A. Personnel costs'!$A33)</f>
        <v>0</v>
      </c>
      <c r="I33" s="107">
        <f ca="1">SUMIFS('Overview employees'!J:J,'Overview employees'!$B:$B,'A. Personnel costs'!$B$30,'Overview employees'!$A:$A,'A. Personnel costs'!$A33)</f>
        <v>0</v>
      </c>
      <c r="J33" s="107">
        <f ca="1">SUMIFS('Overview employees'!K:K,'Overview employees'!$B:$B,'A. Personnel costs'!$B$30,'Overview employees'!$A:$A,'A. Personnel costs'!$A33)</f>
        <v>0</v>
      </c>
      <c r="K33" s="107">
        <f ca="1">SUMIFS('Overview employees'!L:L,'Overview employees'!$B:$B,'A. Personnel costs'!$B$30,'Overview employees'!$A:$A,'A. Personnel costs'!$A33)</f>
        <v>0</v>
      </c>
      <c r="L33" s="107">
        <f ca="1">SUMIFS('Overview employees'!M:M,'Overview employees'!$B:$B,'A. Personnel costs'!$B$30,'Overview employees'!$A:$A,'A. Personnel costs'!$A33)</f>
        <v>0</v>
      </c>
      <c r="M33" s="107">
        <f ca="1">SUMIFS('Overview employees'!N:N,'Overview employees'!$B:$B,'A. Personnel costs'!$B$30,'Overview employees'!$A:$A,'A. Personnel costs'!$A33)</f>
        <v>0</v>
      </c>
      <c r="N33" s="107">
        <f ca="1">SUMIFS('Overview employees'!O:O,'Overview employees'!$B:$B,'A. Personnel costs'!$B$30,'Overview employees'!$A:$A,'A. Personnel costs'!$A33)</f>
        <v>0</v>
      </c>
      <c r="O33" s="107">
        <f ca="1">SUMIFS('Overview employees'!P:P,'Overview employees'!$B:$B,'A. Personnel costs'!$B$30,'Overview employees'!$A:$A,'A. Personnel costs'!$A33)</f>
        <v>0</v>
      </c>
      <c r="P33" s="107">
        <f ca="1">SUMIFS('Overview employees'!Q:Q,'Overview employees'!$B:$B,'A. Personnel costs'!$B$30,'Overview employees'!$A:$A,'A. Personnel costs'!$A33)</f>
        <v>0</v>
      </c>
      <c r="Q33" s="107">
        <f ca="1">SUMIFS('Overview employees'!R:R,'Overview employees'!$B:$B,'A. Personnel costs'!$B$30,'Overview employees'!$A:$A,'A. Personnel costs'!$A33)</f>
        <v>0</v>
      </c>
      <c r="R33" s="107">
        <f ca="1">SUMIFS('Overview employees'!S:S,'Overview employees'!$B:$B,'A. Personnel costs'!$B$30,'Overview employees'!$A:$A,'A. Personnel costs'!$A33)</f>
        <v>0</v>
      </c>
      <c r="S33" s="107">
        <f ca="1">SUMIFS('Overview employees'!T:T,'Overview employees'!$B:$B,'A. Personnel costs'!$B$30,'Overview employees'!$A:$A,'A. Personnel costs'!$A33)</f>
        <v>0</v>
      </c>
    </row>
    <row r="34" spans="1:19" x14ac:dyDescent="0.25">
      <c r="A34" s="108" t="s">
        <v>243</v>
      </c>
      <c r="B34" s="554"/>
      <c r="C34" s="106">
        <f ca="1">SUMIFS('Overview employees'!D:D,'Overview employees'!B:B,'A. Personnel costs'!$B$30,'Overview employees'!A:A,'A. Personnel costs'!$A34)</f>
        <v>0</v>
      </c>
      <c r="D34" s="102">
        <f t="shared" ca="1" si="2"/>
        <v>0</v>
      </c>
      <c r="E34" s="107">
        <f ca="1">SUMIFS('Overview employees'!F:F,'Overview employees'!$B:$B,'A. Personnel costs'!$B$30,'Overview employees'!$A:$A,'A. Personnel costs'!$A34)</f>
        <v>0</v>
      </c>
      <c r="F34" s="107">
        <f ca="1">SUMIFS('Overview employees'!G:G,'Overview employees'!$B:$B,'A. Personnel costs'!$B$30,'Overview employees'!$A:$A,'A. Personnel costs'!$A34)</f>
        <v>0</v>
      </c>
      <c r="G34" s="107">
        <f ca="1">SUMIFS('Overview employees'!H:H,'Overview employees'!$B:$B,'A. Personnel costs'!$B$30,'Overview employees'!$A:$A,'A. Personnel costs'!$A34)</f>
        <v>0</v>
      </c>
      <c r="H34" s="107">
        <f ca="1">SUMIFS('Overview employees'!I:I,'Overview employees'!$B:$B,'A. Personnel costs'!$B$30,'Overview employees'!$A:$A,'A. Personnel costs'!$A34)</f>
        <v>0</v>
      </c>
      <c r="I34" s="107">
        <f ca="1">SUMIFS('Overview employees'!J:J,'Overview employees'!$B:$B,'A. Personnel costs'!$B$30,'Overview employees'!$A:$A,'A. Personnel costs'!$A34)</f>
        <v>0</v>
      </c>
      <c r="J34" s="107">
        <f ca="1">SUMIFS('Overview employees'!K:K,'Overview employees'!$B:$B,'A. Personnel costs'!$B$30,'Overview employees'!$A:$A,'A. Personnel costs'!$A34)</f>
        <v>0</v>
      </c>
      <c r="K34" s="107">
        <f ca="1">SUMIFS('Overview employees'!L:L,'Overview employees'!$B:$B,'A. Personnel costs'!$B$30,'Overview employees'!$A:$A,'A. Personnel costs'!$A34)</f>
        <v>0</v>
      </c>
      <c r="L34" s="107">
        <f ca="1">SUMIFS('Overview employees'!M:M,'Overview employees'!$B:$B,'A. Personnel costs'!$B$30,'Overview employees'!$A:$A,'A. Personnel costs'!$A34)</f>
        <v>0</v>
      </c>
      <c r="M34" s="107">
        <f ca="1">SUMIFS('Overview employees'!N:N,'Overview employees'!$B:$B,'A. Personnel costs'!$B$30,'Overview employees'!$A:$A,'A. Personnel costs'!$A34)</f>
        <v>0</v>
      </c>
      <c r="N34" s="107">
        <f ca="1">SUMIFS('Overview employees'!O:O,'Overview employees'!$B:$B,'A. Personnel costs'!$B$30,'Overview employees'!$A:$A,'A. Personnel costs'!$A34)</f>
        <v>0</v>
      </c>
      <c r="O34" s="107">
        <f ca="1">SUMIFS('Overview employees'!P:P,'Overview employees'!$B:$B,'A. Personnel costs'!$B$30,'Overview employees'!$A:$A,'A. Personnel costs'!$A34)</f>
        <v>0</v>
      </c>
      <c r="P34" s="107">
        <f ca="1">SUMIFS('Overview employees'!Q:Q,'Overview employees'!$B:$B,'A. Personnel costs'!$B$30,'Overview employees'!$A:$A,'A. Personnel costs'!$A34)</f>
        <v>0</v>
      </c>
      <c r="Q34" s="107">
        <f ca="1">SUMIFS('Overview employees'!R:R,'Overview employees'!$B:$B,'A. Personnel costs'!$B$30,'Overview employees'!$A:$A,'A. Personnel costs'!$A34)</f>
        <v>0</v>
      </c>
      <c r="R34" s="107">
        <f ca="1">SUMIFS('Overview employees'!S:S,'Overview employees'!$B:$B,'A. Personnel costs'!$B$30,'Overview employees'!$A:$A,'A. Personnel costs'!$A34)</f>
        <v>0</v>
      </c>
      <c r="S34" s="107">
        <f ca="1">SUMIFS('Overview employees'!T:T,'Overview employees'!$B:$B,'A. Personnel costs'!$B$30,'Overview employees'!$A:$A,'A. Personnel costs'!$A34)</f>
        <v>0</v>
      </c>
    </row>
    <row r="35" spans="1:19" s="78" customFormat="1" x14ac:dyDescent="0.25">
      <c r="A35" s="109" t="s">
        <v>52</v>
      </c>
      <c r="B35" s="555"/>
      <c r="C35" s="110">
        <f ca="1">SUM(C30:C34)</f>
        <v>0</v>
      </c>
      <c r="D35" s="111">
        <f t="shared" ca="1" si="2"/>
        <v>0</v>
      </c>
      <c r="E35" s="112">
        <f ca="1">SUM(E30:E34)</f>
        <v>0</v>
      </c>
      <c r="F35" s="112">
        <f t="shared" ref="F35:S35" ca="1" si="7">SUM(F30:F34)</f>
        <v>0</v>
      </c>
      <c r="G35" s="112">
        <f t="shared" ca="1" si="7"/>
        <v>0</v>
      </c>
      <c r="H35" s="112">
        <f t="shared" ca="1" si="7"/>
        <v>0</v>
      </c>
      <c r="I35" s="112">
        <f t="shared" ca="1" si="7"/>
        <v>0</v>
      </c>
      <c r="J35" s="112">
        <f t="shared" ca="1" si="7"/>
        <v>0</v>
      </c>
      <c r="K35" s="112">
        <f t="shared" ca="1" si="7"/>
        <v>0</v>
      </c>
      <c r="L35" s="112">
        <f t="shared" ca="1" si="7"/>
        <v>0</v>
      </c>
      <c r="M35" s="112">
        <f t="shared" ca="1" si="7"/>
        <v>0</v>
      </c>
      <c r="N35" s="112">
        <f t="shared" ca="1" si="7"/>
        <v>0</v>
      </c>
      <c r="O35" s="112">
        <f t="shared" ca="1" si="7"/>
        <v>0</v>
      </c>
      <c r="P35" s="112">
        <f t="shared" ca="1" si="7"/>
        <v>0</v>
      </c>
      <c r="Q35" s="112">
        <f t="shared" ca="1" si="7"/>
        <v>0</v>
      </c>
      <c r="R35" s="112">
        <f t="shared" ca="1" si="7"/>
        <v>0</v>
      </c>
      <c r="S35" s="112">
        <f t="shared" ca="1" si="7"/>
        <v>0</v>
      </c>
    </row>
    <row r="36" spans="1:19" x14ac:dyDescent="0.25">
      <c r="A36" s="100" t="s">
        <v>239</v>
      </c>
      <c r="B36" s="553" t="s">
        <v>163</v>
      </c>
      <c r="C36" s="113">
        <f ca="1">SUMIFS('Overview employees'!D:D,'Overview employees'!B:B,'A. Personnel costs'!$B$36,'Overview employees'!A:A,'A. Personnel costs'!$A36)</f>
        <v>0</v>
      </c>
      <c r="D36" s="114">
        <f t="shared" ca="1" si="2"/>
        <v>0</v>
      </c>
      <c r="E36" s="115">
        <f ca="1">SUMIFS('Overview employees'!F:F,'Overview employees'!$B:$B,'A. Personnel costs'!$B$36,'Overview employees'!$A:$A,'A. Personnel costs'!$A36)</f>
        <v>0</v>
      </c>
      <c r="F36" s="115">
        <f ca="1">SUMIFS('Overview employees'!G:G,'Overview employees'!$B:$B,'A. Personnel costs'!$B$36,'Overview employees'!$A:$A,'A. Personnel costs'!$A36)</f>
        <v>0</v>
      </c>
      <c r="G36" s="115">
        <f ca="1">SUMIFS('Overview employees'!H:H,'Overview employees'!$B:$B,'A. Personnel costs'!$B$36,'Overview employees'!$A:$A,'A. Personnel costs'!$A36)</f>
        <v>0</v>
      </c>
      <c r="H36" s="115">
        <f ca="1">SUMIFS('Overview employees'!I:I,'Overview employees'!$B:$B,'A. Personnel costs'!$B$36,'Overview employees'!$A:$A,'A. Personnel costs'!$A36)</f>
        <v>0</v>
      </c>
      <c r="I36" s="115">
        <f ca="1">SUMIFS('Overview employees'!J:J,'Overview employees'!$B:$B,'A. Personnel costs'!$B$36,'Overview employees'!$A:$A,'A. Personnel costs'!$A36)</f>
        <v>0</v>
      </c>
      <c r="J36" s="115">
        <f ca="1">SUMIFS('Overview employees'!K:K,'Overview employees'!$B:$B,'A. Personnel costs'!$B$36,'Overview employees'!$A:$A,'A. Personnel costs'!$A36)</f>
        <v>0</v>
      </c>
      <c r="K36" s="115">
        <f ca="1">SUMIFS('Overview employees'!L:L,'Overview employees'!$B:$B,'A. Personnel costs'!$B$36,'Overview employees'!$A:$A,'A. Personnel costs'!$A36)</f>
        <v>0</v>
      </c>
      <c r="L36" s="115">
        <f ca="1">SUMIFS('Overview employees'!M:M,'Overview employees'!$B:$B,'A. Personnel costs'!$B$36,'Overview employees'!$A:$A,'A. Personnel costs'!$A36)</f>
        <v>0</v>
      </c>
      <c r="M36" s="115">
        <f ca="1">SUMIFS('Overview employees'!N:N,'Overview employees'!$B:$B,'A. Personnel costs'!$B$36,'Overview employees'!$A:$A,'A. Personnel costs'!$A36)</f>
        <v>0</v>
      </c>
      <c r="N36" s="115">
        <f ca="1">SUMIFS('Overview employees'!O:O,'Overview employees'!$B:$B,'A. Personnel costs'!$B$36,'Overview employees'!$A:$A,'A. Personnel costs'!$A36)</f>
        <v>0</v>
      </c>
      <c r="O36" s="115">
        <f ca="1">SUMIFS('Overview employees'!P:P,'Overview employees'!$B:$B,'A. Personnel costs'!$B$36,'Overview employees'!$A:$A,'A. Personnel costs'!$A36)</f>
        <v>0</v>
      </c>
      <c r="P36" s="115">
        <f ca="1">SUMIFS('Overview employees'!Q:Q,'Overview employees'!$B:$B,'A. Personnel costs'!$B$36,'Overview employees'!$A:$A,'A. Personnel costs'!$A36)</f>
        <v>0</v>
      </c>
      <c r="Q36" s="115">
        <f ca="1">SUMIFS('Overview employees'!R:R,'Overview employees'!$B:$B,'A. Personnel costs'!$B$36,'Overview employees'!$A:$A,'A. Personnel costs'!$A36)</f>
        <v>0</v>
      </c>
      <c r="R36" s="115">
        <f ca="1">SUMIFS('Overview employees'!S:S,'Overview employees'!$B:$B,'A. Personnel costs'!$B$36,'Overview employees'!$A:$A,'A. Personnel costs'!$A36)</f>
        <v>0</v>
      </c>
      <c r="S36" s="115">
        <f ca="1">SUMIFS('Overview employees'!T:T,'Overview employees'!$B:$B,'A. Personnel costs'!$B$36,'Overview employees'!$A:$A,'A. Personnel costs'!$A36)</f>
        <v>0</v>
      </c>
    </row>
    <row r="37" spans="1:19" x14ac:dyDescent="0.25">
      <c r="A37" s="105" t="s">
        <v>240</v>
      </c>
      <c r="B37" s="554"/>
      <c r="C37" s="106">
        <f ca="1">SUMIFS('Overview employees'!D:D,'Overview employees'!B:B,'A. Personnel costs'!$B$36,'Overview employees'!A:A,'A. Personnel costs'!$A37)</f>
        <v>0</v>
      </c>
      <c r="D37" s="102">
        <f t="shared" ca="1" si="2"/>
        <v>0</v>
      </c>
      <c r="E37" s="107">
        <f ca="1">SUMIFS('Overview employees'!F:F,'Overview employees'!$B:$B,'A. Personnel costs'!$B$36,'Overview employees'!$A:$A,'A. Personnel costs'!$A37)</f>
        <v>0</v>
      </c>
      <c r="F37" s="107">
        <f ca="1">SUMIFS('Overview employees'!G:G,'Overview employees'!$B:$B,'A. Personnel costs'!$B$36,'Overview employees'!$A:$A,'A. Personnel costs'!$A37)</f>
        <v>0</v>
      </c>
      <c r="G37" s="107">
        <f ca="1">SUMIFS('Overview employees'!H:H,'Overview employees'!$B:$B,'A. Personnel costs'!$B$36,'Overview employees'!$A:$A,'A. Personnel costs'!$A37)</f>
        <v>0</v>
      </c>
      <c r="H37" s="107">
        <f ca="1">SUMIFS('Overview employees'!I:I,'Overview employees'!$B:$B,'A. Personnel costs'!$B$36,'Overview employees'!$A:$A,'A. Personnel costs'!$A37)</f>
        <v>0</v>
      </c>
      <c r="I37" s="107">
        <f ca="1">SUMIFS('Overview employees'!J:J,'Overview employees'!$B:$B,'A. Personnel costs'!$B$36,'Overview employees'!$A:$A,'A. Personnel costs'!$A37)</f>
        <v>0</v>
      </c>
      <c r="J37" s="107">
        <f ca="1">SUMIFS('Overview employees'!K:K,'Overview employees'!$B:$B,'A. Personnel costs'!$B$36,'Overview employees'!$A:$A,'A. Personnel costs'!$A37)</f>
        <v>0</v>
      </c>
      <c r="K37" s="107">
        <f ca="1">SUMIFS('Overview employees'!L:L,'Overview employees'!$B:$B,'A. Personnel costs'!$B$36,'Overview employees'!$A:$A,'A. Personnel costs'!$A37)</f>
        <v>0</v>
      </c>
      <c r="L37" s="107">
        <f ca="1">SUMIFS('Overview employees'!M:M,'Overview employees'!$B:$B,'A. Personnel costs'!$B$36,'Overview employees'!$A:$A,'A. Personnel costs'!$A37)</f>
        <v>0</v>
      </c>
      <c r="M37" s="107">
        <f ca="1">SUMIFS('Overview employees'!N:N,'Overview employees'!$B:$B,'A. Personnel costs'!$B$36,'Overview employees'!$A:$A,'A. Personnel costs'!$A37)</f>
        <v>0</v>
      </c>
      <c r="N37" s="107">
        <f ca="1">SUMIFS('Overview employees'!O:O,'Overview employees'!$B:$B,'A. Personnel costs'!$B$36,'Overview employees'!$A:$A,'A. Personnel costs'!$A37)</f>
        <v>0</v>
      </c>
      <c r="O37" s="107">
        <f ca="1">SUMIFS('Overview employees'!P:P,'Overview employees'!$B:$B,'A. Personnel costs'!$B$36,'Overview employees'!$A:$A,'A. Personnel costs'!$A37)</f>
        <v>0</v>
      </c>
      <c r="P37" s="107">
        <f ca="1">SUMIFS('Overview employees'!Q:Q,'Overview employees'!$B:$B,'A. Personnel costs'!$B$36,'Overview employees'!$A:$A,'A. Personnel costs'!$A37)</f>
        <v>0</v>
      </c>
      <c r="Q37" s="107">
        <f ca="1">SUMIFS('Overview employees'!R:R,'Overview employees'!$B:$B,'A. Personnel costs'!$B$36,'Overview employees'!$A:$A,'A. Personnel costs'!$A37)</f>
        <v>0</v>
      </c>
      <c r="R37" s="107">
        <f ca="1">SUMIFS('Overview employees'!S:S,'Overview employees'!$B:$B,'A. Personnel costs'!$B$36,'Overview employees'!$A:$A,'A. Personnel costs'!$A37)</f>
        <v>0</v>
      </c>
      <c r="S37" s="107">
        <f ca="1">SUMIFS('Overview employees'!T:T,'Overview employees'!$B:$B,'A. Personnel costs'!$B$36,'Overview employees'!$A:$A,'A. Personnel costs'!$A37)</f>
        <v>0</v>
      </c>
    </row>
    <row r="38" spans="1:19" x14ac:dyDescent="0.25">
      <c r="A38" s="100" t="s">
        <v>241</v>
      </c>
      <c r="B38" s="554"/>
      <c r="C38" s="106">
        <f ca="1">SUMIFS('Overview employees'!D:D,'Overview employees'!B:B,'A. Personnel costs'!$B$36,'Overview employees'!A:A,'A. Personnel costs'!$A38)</f>
        <v>0</v>
      </c>
      <c r="D38" s="102">
        <f t="shared" ref="D38:D59" ca="1" si="8">SUM(E38:S38)</f>
        <v>0</v>
      </c>
      <c r="E38" s="107">
        <f ca="1">SUMIFS('Overview employees'!F:F,'Overview employees'!$B:$B,'A. Personnel costs'!$B$36,'Overview employees'!$A:$A,'A. Personnel costs'!$A38)</f>
        <v>0</v>
      </c>
      <c r="F38" s="107">
        <f ca="1">SUMIFS('Overview employees'!G:G,'Overview employees'!$B:$B,'A. Personnel costs'!$B$36,'Overview employees'!$A:$A,'A. Personnel costs'!$A38)</f>
        <v>0</v>
      </c>
      <c r="G38" s="107">
        <f ca="1">SUMIFS('Overview employees'!H:H,'Overview employees'!$B:$B,'A. Personnel costs'!$B$36,'Overview employees'!$A:$A,'A. Personnel costs'!$A38)</f>
        <v>0</v>
      </c>
      <c r="H38" s="107">
        <f ca="1">SUMIFS('Overview employees'!I:I,'Overview employees'!$B:$B,'A. Personnel costs'!$B$36,'Overview employees'!$A:$A,'A. Personnel costs'!$A38)</f>
        <v>0</v>
      </c>
      <c r="I38" s="107">
        <f ca="1">SUMIFS('Overview employees'!J:J,'Overview employees'!$B:$B,'A. Personnel costs'!$B$36,'Overview employees'!$A:$A,'A. Personnel costs'!$A38)</f>
        <v>0</v>
      </c>
      <c r="J38" s="107">
        <f ca="1">SUMIFS('Overview employees'!K:K,'Overview employees'!$B:$B,'A. Personnel costs'!$B$36,'Overview employees'!$A:$A,'A. Personnel costs'!$A38)</f>
        <v>0</v>
      </c>
      <c r="K38" s="116">
        <f ca="1">SUMIFS('Overview employees'!L:L,'Overview employees'!$B:$B,'A. Personnel costs'!$B$36,'Overview employees'!$A:$A,'A. Personnel costs'!$A38)</f>
        <v>0</v>
      </c>
      <c r="L38" s="107">
        <f ca="1">SUMIFS('Overview employees'!M:M,'Overview employees'!$B:$B,'A. Personnel costs'!$B$36,'Overview employees'!$A:$A,'A. Personnel costs'!$A38)</f>
        <v>0</v>
      </c>
      <c r="M38" s="107">
        <f ca="1">SUMIFS('Overview employees'!N:N,'Overview employees'!$B:$B,'A. Personnel costs'!$B$36,'Overview employees'!$A:$A,'A. Personnel costs'!$A38)</f>
        <v>0</v>
      </c>
      <c r="N38" s="107">
        <f ca="1">SUMIFS('Overview employees'!O:O,'Overview employees'!$B:$B,'A. Personnel costs'!$B$36,'Overview employees'!$A:$A,'A. Personnel costs'!$A38)</f>
        <v>0</v>
      </c>
      <c r="O38" s="107">
        <f ca="1">SUMIFS('Overview employees'!P:P,'Overview employees'!$B:$B,'A. Personnel costs'!$B$36,'Overview employees'!$A:$A,'A. Personnel costs'!$A38)</f>
        <v>0</v>
      </c>
      <c r="P38" s="107">
        <f ca="1">SUMIFS('Overview employees'!Q:Q,'Overview employees'!$B:$B,'A. Personnel costs'!$B$36,'Overview employees'!$A:$A,'A. Personnel costs'!$A38)</f>
        <v>0</v>
      </c>
      <c r="Q38" s="107">
        <f ca="1">SUMIFS('Overview employees'!R:R,'Overview employees'!$B:$B,'A. Personnel costs'!$B$36,'Overview employees'!$A:$A,'A. Personnel costs'!$A38)</f>
        <v>0</v>
      </c>
      <c r="R38" s="107">
        <f ca="1">SUMIFS('Overview employees'!S:S,'Overview employees'!$B:$B,'A. Personnel costs'!$B$36,'Overview employees'!$A:$A,'A. Personnel costs'!$A38)</f>
        <v>0</v>
      </c>
      <c r="S38" s="107">
        <f ca="1">SUMIFS('Overview employees'!T:T,'Overview employees'!$B:$B,'A. Personnel costs'!$B$36,'Overview employees'!$A:$A,'A. Personnel costs'!$A38)</f>
        <v>0</v>
      </c>
    </row>
    <row r="39" spans="1:19" x14ac:dyDescent="0.25">
      <c r="A39" s="100" t="s">
        <v>242</v>
      </c>
      <c r="B39" s="554"/>
      <c r="C39" s="106">
        <f ca="1">SUMIFS('Overview employees'!D:D,'Overview employees'!B:B,'A. Personnel costs'!$B$36,'Overview employees'!A:A,'A. Personnel costs'!$A39)</f>
        <v>0</v>
      </c>
      <c r="D39" s="102">
        <f t="shared" ca="1" si="8"/>
        <v>0</v>
      </c>
      <c r="E39" s="107">
        <f ca="1">SUMIFS('Overview employees'!F:F,'Overview employees'!$B:$B,'A. Personnel costs'!$B$36,'Overview employees'!$A:$A,'A. Personnel costs'!$A39)</f>
        <v>0</v>
      </c>
      <c r="F39" s="107">
        <f ca="1">SUMIFS('Overview employees'!G:G,'Overview employees'!$B:$B,'A. Personnel costs'!$B$36,'Overview employees'!$A:$A,'A. Personnel costs'!$A39)</f>
        <v>0</v>
      </c>
      <c r="G39" s="107">
        <f ca="1">SUMIFS('Overview employees'!H:H,'Overview employees'!$B:$B,'A. Personnel costs'!$B$36,'Overview employees'!$A:$A,'A. Personnel costs'!$A39)</f>
        <v>0</v>
      </c>
      <c r="H39" s="107">
        <f ca="1">SUMIFS('Overview employees'!I:I,'Overview employees'!$B:$B,'A. Personnel costs'!$B$36,'Overview employees'!$A:$A,'A. Personnel costs'!$A39)</f>
        <v>0</v>
      </c>
      <c r="I39" s="107">
        <f ca="1">SUMIFS('Overview employees'!J:J,'Overview employees'!$B:$B,'A. Personnel costs'!$B$36,'Overview employees'!$A:$A,'A. Personnel costs'!$A39)</f>
        <v>0</v>
      </c>
      <c r="J39" s="107">
        <f ca="1">SUMIFS('Overview employees'!K:K,'Overview employees'!$B:$B,'A. Personnel costs'!$B$36,'Overview employees'!$A:$A,'A. Personnel costs'!$A39)</f>
        <v>0</v>
      </c>
      <c r="K39" s="107">
        <f ca="1">SUMIFS('Overview employees'!L:L,'Overview employees'!$B:$B,'A. Personnel costs'!$B$36,'Overview employees'!$A:$A,'A. Personnel costs'!$A39)</f>
        <v>0</v>
      </c>
      <c r="L39" s="107">
        <f ca="1">SUMIFS('Overview employees'!M:M,'Overview employees'!$B:$B,'A. Personnel costs'!$B$36,'Overview employees'!$A:$A,'A. Personnel costs'!$A39)</f>
        <v>0</v>
      </c>
      <c r="M39" s="107">
        <f ca="1">SUMIFS('Overview employees'!N:N,'Overview employees'!$B:$B,'A. Personnel costs'!$B$36,'Overview employees'!$A:$A,'A. Personnel costs'!$A39)</f>
        <v>0</v>
      </c>
      <c r="N39" s="107">
        <f ca="1">SUMIFS('Overview employees'!O:O,'Overview employees'!$B:$B,'A. Personnel costs'!$B$36,'Overview employees'!$A:$A,'A. Personnel costs'!$A39)</f>
        <v>0</v>
      </c>
      <c r="O39" s="107">
        <f ca="1">SUMIFS('Overview employees'!P:P,'Overview employees'!$B:$B,'A. Personnel costs'!$B$36,'Overview employees'!$A:$A,'A. Personnel costs'!$A39)</f>
        <v>0</v>
      </c>
      <c r="P39" s="107">
        <f ca="1">SUMIFS('Overview employees'!Q:Q,'Overview employees'!$B:$B,'A. Personnel costs'!$B$36,'Overview employees'!$A:$A,'A. Personnel costs'!$A39)</f>
        <v>0</v>
      </c>
      <c r="Q39" s="107">
        <f ca="1">SUMIFS('Overview employees'!R:R,'Overview employees'!$B:$B,'A. Personnel costs'!$B$36,'Overview employees'!$A:$A,'A. Personnel costs'!$A39)</f>
        <v>0</v>
      </c>
      <c r="R39" s="107">
        <f ca="1">SUMIFS('Overview employees'!S:S,'Overview employees'!$B:$B,'A. Personnel costs'!$B$36,'Overview employees'!$A:$A,'A. Personnel costs'!$A39)</f>
        <v>0</v>
      </c>
      <c r="S39" s="107">
        <f ca="1">SUMIFS('Overview employees'!T:T,'Overview employees'!$B:$B,'A. Personnel costs'!$B$36,'Overview employees'!$A:$A,'A. Personnel costs'!$A39)</f>
        <v>0</v>
      </c>
    </row>
    <row r="40" spans="1:19" x14ac:dyDescent="0.25">
      <c r="A40" s="108" t="s">
        <v>243</v>
      </c>
      <c r="B40" s="554"/>
      <c r="C40" s="106">
        <f ca="1">SUMIFS('Overview employees'!D:D,'Overview employees'!B:B,'A. Personnel costs'!$B$36,'Overview employees'!A:A,'A. Personnel costs'!$A40)</f>
        <v>0</v>
      </c>
      <c r="D40" s="102">
        <f t="shared" ca="1" si="8"/>
        <v>0</v>
      </c>
      <c r="E40" s="107">
        <f ca="1">SUMIFS('Overview employees'!F:F,'Overview employees'!$B:$B,'A. Personnel costs'!$B$36,'Overview employees'!$A:$A,'A. Personnel costs'!$A40)</f>
        <v>0</v>
      </c>
      <c r="F40" s="107">
        <f ca="1">SUMIFS('Overview employees'!G:G,'Overview employees'!$B:$B,'A. Personnel costs'!$B$36,'Overview employees'!$A:$A,'A. Personnel costs'!$A40)</f>
        <v>0</v>
      </c>
      <c r="G40" s="107">
        <f ca="1">SUMIFS('Overview employees'!H:H,'Overview employees'!$B:$B,'A. Personnel costs'!$B$36,'Overview employees'!$A:$A,'A. Personnel costs'!$A40)</f>
        <v>0</v>
      </c>
      <c r="H40" s="107">
        <f ca="1">SUMIFS('Overview employees'!I:I,'Overview employees'!$B:$B,'A. Personnel costs'!$B$36,'Overview employees'!$A:$A,'A. Personnel costs'!$A40)</f>
        <v>0</v>
      </c>
      <c r="I40" s="107">
        <f ca="1">SUMIFS('Overview employees'!J:J,'Overview employees'!$B:$B,'A. Personnel costs'!$B$36,'Overview employees'!$A:$A,'A. Personnel costs'!$A40)</f>
        <v>0</v>
      </c>
      <c r="J40" s="107">
        <f ca="1">SUMIFS('Overview employees'!K:K,'Overview employees'!$B:$B,'A. Personnel costs'!$B$36,'Overview employees'!$A:$A,'A. Personnel costs'!$A40)</f>
        <v>0</v>
      </c>
      <c r="K40" s="107">
        <f ca="1">SUMIFS('Overview employees'!L:L,'Overview employees'!$B:$B,'A. Personnel costs'!$B$36,'Overview employees'!$A:$A,'A. Personnel costs'!$A40)</f>
        <v>0</v>
      </c>
      <c r="L40" s="107">
        <f ca="1">SUMIFS('Overview employees'!M:M,'Overview employees'!$B:$B,'A. Personnel costs'!$B$36,'Overview employees'!$A:$A,'A. Personnel costs'!$A40)</f>
        <v>0</v>
      </c>
      <c r="M40" s="107">
        <f ca="1">SUMIFS('Overview employees'!N:N,'Overview employees'!$B:$B,'A. Personnel costs'!$B$36,'Overview employees'!$A:$A,'A. Personnel costs'!$A40)</f>
        <v>0</v>
      </c>
      <c r="N40" s="107">
        <f ca="1">SUMIFS('Overview employees'!O:O,'Overview employees'!$B:$B,'A. Personnel costs'!$B$36,'Overview employees'!$A:$A,'A. Personnel costs'!$A40)</f>
        <v>0</v>
      </c>
      <c r="O40" s="107">
        <f ca="1">SUMIFS('Overview employees'!P:P,'Overview employees'!$B:$B,'A. Personnel costs'!$B$36,'Overview employees'!$A:$A,'A. Personnel costs'!$A40)</f>
        <v>0</v>
      </c>
      <c r="P40" s="107">
        <f ca="1">SUMIFS('Overview employees'!Q:Q,'Overview employees'!$B:$B,'A. Personnel costs'!$B$36,'Overview employees'!$A:$A,'A. Personnel costs'!$A40)</f>
        <v>0</v>
      </c>
      <c r="Q40" s="107">
        <f ca="1">SUMIFS('Overview employees'!R:R,'Overview employees'!$B:$B,'A. Personnel costs'!$B$36,'Overview employees'!$A:$A,'A. Personnel costs'!$A40)</f>
        <v>0</v>
      </c>
      <c r="R40" s="107">
        <f ca="1">SUMIFS('Overview employees'!S:S,'Overview employees'!$B:$B,'A. Personnel costs'!$B$36,'Overview employees'!$A:$A,'A. Personnel costs'!$A40)</f>
        <v>0</v>
      </c>
      <c r="S40" s="107">
        <f ca="1">SUMIFS('Overview employees'!T:T,'Overview employees'!$B:$B,'A. Personnel costs'!$B$36,'Overview employees'!$A:$A,'A. Personnel costs'!$A40)</f>
        <v>0</v>
      </c>
    </row>
    <row r="41" spans="1:19" s="78" customFormat="1" x14ac:dyDescent="0.25">
      <c r="A41" s="109" t="s">
        <v>52</v>
      </c>
      <c r="B41" s="555"/>
      <c r="C41" s="110">
        <f ca="1">SUM(C36:C40)</f>
        <v>0</v>
      </c>
      <c r="D41" s="111">
        <f t="shared" ca="1" si="8"/>
        <v>0</v>
      </c>
      <c r="E41" s="112">
        <f ca="1">SUM(E36:E40)</f>
        <v>0</v>
      </c>
      <c r="F41" s="112">
        <f t="shared" ref="F41:S41" ca="1" si="9">SUM(F36:F40)</f>
        <v>0</v>
      </c>
      <c r="G41" s="112">
        <f t="shared" ca="1" si="9"/>
        <v>0</v>
      </c>
      <c r="H41" s="112">
        <f t="shared" ca="1" si="9"/>
        <v>0</v>
      </c>
      <c r="I41" s="112">
        <f t="shared" ca="1" si="9"/>
        <v>0</v>
      </c>
      <c r="J41" s="112">
        <f t="shared" ca="1" si="9"/>
        <v>0</v>
      </c>
      <c r="K41" s="112">
        <f t="shared" ca="1" si="9"/>
        <v>0</v>
      </c>
      <c r="L41" s="112">
        <f t="shared" ca="1" si="9"/>
        <v>0</v>
      </c>
      <c r="M41" s="112">
        <f t="shared" ca="1" si="9"/>
        <v>0</v>
      </c>
      <c r="N41" s="112">
        <f t="shared" ca="1" si="9"/>
        <v>0</v>
      </c>
      <c r="O41" s="112">
        <f t="shared" ca="1" si="9"/>
        <v>0</v>
      </c>
      <c r="P41" s="112">
        <f t="shared" ca="1" si="9"/>
        <v>0</v>
      </c>
      <c r="Q41" s="112">
        <f t="shared" ca="1" si="9"/>
        <v>0</v>
      </c>
      <c r="R41" s="112">
        <f t="shared" ca="1" si="9"/>
        <v>0</v>
      </c>
      <c r="S41" s="112">
        <f t="shared" ca="1" si="9"/>
        <v>0</v>
      </c>
    </row>
    <row r="42" spans="1:19" x14ac:dyDescent="0.25">
      <c r="A42" s="100" t="s">
        <v>239</v>
      </c>
      <c r="B42" s="544" t="s">
        <v>27</v>
      </c>
      <c r="C42" s="113">
        <f ca="1">SUMIFS('Overview employees'!D:D,'Overview employees'!B:B,'A. Personnel costs'!$B$42,'Overview employees'!A:A,'A. Personnel costs'!$A42)</f>
        <v>0</v>
      </c>
      <c r="D42" s="114">
        <f t="shared" ca="1" si="8"/>
        <v>0</v>
      </c>
      <c r="E42" s="115">
        <f ca="1">SUMIFS('Overview employees'!F:F,'Overview employees'!$B:$B,'A. Personnel costs'!$B$42,'Overview employees'!$A:$A,'A. Personnel costs'!$A42)</f>
        <v>0</v>
      </c>
      <c r="F42" s="115">
        <f ca="1">SUMIFS('Overview employees'!G:G,'Overview employees'!$B:$B,'A. Personnel costs'!$B$42,'Overview employees'!$A:$A,'A. Personnel costs'!$A42)</f>
        <v>0</v>
      </c>
      <c r="G42" s="115">
        <f ca="1">SUMIFS('Overview employees'!H:H,'Overview employees'!$B:$B,'A. Personnel costs'!$B$42,'Overview employees'!$A:$A,'A. Personnel costs'!$A42)</f>
        <v>0</v>
      </c>
      <c r="H42" s="115">
        <f ca="1">SUMIFS('Overview employees'!I:I,'Overview employees'!$B:$B,'A. Personnel costs'!$B$42,'Overview employees'!$A:$A,'A. Personnel costs'!$A42)</f>
        <v>0</v>
      </c>
      <c r="I42" s="115">
        <f ca="1">SUMIFS('Overview employees'!J:J,'Overview employees'!$B:$B,'A. Personnel costs'!$B$42,'Overview employees'!$A:$A,'A. Personnel costs'!$A42)</f>
        <v>0</v>
      </c>
      <c r="J42" s="115">
        <f ca="1">SUMIFS('Overview employees'!K:K,'Overview employees'!$B:$B,'A. Personnel costs'!$B$42,'Overview employees'!$A:$A,'A. Personnel costs'!$A42)</f>
        <v>0</v>
      </c>
      <c r="K42" s="115">
        <f ca="1">SUMIFS('Overview employees'!L:L,'Overview employees'!$B:$B,'A. Personnel costs'!$B$42,'Overview employees'!$A:$A,'A. Personnel costs'!$A42)</f>
        <v>0</v>
      </c>
      <c r="L42" s="115">
        <f ca="1">SUMIFS('Overview employees'!M:M,'Overview employees'!$B:$B,'A. Personnel costs'!$B$42,'Overview employees'!$A:$A,'A. Personnel costs'!$A42)</f>
        <v>0</v>
      </c>
      <c r="M42" s="115">
        <f ca="1">SUMIFS('Overview employees'!N:N,'Overview employees'!$B:$B,'A. Personnel costs'!$B$42,'Overview employees'!$A:$A,'A. Personnel costs'!$A42)</f>
        <v>0</v>
      </c>
      <c r="N42" s="115">
        <f ca="1">SUMIFS('Overview employees'!O:O,'Overview employees'!$B:$B,'A. Personnel costs'!$B$42,'Overview employees'!$A:$A,'A. Personnel costs'!$A42)</f>
        <v>0</v>
      </c>
      <c r="O42" s="115">
        <f ca="1">SUMIFS('Overview employees'!P:P,'Overview employees'!$B:$B,'A. Personnel costs'!$B$42,'Overview employees'!$A:$A,'A. Personnel costs'!$A42)</f>
        <v>0</v>
      </c>
      <c r="P42" s="115">
        <f ca="1">SUMIFS('Overview employees'!Q:Q,'Overview employees'!$B:$B,'A. Personnel costs'!$B$42,'Overview employees'!$A:$A,'A. Personnel costs'!$A42)</f>
        <v>0</v>
      </c>
      <c r="Q42" s="115">
        <f ca="1">SUMIFS('Overview employees'!R:R,'Overview employees'!$B:$B,'A. Personnel costs'!$B$42,'Overview employees'!$A:$A,'A. Personnel costs'!$A42)</f>
        <v>0</v>
      </c>
      <c r="R42" s="115">
        <f ca="1">SUMIFS('Overview employees'!S:S,'Overview employees'!$B:$B,'A. Personnel costs'!$B$42,'Overview employees'!$A:$A,'A. Personnel costs'!$A42)</f>
        <v>0</v>
      </c>
      <c r="S42" s="115">
        <f ca="1">SUMIFS('Overview employees'!T:T,'Overview employees'!$B:$B,'A. Personnel costs'!$B$42,'Overview employees'!$A:$A,'A. Personnel costs'!$A42)</f>
        <v>0</v>
      </c>
    </row>
    <row r="43" spans="1:19" x14ac:dyDescent="0.25">
      <c r="A43" s="105" t="s">
        <v>240</v>
      </c>
      <c r="B43" s="545"/>
      <c r="C43" s="106">
        <f ca="1">SUMIFS('Overview employees'!D:D,'Overview employees'!B:B,'A. Personnel costs'!$B$42,'Overview employees'!A:A,'A. Personnel costs'!$A43)</f>
        <v>0</v>
      </c>
      <c r="D43" s="102">
        <f t="shared" ca="1" si="8"/>
        <v>0</v>
      </c>
      <c r="E43" s="107">
        <f ca="1">SUMIFS('Overview employees'!F:F,'Overview employees'!$B:$B,'A. Personnel costs'!$B$42,'Overview employees'!$A:$A,'A. Personnel costs'!$A43)</f>
        <v>0</v>
      </c>
      <c r="F43" s="107">
        <f ca="1">SUMIFS('Overview employees'!G:G,'Overview employees'!$B:$B,'A. Personnel costs'!$B$42,'Overview employees'!$A:$A,'A. Personnel costs'!$A43)</f>
        <v>0</v>
      </c>
      <c r="G43" s="107">
        <f ca="1">SUMIFS('Overview employees'!H:H,'Overview employees'!$B:$B,'A. Personnel costs'!$B$42,'Overview employees'!$A:$A,'A. Personnel costs'!$A43)</f>
        <v>0</v>
      </c>
      <c r="H43" s="107">
        <f ca="1">SUMIFS('Overview employees'!I:I,'Overview employees'!$B:$B,'A. Personnel costs'!$B$42,'Overview employees'!$A:$A,'A. Personnel costs'!$A43)</f>
        <v>0</v>
      </c>
      <c r="I43" s="107">
        <f ca="1">SUMIFS('Overview employees'!J:J,'Overview employees'!$B:$B,'A. Personnel costs'!$B$42,'Overview employees'!$A:$A,'A. Personnel costs'!$A43)</f>
        <v>0</v>
      </c>
      <c r="J43" s="107">
        <f ca="1">SUMIFS('Overview employees'!K:K,'Overview employees'!$B:$B,'A. Personnel costs'!$B$42,'Overview employees'!$A:$A,'A. Personnel costs'!$A43)</f>
        <v>0</v>
      </c>
      <c r="K43" s="107">
        <f ca="1">SUMIFS('Overview employees'!L:L,'Overview employees'!$B:$B,'A. Personnel costs'!$B$42,'Overview employees'!$A:$A,'A. Personnel costs'!$A43)</f>
        <v>0</v>
      </c>
      <c r="L43" s="107">
        <f ca="1">SUMIFS('Overview employees'!M:M,'Overview employees'!$B:$B,'A. Personnel costs'!$B$42,'Overview employees'!$A:$A,'A. Personnel costs'!$A43)</f>
        <v>0</v>
      </c>
      <c r="M43" s="107">
        <f ca="1">SUMIFS('Overview employees'!N:N,'Overview employees'!$B:$B,'A. Personnel costs'!$B$42,'Overview employees'!$A:$A,'A. Personnel costs'!$A43)</f>
        <v>0</v>
      </c>
      <c r="N43" s="107">
        <f ca="1">SUMIFS('Overview employees'!O:O,'Overview employees'!$B:$B,'A. Personnel costs'!$B$42,'Overview employees'!$A:$A,'A. Personnel costs'!$A43)</f>
        <v>0</v>
      </c>
      <c r="O43" s="107">
        <f ca="1">SUMIFS('Overview employees'!P:P,'Overview employees'!$B:$B,'A. Personnel costs'!$B$42,'Overview employees'!$A:$A,'A. Personnel costs'!$A43)</f>
        <v>0</v>
      </c>
      <c r="P43" s="107">
        <f ca="1">SUMIFS('Overview employees'!Q:Q,'Overview employees'!$B:$B,'A. Personnel costs'!$B$42,'Overview employees'!$A:$A,'A. Personnel costs'!$A43)</f>
        <v>0</v>
      </c>
      <c r="Q43" s="107">
        <f ca="1">SUMIFS('Overview employees'!R:R,'Overview employees'!$B:$B,'A. Personnel costs'!$B$42,'Overview employees'!$A:$A,'A. Personnel costs'!$A43)</f>
        <v>0</v>
      </c>
      <c r="R43" s="107">
        <f ca="1">SUMIFS('Overview employees'!S:S,'Overview employees'!$B:$B,'A. Personnel costs'!$B$42,'Overview employees'!$A:$A,'A. Personnel costs'!$A43)</f>
        <v>0</v>
      </c>
      <c r="S43" s="107">
        <f ca="1">SUMIFS('Overview employees'!T:T,'Overview employees'!$B:$B,'A. Personnel costs'!$B$42,'Overview employees'!$A:$A,'A. Personnel costs'!$A43)</f>
        <v>0</v>
      </c>
    </row>
    <row r="44" spans="1:19" x14ac:dyDescent="0.25">
      <c r="A44" s="100" t="s">
        <v>241</v>
      </c>
      <c r="B44" s="545"/>
      <c r="C44" s="106">
        <f ca="1">SUMIFS('Overview employees'!D:D,'Overview employees'!B:B,'A. Personnel costs'!$B$42,'Overview employees'!A:A,'A. Personnel costs'!$A44)</f>
        <v>0</v>
      </c>
      <c r="D44" s="102">
        <f t="shared" ca="1" si="8"/>
        <v>0</v>
      </c>
      <c r="E44" s="107">
        <f ca="1">SUMIFS('Overview employees'!F:F,'Overview employees'!$B:$B,'A. Personnel costs'!$B$42,'Overview employees'!$A:$A,'A. Personnel costs'!$A44)</f>
        <v>0</v>
      </c>
      <c r="F44" s="107">
        <f ca="1">SUMIFS('Overview employees'!G:G,'Overview employees'!$B:$B,'A. Personnel costs'!$B$42,'Overview employees'!$A:$A,'A. Personnel costs'!$A44)</f>
        <v>0</v>
      </c>
      <c r="G44" s="107">
        <f ca="1">SUMIFS('Overview employees'!H:H,'Overview employees'!$B:$B,'A. Personnel costs'!$B$42,'Overview employees'!$A:$A,'A. Personnel costs'!$A44)</f>
        <v>0</v>
      </c>
      <c r="H44" s="107">
        <f ca="1">SUMIFS('Overview employees'!I:I,'Overview employees'!$B:$B,'A. Personnel costs'!$B$42,'Overview employees'!$A:$A,'A. Personnel costs'!$A44)</f>
        <v>0</v>
      </c>
      <c r="I44" s="107">
        <f ca="1">SUMIFS('Overview employees'!J:J,'Overview employees'!$B:$B,'A. Personnel costs'!$B$42,'Overview employees'!$A:$A,'A. Personnel costs'!$A44)</f>
        <v>0</v>
      </c>
      <c r="J44" s="107">
        <f ca="1">SUMIFS('Overview employees'!K:K,'Overview employees'!$B:$B,'A. Personnel costs'!$B$42,'Overview employees'!$A:$A,'A. Personnel costs'!$A44)</f>
        <v>0</v>
      </c>
      <c r="K44" s="107">
        <f ca="1">SUMIFS('Overview employees'!L:L,'Overview employees'!$B:$B,'A. Personnel costs'!$B$42,'Overview employees'!$A:$A,'A. Personnel costs'!$A44)</f>
        <v>0</v>
      </c>
      <c r="L44" s="107">
        <f ca="1">SUMIFS('Overview employees'!M:M,'Overview employees'!$B:$B,'A. Personnel costs'!$B$42,'Overview employees'!$A:$A,'A. Personnel costs'!$A44)</f>
        <v>0</v>
      </c>
      <c r="M44" s="107">
        <f ca="1">SUMIFS('Overview employees'!N:N,'Overview employees'!$B:$B,'A. Personnel costs'!$B$42,'Overview employees'!$A:$A,'A. Personnel costs'!$A44)</f>
        <v>0</v>
      </c>
      <c r="N44" s="107">
        <f ca="1">SUMIFS('Overview employees'!O:O,'Overview employees'!$B:$B,'A. Personnel costs'!$B$42,'Overview employees'!$A:$A,'A. Personnel costs'!$A44)</f>
        <v>0</v>
      </c>
      <c r="O44" s="107">
        <f ca="1">SUMIFS('Overview employees'!P:P,'Overview employees'!$B:$B,'A. Personnel costs'!$B$42,'Overview employees'!$A:$A,'A. Personnel costs'!$A44)</f>
        <v>0</v>
      </c>
      <c r="P44" s="107">
        <f ca="1">SUMIFS('Overview employees'!Q:Q,'Overview employees'!$B:$B,'A. Personnel costs'!$B$42,'Overview employees'!$A:$A,'A. Personnel costs'!$A44)</f>
        <v>0</v>
      </c>
      <c r="Q44" s="107">
        <f ca="1">SUMIFS('Overview employees'!R:R,'Overview employees'!$B:$B,'A. Personnel costs'!$B$42,'Overview employees'!$A:$A,'A. Personnel costs'!$A44)</f>
        <v>0</v>
      </c>
      <c r="R44" s="107">
        <f ca="1">SUMIFS('Overview employees'!S:S,'Overview employees'!$B:$B,'A. Personnel costs'!$B$42,'Overview employees'!$A:$A,'A. Personnel costs'!$A44)</f>
        <v>0</v>
      </c>
      <c r="S44" s="107">
        <f ca="1">SUMIFS('Overview employees'!T:T,'Overview employees'!$B:$B,'A. Personnel costs'!$B$42,'Overview employees'!$A:$A,'A. Personnel costs'!$A44)</f>
        <v>0</v>
      </c>
    </row>
    <row r="45" spans="1:19" x14ac:dyDescent="0.25">
      <c r="A45" s="100" t="s">
        <v>242</v>
      </c>
      <c r="B45" s="545"/>
      <c r="C45" s="106">
        <f ca="1">SUMIFS('Overview employees'!D:D,'Overview employees'!B:B,'A. Personnel costs'!$B$42,'Overview employees'!A:A,'A. Personnel costs'!$A45)</f>
        <v>0</v>
      </c>
      <c r="D45" s="102">
        <f t="shared" ca="1" si="8"/>
        <v>0</v>
      </c>
      <c r="E45" s="107">
        <f ca="1">SUMIFS('Overview employees'!F:F,'Overview employees'!$B:$B,'A. Personnel costs'!$B$42,'Overview employees'!$A:$A,'A. Personnel costs'!$A45)</f>
        <v>0</v>
      </c>
      <c r="F45" s="107">
        <f ca="1">SUMIFS('Overview employees'!G:G,'Overview employees'!$B:$B,'A. Personnel costs'!$B$42,'Overview employees'!$A:$A,'A. Personnel costs'!$A45)</f>
        <v>0</v>
      </c>
      <c r="G45" s="107">
        <f ca="1">SUMIFS('Overview employees'!H:H,'Overview employees'!$B:$B,'A. Personnel costs'!$B$42,'Overview employees'!$A:$A,'A. Personnel costs'!$A45)</f>
        <v>0</v>
      </c>
      <c r="H45" s="107">
        <f ca="1">SUMIFS('Overview employees'!I:I,'Overview employees'!$B:$B,'A. Personnel costs'!$B$42,'Overview employees'!$A:$A,'A. Personnel costs'!$A45)</f>
        <v>0</v>
      </c>
      <c r="I45" s="107">
        <f ca="1">SUMIFS('Overview employees'!J:J,'Overview employees'!$B:$B,'A. Personnel costs'!$B$42,'Overview employees'!$A:$A,'A. Personnel costs'!$A45)</f>
        <v>0</v>
      </c>
      <c r="J45" s="107">
        <f ca="1">SUMIFS('Overview employees'!K:K,'Overview employees'!$B:$B,'A. Personnel costs'!$B$42,'Overview employees'!$A:$A,'A. Personnel costs'!$A45)</f>
        <v>0</v>
      </c>
      <c r="K45" s="107">
        <f ca="1">SUMIFS('Overview employees'!L:L,'Overview employees'!$B:$B,'A. Personnel costs'!$B$42,'Overview employees'!$A:$A,'A. Personnel costs'!$A45)</f>
        <v>0</v>
      </c>
      <c r="L45" s="107">
        <f ca="1">SUMIFS('Overview employees'!M:M,'Overview employees'!$B:$B,'A. Personnel costs'!$B$42,'Overview employees'!$A:$A,'A. Personnel costs'!$A45)</f>
        <v>0</v>
      </c>
      <c r="M45" s="107">
        <f ca="1">SUMIFS('Overview employees'!N:N,'Overview employees'!$B:$B,'A. Personnel costs'!$B$42,'Overview employees'!$A:$A,'A. Personnel costs'!$A45)</f>
        <v>0</v>
      </c>
      <c r="N45" s="107">
        <f ca="1">SUMIFS('Overview employees'!O:O,'Overview employees'!$B:$B,'A. Personnel costs'!$B$42,'Overview employees'!$A:$A,'A. Personnel costs'!$A45)</f>
        <v>0</v>
      </c>
      <c r="O45" s="107">
        <f ca="1">SUMIFS('Overview employees'!P:P,'Overview employees'!$B:$B,'A. Personnel costs'!$B$42,'Overview employees'!$A:$A,'A. Personnel costs'!$A45)</f>
        <v>0</v>
      </c>
      <c r="P45" s="107">
        <f ca="1">SUMIFS('Overview employees'!Q:Q,'Overview employees'!$B:$B,'A. Personnel costs'!$B$42,'Overview employees'!$A:$A,'A. Personnel costs'!$A45)</f>
        <v>0</v>
      </c>
      <c r="Q45" s="107">
        <f ca="1">SUMIFS('Overview employees'!R:R,'Overview employees'!$B:$B,'A. Personnel costs'!$B$42,'Overview employees'!$A:$A,'A. Personnel costs'!$A45)</f>
        <v>0</v>
      </c>
      <c r="R45" s="107">
        <f ca="1">SUMIFS('Overview employees'!S:S,'Overview employees'!$B:$B,'A. Personnel costs'!$B$42,'Overview employees'!$A:$A,'A. Personnel costs'!$A45)</f>
        <v>0</v>
      </c>
      <c r="S45" s="107">
        <f ca="1">SUMIFS('Overview employees'!T:T,'Overview employees'!$B:$B,'A. Personnel costs'!$B$42,'Overview employees'!$A:$A,'A. Personnel costs'!$A45)</f>
        <v>0</v>
      </c>
    </row>
    <row r="46" spans="1:19" x14ac:dyDescent="0.25">
      <c r="A46" s="108" t="s">
        <v>243</v>
      </c>
      <c r="B46" s="545"/>
      <c r="C46" s="106">
        <f ca="1">SUMIFS('Overview employees'!D:D,'Overview employees'!B:B,'A. Personnel costs'!$B$42,'Overview employees'!A:A,'A. Personnel costs'!$A46)</f>
        <v>0</v>
      </c>
      <c r="D46" s="102">
        <f t="shared" ca="1" si="8"/>
        <v>0</v>
      </c>
      <c r="E46" s="107">
        <f ca="1">SUMIFS('Overview employees'!F:F,'Overview employees'!$B:$B,'A. Personnel costs'!$B$42,'Overview employees'!$A:$A,'A. Personnel costs'!$A46)</f>
        <v>0</v>
      </c>
      <c r="F46" s="107">
        <f ca="1">SUMIFS('Overview employees'!G:G,'Overview employees'!$B:$B,'A. Personnel costs'!$B$42,'Overview employees'!$A:$A,'A. Personnel costs'!$A46)</f>
        <v>0</v>
      </c>
      <c r="G46" s="107">
        <f ca="1">SUMIFS('Overview employees'!H:H,'Overview employees'!$B:$B,'A. Personnel costs'!$B$42,'Overview employees'!$A:$A,'A. Personnel costs'!$A46)</f>
        <v>0</v>
      </c>
      <c r="H46" s="107">
        <f ca="1">SUMIFS('Overview employees'!I:I,'Overview employees'!$B:$B,'A. Personnel costs'!$B$42,'Overview employees'!$A:$A,'A. Personnel costs'!$A46)</f>
        <v>0</v>
      </c>
      <c r="I46" s="107">
        <f ca="1">SUMIFS('Overview employees'!J:J,'Overview employees'!$B:$B,'A. Personnel costs'!$B$42,'Overview employees'!$A:$A,'A. Personnel costs'!$A46)</f>
        <v>0</v>
      </c>
      <c r="J46" s="107">
        <f ca="1">SUMIFS('Overview employees'!K:K,'Overview employees'!$B:$B,'A. Personnel costs'!$B$42,'Overview employees'!$A:$A,'A. Personnel costs'!$A46)</f>
        <v>0</v>
      </c>
      <c r="K46" s="107">
        <f ca="1">SUMIFS('Overview employees'!L:L,'Overview employees'!$B:$B,'A. Personnel costs'!$B$42,'Overview employees'!$A:$A,'A. Personnel costs'!$A46)</f>
        <v>0</v>
      </c>
      <c r="L46" s="107">
        <f ca="1">SUMIFS('Overview employees'!M:M,'Overview employees'!$B:$B,'A. Personnel costs'!$B$42,'Overview employees'!$A:$A,'A. Personnel costs'!$A46)</f>
        <v>0</v>
      </c>
      <c r="M46" s="107">
        <f ca="1">SUMIFS('Overview employees'!N:N,'Overview employees'!$B:$B,'A. Personnel costs'!$B$42,'Overview employees'!$A:$A,'A. Personnel costs'!$A46)</f>
        <v>0</v>
      </c>
      <c r="N46" s="107">
        <f ca="1">SUMIFS('Overview employees'!O:O,'Overview employees'!$B:$B,'A. Personnel costs'!$B$42,'Overview employees'!$A:$A,'A. Personnel costs'!$A46)</f>
        <v>0</v>
      </c>
      <c r="O46" s="107">
        <f ca="1">SUMIFS('Overview employees'!P:P,'Overview employees'!$B:$B,'A. Personnel costs'!$B$42,'Overview employees'!$A:$A,'A. Personnel costs'!$A46)</f>
        <v>0</v>
      </c>
      <c r="P46" s="107">
        <f ca="1">SUMIFS('Overview employees'!Q:Q,'Overview employees'!$B:$B,'A. Personnel costs'!$B$42,'Overview employees'!$A:$A,'A. Personnel costs'!$A46)</f>
        <v>0</v>
      </c>
      <c r="Q46" s="107">
        <f ca="1">SUMIFS('Overview employees'!R:R,'Overview employees'!$B:$B,'A. Personnel costs'!$B$42,'Overview employees'!$A:$A,'A. Personnel costs'!$A46)</f>
        <v>0</v>
      </c>
      <c r="R46" s="107">
        <f ca="1">SUMIFS('Overview employees'!S:S,'Overview employees'!$B:$B,'A. Personnel costs'!$B$42,'Overview employees'!$A:$A,'A. Personnel costs'!$A46)</f>
        <v>0</v>
      </c>
      <c r="S46" s="107">
        <f ca="1">SUMIFS('Overview employees'!T:T,'Overview employees'!$B:$B,'A. Personnel costs'!$B$42,'Overview employees'!$A:$A,'A. Personnel costs'!$A46)</f>
        <v>0</v>
      </c>
    </row>
    <row r="47" spans="1:19" s="78" customFormat="1" x14ac:dyDescent="0.25">
      <c r="A47" s="109" t="s">
        <v>52</v>
      </c>
      <c r="B47" s="546"/>
      <c r="C47" s="110">
        <f ca="1">SUM(C42:C46)</f>
        <v>0</v>
      </c>
      <c r="D47" s="111">
        <f t="shared" ca="1" si="8"/>
        <v>0</v>
      </c>
      <c r="E47" s="112">
        <f ca="1">SUM(E42:E46)</f>
        <v>0</v>
      </c>
      <c r="F47" s="112">
        <f t="shared" ref="F47:S47" ca="1" si="10">SUM(F42:F46)</f>
        <v>0</v>
      </c>
      <c r="G47" s="112">
        <f t="shared" ca="1" si="10"/>
        <v>0</v>
      </c>
      <c r="H47" s="112">
        <f t="shared" ca="1" si="10"/>
        <v>0</v>
      </c>
      <c r="I47" s="112">
        <f t="shared" ca="1" si="10"/>
        <v>0</v>
      </c>
      <c r="J47" s="112">
        <f t="shared" ca="1" si="10"/>
        <v>0</v>
      </c>
      <c r="K47" s="112">
        <f t="shared" ca="1" si="10"/>
        <v>0</v>
      </c>
      <c r="L47" s="112">
        <f t="shared" ca="1" si="10"/>
        <v>0</v>
      </c>
      <c r="M47" s="112">
        <f t="shared" ca="1" si="10"/>
        <v>0</v>
      </c>
      <c r="N47" s="112">
        <f t="shared" ca="1" si="10"/>
        <v>0</v>
      </c>
      <c r="O47" s="112">
        <f t="shared" ca="1" si="10"/>
        <v>0</v>
      </c>
      <c r="P47" s="112">
        <f t="shared" ca="1" si="10"/>
        <v>0</v>
      </c>
      <c r="Q47" s="112">
        <f t="shared" ca="1" si="10"/>
        <v>0</v>
      </c>
      <c r="R47" s="112">
        <f t="shared" ca="1" si="10"/>
        <v>0</v>
      </c>
      <c r="S47" s="112">
        <f t="shared" ca="1" si="10"/>
        <v>0</v>
      </c>
    </row>
    <row r="48" spans="1:19" x14ac:dyDescent="0.25">
      <c r="A48" s="100" t="s">
        <v>239</v>
      </c>
      <c r="B48" s="544" t="s">
        <v>244</v>
      </c>
      <c r="C48" s="113">
        <f>SUMIFS('Overview employees'!D:D,'Overview employees'!B:B,'A. Personnel costs'!$B$48,'Overview employees'!A:A,'A. Personnel costs'!$A48)</f>
        <v>0</v>
      </c>
      <c r="D48" s="114">
        <f t="shared" si="8"/>
        <v>0</v>
      </c>
      <c r="E48" s="115">
        <f>SUMIFS('Overview employees'!F:F,'Overview employees'!$B:$B,'A. Personnel costs'!$B$48,'Overview employees'!$A:$A,'A. Personnel costs'!$A48)</f>
        <v>0</v>
      </c>
      <c r="F48" s="115">
        <f>SUMIFS('Overview employees'!G:G,'Overview employees'!$B:$B,'A. Personnel costs'!$B$48,'Overview employees'!$A:$A,'A. Personnel costs'!$A48)</f>
        <v>0</v>
      </c>
      <c r="G48" s="115">
        <f>SUMIFS('Overview employees'!H:H,'Overview employees'!$B:$B,'A. Personnel costs'!$B$48,'Overview employees'!$A:$A,'A. Personnel costs'!$A48)</f>
        <v>0</v>
      </c>
      <c r="H48" s="115">
        <f>SUMIFS('Overview employees'!I:I,'Overview employees'!$B:$B,'A. Personnel costs'!$B$48,'Overview employees'!$A:$A,'A. Personnel costs'!$A48)</f>
        <v>0</v>
      </c>
      <c r="I48" s="115">
        <f>SUMIFS('Overview employees'!J:J,'Overview employees'!$B:$B,'A. Personnel costs'!$B$48,'Overview employees'!$A:$A,'A. Personnel costs'!$A48)</f>
        <v>0</v>
      </c>
      <c r="J48" s="115">
        <f>SUMIFS('Overview employees'!K:K,'Overview employees'!$B:$B,'A. Personnel costs'!$B$48,'Overview employees'!$A:$A,'A. Personnel costs'!$A48)</f>
        <v>0</v>
      </c>
      <c r="K48" s="115">
        <f>SUMIFS('Overview employees'!L:L,'Overview employees'!$B:$B,'A. Personnel costs'!$B$48,'Overview employees'!$A:$A,'A. Personnel costs'!$A48)</f>
        <v>0</v>
      </c>
      <c r="L48" s="115">
        <f>SUMIFS('Overview employees'!M:M,'Overview employees'!$B:$B,'A. Personnel costs'!$B$48,'Overview employees'!$A:$A,'A. Personnel costs'!$A48)</f>
        <v>0</v>
      </c>
      <c r="M48" s="115">
        <f>SUMIFS('Overview employees'!N:N,'Overview employees'!$B:$B,'A. Personnel costs'!$B$48,'Overview employees'!$A:$A,'A. Personnel costs'!$A48)</f>
        <v>0</v>
      </c>
      <c r="N48" s="115">
        <f>SUMIFS('Overview employees'!O:O,'Overview employees'!$B:$B,'A. Personnel costs'!$B$48,'Overview employees'!$A:$A,'A. Personnel costs'!$A48)</f>
        <v>0</v>
      </c>
      <c r="O48" s="115">
        <f>SUMIFS('Overview employees'!P:P,'Overview employees'!$B:$B,'A. Personnel costs'!$B$48,'Overview employees'!$A:$A,'A. Personnel costs'!$A48)</f>
        <v>0</v>
      </c>
      <c r="P48" s="115">
        <f>SUMIFS('Overview employees'!Q:Q,'Overview employees'!$B:$B,'A. Personnel costs'!$B$48,'Overview employees'!$A:$A,'A. Personnel costs'!$A48)</f>
        <v>0</v>
      </c>
      <c r="Q48" s="115">
        <f>SUMIFS('Overview employees'!R:R,'Overview employees'!$B:$B,'A. Personnel costs'!$B$48,'Overview employees'!$A:$A,'A. Personnel costs'!$A48)</f>
        <v>0</v>
      </c>
      <c r="R48" s="115">
        <f>SUMIFS('Overview employees'!S:S,'Overview employees'!$B:$B,'A. Personnel costs'!$B$48,'Overview employees'!$A:$A,'A. Personnel costs'!$A48)</f>
        <v>0</v>
      </c>
      <c r="S48" s="115">
        <f>SUMIFS('Overview employees'!T:T,'Overview employees'!$B:$B,'A. Personnel costs'!$B$48,'Overview employees'!$A:$A,'A. Personnel costs'!$A48)</f>
        <v>0</v>
      </c>
    </row>
    <row r="49" spans="1:19" x14ac:dyDescent="0.25">
      <c r="A49" s="105" t="s">
        <v>240</v>
      </c>
      <c r="B49" s="545"/>
      <c r="C49" s="106">
        <f>SUMIFS('Overview employees'!D:D,'Overview employees'!B:B,'A. Personnel costs'!$B$48,'Overview employees'!A:A,'A. Personnel costs'!$A49)</f>
        <v>0</v>
      </c>
      <c r="D49" s="102">
        <f t="shared" si="8"/>
        <v>0</v>
      </c>
      <c r="E49" s="107">
        <f>SUMIFS('Overview employees'!F:F,'Overview employees'!$B:$B,'A. Personnel costs'!$B$48,'Overview employees'!$A:$A,'A. Personnel costs'!$A49)</f>
        <v>0</v>
      </c>
      <c r="F49" s="107">
        <f>SUMIFS('Overview employees'!G:G,'Overview employees'!$B:$B,'A. Personnel costs'!$B$48,'Overview employees'!$A:$A,'A. Personnel costs'!$A49)</f>
        <v>0</v>
      </c>
      <c r="G49" s="107">
        <f>SUMIFS('Overview employees'!H:H,'Overview employees'!$B:$B,'A. Personnel costs'!$B$48,'Overview employees'!$A:$A,'A. Personnel costs'!$A49)</f>
        <v>0</v>
      </c>
      <c r="H49" s="107">
        <f>SUMIFS('Overview employees'!I:I,'Overview employees'!$B:$B,'A. Personnel costs'!$B$48,'Overview employees'!$A:$A,'A. Personnel costs'!$A49)</f>
        <v>0</v>
      </c>
      <c r="I49" s="107">
        <f>SUMIFS('Overview employees'!J:J,'Overview employees'!$B:$B,'A. Personnel costs'!$B$48,'Overview employees'!$A:$A,'A. Personnel costs'!$A49)</f>
        <v>0</v>
      </c>
      <c r="J49" s="107">
        <f>SUMIFS('Overview employees'!K:K,'Overview employees'!$B:$B,'A. Personnel costs'!$B$48,'Overview employees'!$A:$A,'A. Personnel costs'!$A49)</f>
        <v>0</v>
      </c>
      <c r="K49" s="107">
        <f>SUMIFS('Overview employees'!L:L,'Overview employees'!$B:$B,'A. Personnel costs'!$B$48,'Overview employees'!$A:$A,'A. Personnel costs'!$A49)</f>
        <v>0</v>
      </c>
      <c r="L49" s="107">
        <f>SUMIFS('Overview employees'!M:M,'Overview employees'!$B:$B,'A. Personnel costs'!$B$48,'Overview employees'!$A:$A,'A. Personnel costs'!$A49)</f>
        <v>0</v>
      </c>
      <c r="M49" s="107">
        <f>SUMIFS('Overview employees'!N:N,'Overview employees'!$B:$B,'A. Personnel costs'!$B$48,'Overview employees'!$A:$A,'A. Personnel costs'!$A49)</f>
        <v>0</v>
      </c>
      <c r="N49" s="107">
        <f>SUMIFS('Overview employees'!O:O,'Overview employees'!$B:$B,'A. Personnel costs'!$B$48,'Overview employees'!$A:$A,'A. Personnel costs'!$A49)</f>
        <v>0</v>
      </c>
      <c r="O49" s="107">
        <f>SUMIFS('Overview employees'!P:P,'Overview employees'!$B:$B,'A. Personnel costs'!$B$48,'Overview employees'!$A:$A,'A. Personnel costs'!$A49)</f>
        <v>0</v>
      </c>
      <c r="P49" s="107">
        <f>SUMIFS('Overview employees'!Q:Q,'Overview employees'!$B:$B,'A. Personnel costs'!$B$48,'Overview employees'!$A:$A,'A. Personnel costs'!$A49)</f>
        <v>0</v>
      </c>
      <c r="Q49" s="107">
        <f>SUMIFS('Overview employees'!R:R,'Overview employees'!$B:$B,'A. Personnel costs'!$B$48,'Overview employees'!$A:$A,'A. Personnel costs'!$A49)</f>
        <v>0</v>
      </c>
      <c r="R49" s="107">
        <f>SUMIFS('Overview employees'!S:S,'Overview employees'!$B:$B,'A. Personnel costs'!$B$48,'Overview employees'!$A:$A,'A. Personnel costs'!$A49)</f>
        <v>0</v>
      </c>
      <c r="S49" s="107">
        <f>SUMIFS('Overview employees'!T:T,'Overview employees'!$B:$B,'A. Personnel costs'!$B$48,'Overview employees'!$A:$A,'A. Personnel costs'!$A49)</f>
        <v>0</v>
      </c>
    </row>
    <row r="50" spans="1:19" x14ac:dyDescent="0.25">
      <c r="A50" s="100" t="s">
        <v>241</v>
      </c>
      <c r="B50" s="545"/>
      <c r="C50" s="106">
        <f>SUMIFS('Overview employees'!D:D,'Overview employees'!B:B,'A. Personnel costs'!$B$48,'Overview employees'!A:A,'A. Personnel costs'!$A50)</f>
        <v>0</v>
      </c>
      <c r="D50" s="102">
        <f t="shared" si="8"/>
        <v>0</v>
      </c>
      <c r="E50" s="107">
        <f>SUMIFS('Overview employees'!F:F,'Overview employees'!$B:$B,'A. Personnel costs'!$B$48,'Overview employees'!$A:$A,'A. Personnel costs'!$A50)</f>
        <v>0</v>
      </c>
      <c r="F50" s="107">
        <f>SUMIFS('Overview employees'!G:G,'Overview employees'!$B:$B,'A. Personnel costs'!$B$48,'Overview employees'!$A:$A,'A. Personnel costs'!$A50)</f>
        <v>0</v>
      </c>
      <c r="G50" s="107">
        <f>SUMIFS('Overview employees'!H:H,'Overview employees'!$B:$B,'A. Personnel costs'!$B$48,'Overview employees'!$A:$A,'A. Personnel costs'!$A50)</f>
        <v>0</v>
      </c>
      <c r="H50" s="107">
        <f>SUMIFS('Overview employees'!I:I,'Overview employees'!$B:$B,'A. Personnel costs'!$B$48,'Overview employees'!$A:$A,'A. Personnel costs'!$A50)</f>
        <v>0</v>
      </c>
      <c r="I50" s="107">
        <f>SUMIFS('Overview employees'!J:J,'Overview employees'!$B:$B,'A. Personnel costs'!$B$48,'Overview employees'!$A:$A,'A. Personnel costs'!$A50)</f>
        <v>0</v>
      </c>
      <c r="J50" s="107">
        <f>SUMIFS('Overview employees'!K:K,'Overview employees'!$B:$B,'A. Personnel costs'!$B$48,'Overview employees'!$A:$A,'A. Personnel costs'!$A50)</f>
        <v>0</v>
      </c>
      <c r="K50" s="107">
        <f>SUMIFS('Overview employees'!L:L,'Overview employees'!$B:$B,'A. Personnel costs'!$B$48,'Overview employees'!$A:$A,'A. Personnel costs'!$A50)</f>
        <v>0</v>
      </c>
      <c r="L50" s="107">
        <f>SUMIFS('Overview employees'!M:M,'Overview employees'!$B:$B,'A. Personnel costs'!$B$48,'Overview employees'!$A:$A,'A. Personnel costs'!$A50)</f>
        <v>0</v>
      </c>
      <c r="M50" s="107">
        <f>SUMIFS('Overview employees'!N:N,'Overview employees'!$B:$B,'A. Personnel costs'!$B$48,'Overview employees'!$A:$A,'A. Personnel costs'!$A50)</f>
        <v>0</v>
      </c>
      <c r="N50" s="107">
        <f>SUMIFS('Overview employees'!O:O,'Overview employees'!$B:$B,'A. Personnel costs'!$B$48,'Overview employees'!$A:$A,'A. Personnel costs'!$A50)</f>
        <v>0</v>
      </c>
      <c r="O50" s="107">
        <f>SUMIFS('Overview employees'!P:P,'Overview employees'!$B:$B,'A. Personnel costs'!$B$48,'Overview employees'!$A:$A,'A. Personnel costs'!$A50)</f>
        <v>0</v>
      </c>
      <c r="P50" s="107">
        <f>SUMIFS('Overview employees'!Q:Q,'Overview employees'!$B:$B,'A. Personnel costs'!$B$48,'Overview employees'!$A:$A,'A. Personnel costs'!$A50)</f>
        <v>0</v>
      </c>
      <c r="Q50" s="107">
        <f>SUMIFS('Overview employees'!R:R,'Overview employees'!$B:$B,'A. Personnel costs'!$B$48,'Overview employees'!$A:$A,'A. Personnel costs'!$A50)</f>
        <v>0</v>
      </c>
      <c r="R50" s="107">
        <f>SUMIFS('Overview employees'!S:S,'Overview employees'!$B:$B,'A. Personnel costs'!$B$48,'Overview employees'!$A:$A,'A. Personnel costs'!$A50)</f>
        <v>0</v>
      </c>
      <c r="S50" s="107">
        <f>SUMIFS('Overview employees'!T:T,'Overview employees'!$B:$B,'A. Personnel costs'!$B$48,'Overview employees'!$A:$A,'A. Personnel costs'!$A50)</f>
        <v>0</v>
      </c>
    </row>
    <row r="51" spans="1:19" x14ac:dyDescent="0.25">
      <c r="A51" s="100" t="s">
        <v>242</v>
      </c>
      <c r="B51" s="545"/>
      <c r="C51" s="106">
        <f>SUMIFS('Overview employees'!D:D,'Overview employees'!B:B,'A. Personnel costs'!$B$48,'Overview employees'!A:A,'A. Personnel costs'!$A51)</f>
        <v>0</v>
      </c>
      <c r="D51" s="102">
        <f t="shared" si="8"/>
        <v>0</v>
      </c>
      <c r="E51" s="107">
        <f>SUMIFS('Overview employees'!F:F,'Overview employees'!$B:$B,'A. Personnel costs'!$B$48,'Overview employees'!$A:$A,'A. Personnel costs'!$A51)</f>
        <v>0</v>
      </c>
      <c r="F51" s="107">
        <f>SUMIFS('Overview employees'!G:G,'Overview employees'!$B:$B,'A. Personnel costs'!$B$48,'Overview employees'!$A:$A,'A. Personnel costs'!$A51)</f>
        <v>0</v>
      </c>
      <c r="G51" s="107">
        <f>SUMIFS('Overview employees'!H:H,'Overview employees'!$B:$B,'A. Personnel costs'!$B$48,'Overview employees'!$A:$A,'A. Personnel costs'!$A51)</f>
        <v>0</v>
      </c>
      <c r="H51" s="107">
        <f>SUMIFS('Overview employees'!I:I,'Overview employees'!$B:$B,'A. Personnel costs'!$B$48,'Overview employees'!$A:$A,'A. Personnel costs'!$A51)</f>
        <v>0</v>
      </c>
      <c r="I51" s="107">
        <f>SUMIFS('Overview employees'!J:J,'Overview employees'!$B:$B,'A. Personnel costs'!$B$48,'Overview employees'!$A:$A,'A. Personnel costs'!$A51)</f>
        <v>0</v>
      </c>
      <c r="J51" s="107">
        <f>SUMIFS('Overview employees'!K:K,'Overview employees'!$B:$B,'A. Personnel costs'!$B$48,'Overview employees'!$A:$A,'A. Personnel costs'!$A51)</f>
        <v>0</v>
      </c>
      <c r="K51" s="107">
        <f>SUMIFS('Overview employees'!L:L,'Overview employees'!$B:$B,'A. Personnel costs'!$B$48,'Overview employees'!$A:$A,'A. Personnel costs'!$A51)</f>
        <v>0</v>
      </c>
      <c r="L51" s="107">
        <f>SUMIFS('Overview employees'!M:M,'Overview employees'!$B:$B,'A. Personnel costs'!$B$48,'Overview employees'!$A:$A,'A. Personnel costs'!$A51)</f>
        <v>0</v>
      </c>
      <c r="M51" s="107">
        <f>SUMIFS('Overview employees'!N:N,'Overview employees'!$B:$B,'A. Personnel costs'!$B$48,'Overview employees'!$A:$A,'A. Personnel costs'!$A51)</f>
        <v>0</v>
      </c>
      <c r="N51" s="107">
        <f>SUMIFS('Overview employees'!O:O,'Overview employees'!$B:$B,'A. Personnel costs'!$B$48,'Overview employees'!$A:$A,'A. Personnel costs'!$A51)</f>
        <v>0</v>
      </c>
      <c r="O51" s="107">
        <f>SUMIFS('Overview employees'!P:P,'Overview employees'!$B:$B,'A. Personnel costs'!$B$48,'Overview employees'!$A:$A,'A. Personnel costs'!$A51)</f>
        <v>0</v>
      </c>
      <c r="P51" s="107">
        <f>SUMIFS('Overview employees'!Q:Q,'Overview employees'!$B:$B,'A. Personnel costs'!$B$48,'Overview employees'!$A:$A,'A. Personnel costs'!$A51)</f>
        <v>0</v>
      </c>
      <c r="Q51" s="107">
        <f>SUMIFS('Overview employees'!R:R,'Overview employees'!$B:$B,'A. Personnel costs'!$B$48,'Overview employees'!$A:$A,'A. Personnel costs'!$A51)</f>
        <v>0</v>
      </c>
      <c r="R51" s="107">
        <f>SUMIFS('Overview employees'!S:S,'Overview employees'!$B:$B,'A. Personnel costs'!$B$48,'Overview employees'!$A:$A,'A. Personnel costs'!$A51)</f>
        <v>0</v>
      </c>
      <c r="S51" s="107">
        <f>SUMIFS('Overview employees'!T:T,'Overview employees'!$B:$B,'A. Personnel costs'!$B$48,'Overview employees'!$A:$A,'A. Personnel costs'!$A51)</f>
        <v>0</v>
      </c>
    </row>
    <row r="52" spans="1:19" x14ac:dyDescent="0.25">
      <c r="A52" s="108" t="s">
        <v>243</v>
      </c>
      <c r="B52" s="545"/>
      <c r="C52" s="106">
        <f>SUMIFS('Overview employees'!D:D,'Overview employees'!B:B,'A. Personnel costs'!$B$48,'Overview employees'!A:A,'A. Personnel costs'!$A52)</f>
        <v>0</v>
      </c>
      <c r="D52" s="102">
        <f t="shared" si="8"/>
        <v>0</v>
      </c>
      <c r="E52" s="107">
        <f>SUMIFS('Overview employees'!F:F,'Overview employees'!$B:$B,'A. Personnel costs'!$B$48,'Overview employees'!$A:$A,'A. Personnel costs'!$A52)</f>
        <v>0</v>
      </c>
      <c r="F52" s="107">
        <f>SUMIFS('Overview employees'!G:G,'Overview employees'!$B:$B,'A. Personnel costs'!$B$48,'Overview employees'!$A:$A,'A. Personnel costs'!$A52)</f>
        <v>0</v>
      </c>
      <c r="G52" s="107">
        <f>SUMIFS('Overview employees'!H:H,'Overview employees'!$B:$B,'A. Personnel costs'!$B$48,'Overview employees'!$A:$A,'A. Personnel costs'!$A52)</f>
        <v>0</v>
      </c>
      <c r="H52" s="107">
        <f>SUMIFS('Overview employees'!I:I,'Overview employees'!$B:$B,'A. Personnel costs'!$B$48,'Overview employees'!$A:$A,'A. Personnel costs'!$A52)</f>
        <v>0</v>
      </c>
      <c r="I52" s="107">
        <f>SUMIFS('Overview employees'!J:J,'Overview employees'!$B:$B,'A. Personnel costs'!$B$48,'Overview employees'!$A:$A,'A. Personnel costs'!$A52)</f>
        <v>0</v>
      </c>
      <c r="J52" s="107">
        <f>SUMIFS('Overview employees'!K:K,'Overview employees'!$B:$B,'A. Personnel costs'!$B$48,'Overview employees'!$A:$A,'A. Personnel costs'!$A52)</f>
        <v>0</v>
      </c>
      <c r="K52" s="107">
        <f>SUMIFS('Overview employees'!L:L,'Overview employees'!$B:$B,'A. Personnel costs'!$B$48,'Overview employees'!$A:$A,'A. Personnel costs'!$A52)</f>
        <v>0</v>
      </c>
      <c r="L52" s="107">
        <f>SUMIFS('Overview employees'!M:M,'Overview employees'!$B:$B,'A. Personnel costs'!$B$48,'Overview employees'!$A:$A,'A. Personnel costs'!$A52)</f>
        <v>0</v>
      </c>
      <c r="M52" s="107">
        <f>SUMIFS('Overview employees'!N:N,'Overview employees'!$B:$B,'A. Personnel costs'!$B$48,'Overview employees'!$A:$A,'A. Personnel costs'!$A52)</f>
        <v>0</v>
      </c>
      <c r="N52" s="107">
        <f>SUMIFS('Overview employees'!O:O,'Overview employees'!$B:$B,'A. Personnel costs'!$B$48,'Overview employees'!$A:$A,'A. Personnel costs'!$A52)</f>
        <v>0</v>
      </c>
      <c r="O52" s="107">
        <f>SUMIFS('Overview employees'!P:P,'Overview employees'!$B:$B,'A. Personnel costs'!$B$48,'Overview employees'!$A:$A,'A. Personnel costs'!$A52)</f>
        <v>0</v>
      </c>
      <c r="P52" s="107">
        <f>SUMIFS('Overview employees'!Q:Q,'Overview employees'!$B:$B,'A. Personnel costs'!$B$48,'Overview employees'!$A:$A,'A. Personnel costs'!$A52)</f>
        <v>0</v>
      </c>
      <c r="Q52" s="107">
        <f>SUMIFS('Overview employees'!R:R,'Overview employees'!$B:$B,'A. Personnel costs'!$B$48,'Overview employees'!$A:$A,'A. Personnel costs'!$A52)</f>
        <v>0</v>
      </c>
      <c r="R52" s="107">
        <f>SUMIFS('Overview employees'!S:S,'Overview employees'!$B:$B,'A. Personnel costs'!$B$48,'Overview employees'!$A:$A,'A. Personnel costs'!$A52)</f>
        <v>0</v>
      </c>
      <c r="S52" s="107">
        <f>SUMIFS('Overview employees'!T:T,'Overview employees'!$B:$B,'A. Personnel costs'!$B$48,'Overview employees'!$A:$A,'A. Personnel costs'!$A52)</f>
        <v>0</v>
      </c>
    </row>
    <row r="53" spans="1:19" s="78" customFormat="1" x14ac:dyDescent="0.25">
      <c r="A53" s="109" t="s">
        <v>52</v>
      </c>
      <c r="B53" s="546"/>
      <c r="C53" s="110">
        <f>SUM(C48:C52)</f>
        <v>0</v>
      </c>
      <c r="D53" s="111">
        <f t="shared" si="8"/>
        <v>0</v>
      </c>
      <c r="E53" s="112">
        <f>SUM(E48:E52)</f>
        <v>0</v>
      </c>
      <c r="F53" s="112">
        <f t="shared" ref="F53:S53" si="11">SUM(F48:F52)</f>
        <v>0</v>
      </c>
      <c r="G53" s="112">
        <f t="shared" si="11"/>
        <v>0</v>
      </c>
      <c r="H53" s="112">
        <f t="shared" si="11"/>
        <v>0</v>
      </c>
      <c r="I53" s="112">
        <f t="shared" si="11"/>
        <v>0</v>
      </c>
      <c r="J53" s="112">
        <f t="shared" si="11"/>
        <v>0</v>
      </c>
      <c r="K53" s="112">
        <f t="shared" si="11"/>
        <v>0</v>
      </c>
      <c r="L53" s="112">
        <f t="shared" si="11"/>
        <v>0</v>
      </c>
      <c r="M53" s="112">
        <f t="shared" si="11"/>
        <v>0</v>
      </c>
      <c r="N53" s="112">
        <f t="shared" si="11"/>
        <v>0</v>
      </c>
      <c r="O53" s="112">
        <f t="shared" si="11"/>
        <v>0</v>
      </c>
      <c r="P53" s="112">
        <f t="shared" si="11"/>
        <v>0</v>
      </c>
      <c r="Q53" s="112">
        <f t="shared" si="11"/>
        <v>0</v>
      </c>
      <c r="R53" s="112">
        <f t="shared" si="11"/>
        <v>0</v>
      </c>
      <c r="S53" s="112">
        <f t="shared" si="11"/>
        <v>0</v>
      </c>
    </row>
    <row r="54" spans="1:19" x14ac:dyDescent="0.25">
      <c r="A54" s="100" t="s">
        <v>239</v>
      </c>
      <c r="B54" s="547" t="s">
        <v>28</v>
      </c>
      <c r="C54" s="113">
        <f ca="1">SUMIFS('Overview employees'!D:D,'Overview employees'!B:B,'A. Personnel costs'!$B$54,'Overview employees'!A:A,'A. Personnel costs'!$A54)</f>
        <v>0</v>
      </c>
      <c r="D54" s="114">
        <f t="shared" ca="1" si="8"/>
        <v>0</v>
      </c>
      <c r="E54" s="115">
        <f ca="1">SUMIFS('Overview employees'!F:F,'Overview employees'!$B:$B,'A. Personnel costs'!$B$54,'Overview employees'!$A:$A,'A. Personnel costs'!$A54)</f>
        <v>0</v>
      </c>
      <c r="F54" s="115">
        <f ca="1">SUMIFS('Overview employees'!G:G,'Overview employees'!$B:$B,'A. Personnel costs'!$B$54,'Overview employees'!$A:$A,'A. Personnel costs'!$A54)</f>
        <v>0</v>
      </c>
      <c r="G54" s="115">
        <f ca="1">SUMIFS('Overview employees'!H:H,'Overview employees'!$B:$B,'A. Personnel costs'!$B$54,'Overview employees'!$A:$A,'A. Personnel costs'!$A54)</f>
        <v>0</v>
      </c>
      <c r="H54" s="115">
        <f ca="1">SUMIFS('Overview employees'!I:I,'Overview employees'!$B:$B,'A. Personnel costs'!$B$54,'Overview employees'!$A:$A,'A. Personnel costs'!$A54)</f>
        <v>0</v>
      </c>
      <c r="I54" s="115">
        <f ca="1">SUMIFS('Overview employees'!J:J,'Overview employees'!$B:$B,'A. Personnel costs'!$B$54,'Overview employees'!$A:$A,'A. Personnel costs'!$A54)</f>
        <v>0</v>
      </c>
      <c r="J54" s="115">
        <f ca="1">SUMIFS('Overview employees'!K:K,'Overview employees'!$B:$B,'A. Personnel costs'!$B$54,'Overview employees'!$A:$A,'A. Personnel costs'!$A54)</f>
        <v>0</v>
      </c>
      <c r="K54" s="115">
        <f ca="1">SUMIFS('Overview employees'!L:L,'Overview employees'!$B:$B,'A. Personnel costs'!$B$54,'Overview employees'!$A:$A,'A. Personnel costs'!$A54)</f>
        <v>0</v>
      </c>
      <c r="L54" s="115">
        <f ca="1">SUMIFS('Overview employees'!M:M,'Overview employees'!$B:$B,'A. Personnel costs'!$B$54,'Overview employees'!$A:$A,'A. Personnel costs'!$A54)</f>
        <v>0</v>
      </c>
      <c r="M54" s="115">
        <f ca="1">SUMIFS('Overview employees'!N:N,'Overview employees'!$B:$B,'A. Personnel costs'!$B$54,'Overview employees'!$A:$A,'A. Personnel costs'!$A54)</f>
        <v>0</v>
      </c>
      <c r="N54" s="115">
        <f ca="1">SUMIFS('Overview employees'!O:O,'Overview employees'!$B:$B,'A. Personnel costs'!$B$54,'Overview employees'!$A:$A,'A. Personnel costs'!$A54)</f>
        <v>0</v>
      </c>
      <c r="O54" s="115">
        <f ca="1">SUMIFS('Overview employees'!P:P,'Overview employees'!$B:$B,'A. Personnel costs'!$B$54,'Overview employees'!$A:$A,'A. Personnel costs'!$A54)</f>
        <v>0</v>
      </c>
      <c r="P54" s="115">
        <f ca="1">SUMIFS('Overview employees'!Q:Q,'Overview employees'!$B:$B,'A. Personnel costs'!$B$54,'Overview employees'!$A:$A,'A. Personnel costs'!$A54)</f>
        <v>0</v>
      </c>
      <c r="Q54" s="115">
        <f ca="1">SUMIFS('Overview employees'!R:R,'Overview employees'!$B:$B,'A. Personnel costs'!$B$54,'Overview employees'!$A:$A,'A. Personnel costs'!$A54)</f>
        <v>0</v>
      </c>
      <c r="R54" s="115">
        <f ca="1">SUMIFS('Overview employees'!S:S,'Overview employees'!$B:$B,'A. Personnel costs'!$B$54,'Overview employees'!$A:$A,'A. Personnel costs'!$A54)</f>
        <v>0</v>
      </c>
      <c r="S54" s="115">
        <f ca="1">SUMIFS('Overview employees'!T:T,'Overview employees'!$B:$B,'A. Personnel costs'!$B$54,'Overview employees'!$A:$A,'A. Personnel costs'!$A54)</f>
        <v>0</v>
      </c>
    </row>
    <row r="55" spans="1:19" x14ac:dyDescent="0.25">
      <c r="A55" s="105" t="s">
        <v>240</v>
      </c>
      <c r="B55" s="548"/>
      <c r="C55" s="106">
        <f ca="1">SUMIFS('Overview employees'!D:D,'Overview employees'!B:B,'A. Personnel costs'!$B$54,'Overview employees'!A:A,'A. Personnel costs'!$A55)</f>
        <v>0</v>
      </c>
      <c r="D55" s="102">
        <f t="shared" ca="1" si="8"/>
        <v>0</v>
      </c>
      <c r="E55" s="107">
        <f ca="1">SUMIFS('Overview employees'!F:F,'Overview employees'!$B:$B,'A. Personnel costs'!$B$54,'Overview employees'!$A:$A,'A. Personnel costs'!$A55)</f>
        <v>0</v>
      </c>
      <c r="F55" s="107">
        <f ca="1">SUMIFS('Overview employees'!G:G,'Overview employees'!$B:$B,'A. Personnel costs'!$B$54,'Overview employees'!$A:$A,'A. Personnel costs'!$A55)</f>
        <v>0</v>
      </c>
      <c r="G55" s="107">
        <f ca="1">SUMIFS('Overview employees'!H:H,'Overview employees'!$B:$B,'A. Personnel costs'!$B$54,'Overview employees'!$A:$A,'A. Personnel costs'!$A55)</f>
        <v>0</v>
      </c>
      <c r="H55" s="107">
        <f ca="1">SUMIFS('Overview employees'!I:I,'Overview employees'!$B:$B,'A. Personnel costs'!$B$54,'Overview employees'!$A:$A,'A. Personnel costs'!$A55)</f>
        <v>0</v>
      </c>
      <c r="I55" s="107">
        <f ca="1">SUMIFS('Overview employees'!J:J,'Overview employees'!$B:$B,'A. Personnel costs'!$B$54,'Overview employees'!$A:$A,'A. Personnel costs'!$A55)</f>
        <v>0</v>
      </c>
      <c r="J55" s="107">
        <f ca="1">SUMIFS('Overview employees'!K:K,'Overview employees'!$B:$B,'A. Personnel costs'!$B$54,'Overview employees'!$A:$A,'A. Personnel costs'!$A55)</f>
        <v>0</v>
      </c>
      <c r="K55" s="107">
        <f ca="1">SUMIFS('Overview employees'!L:L,'Overview employees'!$B:$B,'A. Personnel costs'!$B$54,'Overview employees'!$A:$A,'A. Personnel costs'!$A55)</f>
        <v>0</v>
      </c>
      <c r="L55" s="107">
        <f ca="1">SUMIFS('Overview employees'!M:M,'Overview employees'!$B:$B,'A. Personnel costs'!$B$54,'Overview employees'!$A:$A,'A. Personnel costs'!$A55)</f>
        <v>0</v>
      </c>
      <c r="M55" s="107">
        <f ca="1">SUMIFS('Overview employees'!N:N,'Overview employees'!$B:$B,'A. Personnel costs'!$B$54,'Overview employees'!$A:$A,'A. Personnel costs'!$A55)</f>
        <v>0</v>
      </c>
      <c r="N55" s="107">
        <f ca="1">SUMIFS('Overview employees'!O:O,'Overview employees'!$B:$B,'A. Personnel costs'!$B$54,'Overview employees'!$A:$A,'A. Personnel costs'!$A55)</f>
        <v>0</v>
      </c>
      <c r="O55" s="107">
        <f ca="1">SUMIFS('Overview employees'!P:P,'Overview employees'!$B:$B,'A. Personnel costs'!$B$54,'Overview employees'!$A:$A,'A. Personnel costs'!$A55)</f>
        <v>0</v>
      </c>
      <c r="P55" s="107">
        <f ca="1">SUMIFS('Overview employees'!Q:Q,'Overview employees'!$B:$B,'A. Personnel costs'!$B$54,'Overview employees'!$A:$A,'A. Personnel costs'!$A55)</f>
        <v>0</v>
      </c>
      <c r="Q55" s="107">
        <f ca="1">SUMIFS('Overview employees'!R:R,'Overview employees'!$B:$B,'A. Personnel costs'!$B$54,'Overview employees'!$A:$A,'A. Personnel costs'!$A55)</f>
        <v>0</v>
      </c>
      <c r="R55" s="107">
        <f ca="1">SUMIFS('Overview employees'!S:S,'Overview employees'!$B:$B,'A. Personnel costs'!$B$54,'Overview employees'!$A:$A,'A. Personnel costs'!$A55)</f>
        <v>0</v>
      </c>
      <c r="S55" s="107">
        <f ca="1">SUMIFS('Overview employees'!T:T,'Overview employees'!$B:$B,'A. Personnel costs'!$B$54,'Overview employees'!$A:$A,'A. Personnel costs'!$A55)</f>
        <v>0</v>
      </c>
    </row>
    <row r="56" spans="1:19" x14ac:dyDescent="0.25">
      <c r="A56" s="100" t="s">
        <v>241</v>
      </c>
      <c r="B56" s="548"/>
      <c r="C56" s="106">
        <f ca="1">SUMIFS('Overview employees'!D:D,'Overview employees'!B:B,'A. Personnel costs'!$B$54,'Overview employees'!A:A,'A. Personnel costs'!$A56)</f>
        <v>0</v>
      </c>
      <c r="D56" s="102">
        <f t="shared" ca="1" si="8"/>
        <v>0</v>
      </c>
      <c r="E56" s="107">
        <f ca="1">SUMIFS('Overview employees'!F:F,'Overview employees'!$B:$B,'A. Personnel costs'!$B$54,'Overview employees'!$A:$A,'A. Personnel costs'!$A56)</f>
        <v>0</v>
      </c>
      <c r="F56" s="107">
        <f ca="1">SUMIFS('Overview employees'!G:G,'Overview employees'!$B:$B,'A. Personnel costs'!$B$54,'Overview employees'!$A:$A,'A. Personnel costs'!$A56)</f>
        <v>0</v>
      </c>
      <c r="G56" s="107">
        <f ca="1">SUMIFS('Overview employees'!H:H,'Overview employees'!$B:$B,'A. Personnel costs'!$B$54,'Overview employees'!$A:$A,'A. Personnel costs'!$A56)</f>
        <v>0</v>
      </c>
      <c r="H56" s="107">
        <f ca="1">SUMIFS('Overview employees'!I:I,'Overview employees'!$B:$B,'A. Personnel costs'!$B$54,'Overview employees'!$A:$A,'A. Personnel costs'!$A56)</f>
        <v>0</v>
      </c>
      <c r="I56" s="107">
        <f ca="1">SUMIFS('Overview employees'!J:J,'Overview employees'!$B:$B,'A. Personnel costs'!$B$54,'Overview employees'!$A:$A,'A. Personnel costs'!$A56)</f>
        <v>0</v>
      </c>
      <c r="J56" s="107">
        <f ca="1">SUMIFS('Overview employees'!K:K,'Overview employees'!$B:$B,'A. Personnel costs'!$B$54,'Overview employees'!$A:$A,'A. Personnel costs'!$A56)</f>
        <v>0</v>
      </c>
      <c r="K56" s="107">
        <f ca="1">SUMIFS('Overview employees'!L:L,'Overview employees'!$B:$B,'A. Personnel costs'!$B$54,'Overview employees'!$A:$A,'A. Personnel costs'!$A56)</f>
        <v>0</v>
      </c>
      <c r="L56" s="107">
        <f ca="1">SUMIFS('Overview employees'!M:M,'Overview employees'!$B:$B,'A. Personnel costs'!$B$54,'Overview employees'!$A:$A,'A. Personnel costs'!$A56)</f>
        <v>0</v>
      </c>
      <c r="M56" s="107">
        <f ca="1">SUMIFS('Overview employees'!N:N,'Overview employees'!$B:$B,'A. Personnel costs'!$B$54,'Overview employees'!$A:$A,'A. Personnel costs'!$A56)</f>
        <v>0</v>
      </c>
      <c r="N56" s="107">
        <f ca="1">SUMIFS('Overview employees'!O:O,'Overview employees'!$B:$B,'A. Personnel costs'!$B$54,'Overview employees'!$A:$A,'A. Personnel costs'!$A56)</f>
        <v>0</v>
      </c>
      <c r="O56" s="107">
        <f ca="1">SUMIFS('Overview employees'!P:P,'Overview employees'!$B:$B,'A. Personnel costs'!$B$54,'Overview employees'!$A:$A,'A. Personnel costs'!$A56)</f>
        <v>0</v>
      </c>
      <c r="P56" s="107">
        <f ca="1">SUMIFS('Overview employees'!Q:Q,'Overview employees'!$B:$B,'A. Personnel costs'!$B$54,'Overview employees'!$A:$A,'A. Personnel costs'!$A56)</f>
        <v>0</v>
      </c>
      <c r="Q56" s="107">
        <f ca="1">SUMIFS('Overview employees'!R:R,'Overview employees'!$B:$B,'A. Personnel costs'!$B$54,'Overview employees'!$A:$A,'A. Personnel costs'!$A56)</f>
        <v>0</v>
      </c>
      <c r="R56" s="107">
        <f ca="1">SUMIFS('Overview employees'!S:S,'Overview employees'!$B:$B,'A. Personnel costs'!$B$54,'Overview employees'!$A:$A,'A. Personnel costs'!$A56)</f>
        <v>0</v>
      </c>
      <c r="S56" s="107">
        <f ca="1">SUMIFS('Overview employees'!T:T,'Overview employees'!$B:$B,'A. Personnel costs'!$B$54,'Overview employees'!$A:$A,'A. Personnel costs'!$A56)</f>
        <v>0</v>
      </c>
    </row>
    <row r="57" spans="1:19" x14ac:dyDescent="0.25">
      <c r="A57" s="100" t="s">
        <v>242</v>
      </c>
      <c r="B57" s="548"/>
      <c r="C57" s="106">
        <f ca="1">SUMIFS('Overview employees'!D:D,'Overview employees'!B:B,'A. Personnel costs'!$B$54,'Overview employees'!A:A,'A. Personnel costs'!$A57)</f>
        <v>0</v>
      </c>
      <c r="D57" s="102">
        <f t="shared" ca="1" si="8"/>
        <v>0</v>
      </c>
      <c r="E57" s="107">
        <f ca="1">SUMIFS('Overview employees'!F:F,'Overview employees'!$B:$B,'A. Personnel costs'!$B$54,'Overview employees'!$A:$A,'A. Personnel costs'!$A57)</f>
        <v>0</v>
      </c>
      <c r="F57" s="107">
        <f ca="1">SUMIFS('Overview employees'!G:G,'Overview employees'!$B:$B,'A. Personnel costs'!$B$54,'Overview employees'!$A:$A,'A. Personnel costs'!$A57)</f>
        <v>0</v>
      </c>
      <c r="G57" s="107">
        <f ca="1">SUMIFS('Overview employees'!H:H,'Overview employees'!$B:$B,'A. Personnel costs'!$B$54,'Overview employees'!$A:$A,'A. Personnel costs'!$A57)</f>
        <v>0</v>
      </c>
      <c r="H57" s="107">
        <f ca="1">SUMIFS('Overview employees'!I:I,'Overview employees'!$B:$B,'A. Personnel costs'!$B$54,'Overview employees'!$A:$A,'A. Personnel costs'!$A57)</f>
        <v>0</v>
      </c>
      <c r="I57" s="107">
        <f ca="1">SUMIFS('Overview employees'!J:J,'Overview employees'!$B:$B,'A. Personnel costs'!$B$54,'Overview employees'!$A:$A,'A. Personnel costs'!$A57)</f>
        <v>0</v>
      </c>
      <c r="J57" s="107">
        <f ca="1">SUMIFS('Overview employees'!K:K,'Overview employees'!$B:$B,'A. Personnel costs'!$B$54,'Overview employees'!$A:$A,'A. Personnel costs'!$A57)</f>
        <v>0</v>
      </c>
      <c r="K57" s="107">
        <f ca="1">SUMIFS('Overview employees'!L:L,'Overview employees'!$B:$B,'A. Personnel costs'!$B$54,'Overview employees'!$A:$A,'A. Personnel costs'!$A57)</f>
        <v>0</v>
      </c>
      <c r="L57" s="107">
        <f ca="1">SUMIFS('Overview employees'!M:M,'Overview employees'!$B:$B,'A. Personnel costs'!$B$54,'Overview employees'!$A:$A,'A. Personnel costs'!$A57)</f>
        <v>0</v>
      </c>
      <c r="M57" s="107">
        <f ca="1">SUMIFS('Overview employees'!N:N,'Overview employees'!$B:$B,'A. Personnel costs'!$B$54,'Overview employees'!$A:$A,'A. Personnel costs'!$A57)</f>
        <v>0</v>
      </c>
      <c r="N57" s="107">
        <f ca="1">SUMIFS('Overview employees'!O:O,'Overview employees'!$B:$B,'A. Personnel costs'!$B$54,'Overview employees'!$A:$A,'A. Personnel costs'!$A57)</f>
        <v>0</v>
      </c>
      <c r="O57" s="107">
        <f ca="1">SUMIFS('Overview employees'!P:P,'Overview employees'!$B:$B,'A. Personnel costs'!$B$54,'Overview employees'!$A:$A,'A. Personnel costs'!$A57)</f>
        <v>0</v>
      </c>
      <c r="P57" s="107">
        <f ca="1">SUMIFS('Overview employees'!Q:Q,'Overview employees'!$B:$B,'A. Personnel costs'!$B$54,'Overview employees'!$A:$A,'A. Personnel costs'!$A57)</f>
        <v>0</v>
      </c>
      <c r="Q57" s="107">
        <f ca="1">SUMIFS('Overview employees'!R:R,'Overview employees'!$B:$B,'A. Personnel costs'!$B$54,'Overview employees'!$A:$A,'A. Personnel costs'!$A57)</f>
        <v>0</v>
      </c>
      <c r="R57" s="107">
        <f ca="1">SUMIFS('Overview employees'!S:S,'Overview employees'!$B:$B,'A. Personnel costs'!$B$54,'Overview employees'!$A:$A,'A. Personnel costs'!$A57)</f>
        <v>0</v>
      </c>
      <c r="S57" s="107">
        <f ca="1">SUMIFS('Overview employees'!T:T,'Overview employees'!$B:$B,'A. Personnel costs'!$B$54,'Overview employees'!$A:$A,'A. Personnel costs'!$A57)</f>
        <v>0</v>
      </c>
    </row>
    <row r="58" spans="1:19" x14ac:dyDescent="0.25">
      <c r="A58" s="108" t="s">
        <v>243</v>
      </c>
      <c r="B58" s="548"/>
      <c r="C58" s="106">
        <f ca="1">SUMIFS('Overview employees'!D:D,'Overview employees'!B:B,'A. Personnel costs'!$B$54,'Overview employees'!A:A,'A. Personnel costs'!$A58)</f>
        <v>0</v>
      </c>
      <c r="D58" s="102">
        <f t="shared" ca="1" si="8"/>
        <v>0</v>
      </c>
      <c r="E58" s="107">
        <f ca="1">SUMIFS('Overview employees'!F:F,'Overview employees'!$B:$B,'A. Personnel costs'!$B$54,'Overview employees'!$A:$A,'A. Personnel costs'!$A58)</f>
        <v>0</v>
      </c>
      <c r="F58" s="107">
        <f ca="1">SUMIFS('Overview employees'!G:G,'Overview employees'!$B:$B,'A. Personnel costs'!$B$54,'Overview employees'!$A:$A,'A. Personnel costs'!$A58)</f>
        <v>0</v>
      </c>
      <c r="G58" s="107">
        <f ca="1">SUMIFS('Overview employees'!H:H,'Overview employees'!$B:$B,'A. Personnel costs'!$B$54,'Overview employees'!$A:$A,'A. Personnel costs'!$A58)</f>
        <v>0</v>
      </c>
      <c r="H58" s="107">
        <f ca="1">SUMIFS('Overview employees'!I:I,'Overview employees'!$B:$B,'A. Personnel costs'!$B$54,'Overview employees'!$A:$A,'A. Personnel costs'!$A58)</f>
        <v>0</v>
      </c>
      <c r="I58" s="107">
        <f ca="1">SUMIFS('Overview employees'!J:J,'Overview employees'!$B:$B,'A. Personnel costs'!$B$54,'Overview employees'!$A:$A,'A. Personnel costs'!$A58)</f>
        <v>0</v>
      </c>
      <c r="J58" s="107">
        <f ca="1">SUMIFS('Overview employees'!K:K,'Overview employees'!$B:$B,'A. Personnel costs'!$B$54,'Overview employees'!$A:$A,'A. Personnel costs'!$A58)</f>
        <v>0</v>
      </c>
      <c r="K58" s="107">
        <f ca="1">SUMIFS('Overview employees'!L:L,'Overview employees'!$B:$B,'A. Personnel costs'!$B$54,'Overview employees'!$A:$A,'A. Personnel costs'!$A58)</f>
        <v>0</v>
      </c>
      <c r="L58" s="107">
        <f ca="1">SUMIFS('Overview employees'!M:M,'Overview employees'!$B:$B,'A. Personnel costs'!$B$54,'Overview employees'!$A:$A,'A. Personnel costs'!$A58)</f>
        <v>0</v>
      </c>
      <c r="M58" s="107">
        <f ca="1">SUMIFS('Overview employees'!N:N,'Overview employees'!$B:$B,'A. Personnel costs'!$B$54,'Overview employees'!$A:$A,'A. Personnel costs'!$A58)</f>
        <v>0</v>
      </c>
      <c r="N58" s="107">
        <f ca="1">SUMIFS('Overview employees'!O:O,'Overview employees'!$B:$B,'A. Personnel costs'!$B$54,'Overview employees'!$A:$A,'A. Personnel costs'!$A58)</f>
        <v>0</v>
      </c>
      <c r="O58" s="107">
        <f ca="1">SUMIFS('Overview employees'!P:P,'Overview employees'!$B:$B,'A. Personnel costs'!$B$54,'Overview employees'!$A:$A,'A. Personnel costs'!$A58)</f>
        <v>0</v>
      </c>
      <c r="P58" s="107">
        <f ca="1">SUMIFS('Overview employees'!Q:Q,'Overview employees'!$B:$B,'A. Personnel costs'!$B$54,'Overview employees'!$A:$A,'A. Personnel costs'!$A58)</f>
        <v>0</v>
      </c>
      <c r="Q58" s="107">
        <f ca="1">SUMIFS('Overview employees'!R:R,'Overview employees'!$B:$B,'A. Personnel costs'!$B$54,'Overview employees'!$A:$A,'A. Personnel costs'!$A58)</f>
        <v>0</v>
      </c>
      <c r="R58" s="107">
        <f ca="1">SUMIFS('Overview employees'!S:S,'Overview employees'!$B:$B,'A. Personnel costs'!$B$54,'Overview employees'!$A:$A,'A. Personnel costs'!$A58)</f>
        <v>0</v>
      </c>
      <c r="S58" s="107">
        <f ca="1">SUMIFS('Overview employees'!T:T,'Overview employees'!$B:$B,'A. Personnel costs'!$B$54,'Overview employees'!$A:$A,'A. Personnel costs'!$A58)</f>
        <v>0</v>
      </c>
    </row>
    <row r="59" spans="1:19" s="78" customFormat="1" x14ac:dyDescent="0.25">
      <c r="A59" s="109" t="s">
        <v>52</v>
      </c>
      <c r="B59" s="549"/>
      <c r="C59" s="110">
        <f ca="1">SUM(C54:C58)</f>
        <v>0</v>
      </c>
      <c r="D59" s="111">
        <f t="shared" ca="1" si="8"/>
        <v>0</v>
      </c>
      <c r="E59" s="112">
        <f ca="1">SUM(E54:E58)</f>
        <v>0</v>
      </c>
      <c r="F59" s="112">
        <f t="shared" ref="F59:S59" ca="1" si="12">SUM(F54:F58)</f>
        <v>0</v>
      </c>
      <c r="G59" s="112">
        <f t="shared" ca="1" si="12"/>
        <v>0</v>
      </c>
      <c r="H59" s="112">
        <f t="shared" ca="1" si="12"/>
        <v>0</v>
      </c>
      <c r="I59" s="112">
        <f t="shared" ca="1" si="12"/>
        <v>0</v>
      </c>
      <c r="J59" s="112">
        <f t="shared" ca="1" si="12"/>
        <v>0</v>
      </c>
      <c r="K59" s="112">
        <f t="shared" ca="1" si="12"/>
        <v>0</v>
      </c>
      <c r="L59" s="112">
        <f t="shared" ca="1" si="12"/>
        <v>0</v>
      </c>
      <c r="M59" s="112">
        <f t="shared" ca="1" si="12"/>
        <v>0</v>
      </c>
      <c r="N59" s="112">
        <f t="shared" ca="1" si="12"/>
        <v>0</v>
      </c>
      <c r="O59" s="112">
        <f t="shared" ca="1" si="12"/>
        <v>0</v>
      </c>
      <c r="P59" s="112">
        <f t="shared" ca="1" si="12"/>
        <v>0</v>
      </c>
      <c r="Q59" s="112">
        <f t="shared" ca="1" si="12"/>
        <v>0</v>
      </c>
      <c r="R59" s="112">
        <f t="shared" ca="1" si="12"/>
        <v>0</v>
      </c>
      <c r="S59" s="112">
        <f t="shared" ca="1" si="12"/>
        <v>0</v>
      </c>
    </row>
  </sheetData>
  <mergeCells count="12">
    <mergeCell ref="B2:C2"/>
    <mergeCell ref="B3:C3"/>
    <mergeCell ref="B4:C4"/>
    <mergeCell ref="B6:B11"/>
    <mergeCell ref="B12:B17"/>
    <mergeCell ref="B48:B53"/>
    <mergeCell ref="B54:B59"/>
    <mergeCell ref="B18:B23"/>
    <mergeCell ref="B24:B29"/>
    <mergeCell ref="B30:B35"/>
    <mergeCell ref="B36:B41"/>
    <mergeCell ref="B42:B47"/>
  </mergeCells>
  <conditionalFormatting sqref="C6:S59">
    <cfRule type="cellIs" dxfId="1948" priority="3" operator="equal">
      <formula>0</formula>
    </cfRule>
  </conditionalFormatting>
  <conditionalFormatting sqref="D4:S5">
    <cfRule type="cellIs" dxfId="1947" priority="1" operator="lessThan">
      <formula>0</formula>
    </cfRule>
    <cfRule type="cellIs" dxfId="1946" priority="2" operator="greaterThan">
      <formula>0</formula>
    </cfRule>
  </conditionalFormatting>
  <pageMargins left="0.7" right="0.7" top="0.78740157500000008" bottom="0.78740157500000008"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AD6DB-E630-493F-AC1E-4218EA521E56}">
  <dimension ref="A1:X500"/>
  <sheetViews>
    <sheetView showGridLines="0" topLeftCell="A3" workbookViewId="0">
      <selection activeCell="F29" sqref="F29"/>
    </sheetView>
  </sheetViews>
  <sheetFormatPr baseColWidth="10" defaultColWidth="11.5546875" defaultRowHeight="15.75" outlineLevelRow="1" outlineLevelCol="2" x14ac:dyDescent="0.25"/>
  <cols>
    <col min="1" max="1" width="11.5546875" style="21"/>
    <col min="2" max="2" width="6.33203125" style="333" customWidth="1"/>
    <col min="3" max="4" width="16.44140625" style="21" customWidth="1"/>
    <col min="5" max="5" width="16.44140625" style="306" customWidth="1"/>
    <col min="6" max="8" width="16.44140625" style="276" customWidth="1"/>
    <col min="9" max="13" width="11.21875" style="276" customWidth="1" outlineLevel="2"/>
    <col min="14" max="23" width="11.21875" style="276" customWidth="1" outlineLevel="1"/>
    <col min="25" max="25" width="10.5546875" style="276" customWidth="1"/>
    <col min="26" max="16384" width="11.5546875" style="276"/>
  </cols>
  <sheetData>
    <row r="1" spans="1:24" ht="24" customHeight="1" x14ac:dyDescent="0.25">
      <c r="A1" s="17" t="s">
        <v>411</v>
      </c>
      <c r="B1" s="334"/>
      <c r="C1" s="18"/>
      <c r="D1" s="18"/>
      <c r="E1" s="18"/>
      <c r="F1" s="18"/>
      <c r="G1" s="18"/>
      <c r="H1" s="18"/>
      <c r="I1" s="18"/>
      <c r="J1" s="18"/>
      <c r="K1" s="18"/>
      <c r="L1" s="18"/>
      <c r="M1" s="18"/>
      <c r="N1" s="18"/>
      <c r="O1" s="18"/>
      <c r="P1" s="18"/>
      <c r="Q1" s="18"/>
      <c r="R1" s="18"/>
      <c r="S1" s="18"/>
      <c r="T1" s="18"/>
      <c r="U1" s="18"/>
      <c r="V1" s="18"/>
      <c r="W1" s="19"/>
      <c r="X1" s="276"/>
    </row>
    <row r="2" spans="1:24" s="309" customFormat="1" ht="15" x14ac:dyDescent="0.25">
      <c r="A2" s="308"/>
      <c r="B2" s="331"/>
      <c r="D2" s="308"/>
      <c r="E2" s="310"/>
      <c r="F2" s="311"/>
      <c r="G2" s="311"/>
      <c r="I2" s="311"/>
      <c r="J2" s="311"/>
      <c r="K2" s="311"/>
      <c r="L2" s="311"/>
      <c r="M2" s="311"/>
      <c r="N2" s="311"/>
      <c r="O2" s="311"/>
      <c r="P2" s="311"/>
      <c r="Q2" s="311"/>
      <c r="R2" s="311"/>
      <c r="S2" s="311"/>
      <c r="T2" s="311"/>
      <c r="U2" s="311"/>
      <c r="V2" s="311"/>
    </row>
    <row r="3" spans="1:24" ht="26.25" x14ac:dyDescent="0.25">
      <c r="C3" s="312" t="s">
        <v>412</v>
      </c>
      <c r="D3" s="308"/>
      <c r="E3" s="308"/>
      <c r="F3" s="435"/>
      <c r="G3" s="308"/>
      <c r="I3" s="21"/>
      <c r="J3" s="21"/>
      <c r="K3" s="21"/>
      <c r="L3" s="21"/>
      <c r="M3" s="21"/>
      <c r="N3" s="21"/>
      <c r="O3" s="21"/>
      <c r="P3" s="21"/>
      <c r="Q3" s="21"/>
      <c r="R3" s="21"/>
      <c r="S3" s="21"/>
      <c r="T3" s="21"/>
      <c r="U3" s="21"/>
      <c r="V3" s="21"/>
    </row>
    <row r="4" spans="1:24" x14ac:dyDescent="0.25">
      <c r="C4" s="436" t="s">
        <v>19</v>
      </c>
      <c r="D4" s="436" t="s">
        <v>548</v>
      </c>
      <c r="E4" s="436" t="s">
        <v>549</v>
      </c>
      <c r="F4" s="436" t="s">
        <v>550</v>
      </c>
      <c r="G4" s="313" t="s">
        <v>551</v>
      </c>
      <c r="H4" s="314" t="s">
        <v>414</v>
      </c>
      <c r="I4" s="313" t="s">
        <v>413</v>
      </c>
      <c r="J4" s="313" t="s">
        <v>54</v>
      </c>
      <c r="K4" s="313" t="s">
        <v>55</v>
      </c>
      <c r="L4" s="313" t="s">
        <v>56</v>
      </c>
      <c r="M4" s="313" t="s">
        <v>57</v>
      </c>
      <c r="N4" s="313" t="s">
        <v>58</v>
      </c>
      <c r="O4" s="313" t="s">
        <v>59</v>
      </c>
      <c r="P4" s="313" t="s">
        <v>60</v>
      </c>
      <c r="Q4" s="313" t="s">
        <v>61</v>
      </c>
      <c r="R4" s="313" t="s">
        <v>62</v>
      </c>
      <c r="S4" s="313" t="s">
        <v>63</v>
      </c>
      <c r="T4" s="313" t="s">
        <v>64</v>
      </c>
      <c r="U4" s="313" t="s">
        <v>65</v>
      </c>
      <c r="V4" s="313" t="s">
        <v>66</v>
      </c>
      <c r="W4" s="313" t="s">
        <v>67</v>
      </c>
    </row>
    <row r="5" spans="1:24" x14ac:dyDescent="0.25">
      <c r="C5" s="315" t="s">
        <v>24</v>
      </c>
      <c r="D5" s="340">
        <f>SUMIFS($F:$F,$B:$B,C5,$C:$C,"Yes")</f>
        <v>0</v>
      </c>
      <c r="E5" s="437"/>
      <c r="G5" s="438"/>
      <c r="H5" s="316">
        <f>SUM(I5:W5)</f>
        <v>0</v>
      </c>
      <c r="I5" s="316">
        <f t="shared" ref="I5:W5" si="0">SUMIFS($F:$F,$B:$B,$C5,$C:$C,"Yes",$D:$D,I$4)</f>
        <v>0</v>
      </c>
      <c r="J5" s="316">
        <f t="shared" si="0"/>
        <v>0</v>
      </c>
      <c r="K5" s="316">
        <f t="shared" si="0"/>
        <v>0</v>
      </c>
      <c r="L5" s="316">
        <f t="shared" si="0"/>
        <v>0</v>
      </c>
      <c r="M5" s="316">
        <f t="shared" si="0"/>
        <v>0</v>
      </c>
      <c r="N5" s="316">
        <f t="shared" si="0"/>
        <v>0</v>
      </c>
      <c r="O5" s="316">
        <f t="shared" si="0"/>
        <v>0</v>
      </c>
      <c r="P5" s="316">
        <f t="shared" si="0"/>
        <v>0</v>
      </c>
      <c r="Q5" s="316">
        <f t="shared" si="0"/>
        <v>0</v>
      </c>
      <c r="R5" s="316">
        <f t="shared" si="0"/>
        <v>0</v>
      </c>
      <c r="S5" s="316">
        <f t="shared" si="0"/>
        <v>0</v>
      </c>
      <c r="T5" s="316">
        <f t="shared" si="0"/>
        <v>0</v>
      </c>
      <c r="U5" s="316">
        <f t="shared" si="0"/>
        <v>0</v>
      </c>
      <c r="V5" s="316">
        <f t="shared" si="0"/>
        <v>0</v>
      </c>
      <c r="W5" s="316">
        <f t="shared" si="0"/>
        <v>0</v>
      </c>
    </row>
    <row r="6" spans="1:24" x14ac:dyDescent="0.25">
      <c r="C6" s="385" t="s">
        <v>91</v>
      </c>
      <c r="D6" s="439">
        <f>IFERROR(IF(OR((E5+E6)=D5,E5=0),0,D5-E5-E6),"")</f>
        <v>0</v>
      </c>
      <c r="E6" s="437"/>
      <c r="F6" s="440" t="str">
        <f>IF((D5)=E5+E6,"no adjustment needed",IF(ISBLANK(E5),"no adjustment needed","adjustment needed"))</f>
        <v>no adjustment needed</v>
      </c>
      <c r="G6" s="438"/>
    </row>
    <row r="7" spans="1:24" ht="15.75" customHeight="1" x14ac:dyDescent="0.25">
      <c r="C7" s="441" t="s">
        <v>25</v>
      </c>
      <c r="D7" s="340">
        <f>SUMIFS($F:$F,$B:$B,C7,$C:$C,"Yes")</f>
        <v>0</v>
      </c>
      <c r="E7" s="437"/>
      <c r="F7" s="309"/>
      <c r="G7" s="438"/>
      <c r="H7" s="317">
        <f>SUM(I7:W7)</f>
        <v>0</v>
      </c>
      <c r="I7" s="317">
        <f t="shared" ref="I7:W7" si="1">SUMIFS($F:$F,$B:$B,$C7,$C:$C,"Yes",$D:$D,I$4)</f>
        <v>0</v>
      </c>
      <c r="J7" s="317">
        <f t="shared" si="1"/>
        <v>0</v>
      </c>
      <c r="K7" s="317">
        <f t="shared" si="1"/>
        <v>0</v>
      </c>
      <c r="L7" s="317">
        <f t="shared" si="1"/>
        <v>0</v>
      </c>
      <c r="M7" s="317">
        <f t="shared" si="1"/>
        <v>0</v>
      </c>
      <c r="N7" s="317">
        <f t="shared" si="1"/>
        <v>0</v>
      </c>
      <c r="O7" s="317">
        <f t="shared" si="1"/>
        <v>0</v>
      </c>
      <c r="P7" s="317">
        <f t="shared" si="1"/>
        <v>0</v>
      </c>
      <c r="Q7" s="317">
        <f t="shared" si="1"/>
        <v>0</v>
      </c>
      <c r="R7" s="317">
        <f t="shared" si="1"/>
        <v>0</v>
      </c>
      <c r="S7" s="317">
        <f t="shared" si="1"/>
        <v>0</v>
      </c>
      <c r="T7" s="317">
        <f t="shared" si="1"/>
        <v>0</v>
      </c>
      <c r="U7" s="317">
        <f t="shared" si="1"/>
        <v>0</v>
      </c>
      <c r="V7" s="317">
        <f t="shared" si="1"/>
        <v>0</v>
      </c>
      <c r="W7" s="317">
        <f t="shared" si="1"/>
        <v>0</v>
      </c>
    </row>
    <row r="8" spans="1:24" x14ac:dyDescent="0.25">
      <c r="C8" s="441" t="s">
        <v>127</v>
      </c>
      <c r="D8" s="439">
        <f>IFERROR(IF(OR((E7+E8)=D7,E7=0),0,D7-E7-E8),"")</f>
        <v>0</v>
      </c>
      <c r="E8" s="437"/>
      <c r="F8" s="440" t="str">
        <f>IF((D7)=E7+E8,"no adjustment needed",IF(ISBLANK(E7),"no adjustment needed","adjustment needed"))</f>
        <v>no adjustment needed</v>
      </c>
      <c r="G8" s="438"/>
    </row>
    <row r="9" spans="1:24" ht="15.75" customHeight="1" outlineLevel="1" x14ac:dyDescent="0.25">
      <c r="C9" s="442" t="s">
        <v>26</v>
      </c>
      <c r="D9" s="340">
        <f>SUMIFS($F:$F,$B:$B,C9,$C:$C,"Yes")</f>
        <v>0</v>
      </c>
      <c r="E9" s="437"/>
      <c r="F9" s="309"/>
      <c r="G9" s="438"/>
      <c r="H9" s="443">
        <f>SUM(I9:W9)</f>
        <v>0</v>
      </c>
      <c r="I9" s="443">
        <f t="shared" ref="I9:W9" si="2">SUMIFS($F:$F,$B:$B,$C9,$C:$C,"Yes",$D:$D,I$4)</f>
        <v>0</v>
      </c>
      <c r="J9" s="443">
        <f t="shared" si="2"/>
        <v>0</v>
      </c>
      <c r="K9" s="443">
        <f t="shared" si="2"/>
        <v>0</v>
      </c>
      <c r="L9" s="443">
        <f t="shared" si="2"/>
        <v>0</v>
      </c>
      <c r="M9" s="443">
        <f t="shared" si="2"/>
        <v>0</v>
      </c>
      <c r="N9" s="443">
        <f t="shared" si="2"/>
        <v>0</v>
      </c>
      <c r="O9" s="443">
        <f t="shared" si="2"/>
        <v>0</v>
      </c>
      <c r="P9" s="443">
        <f t="shared" si="2"/>
        <v>0</v>
      </c>
      <c r="Q9" s="443">
        <f t="shared" si="2"/>
        <v>0</v>
      </c>
      <c r="R9" s="443">
        <f t="shared" si="2"/>
        <v>0</v>
      </c>
      <c r="S9" s="443">
        <f t="shared" si="2"/>
        <v>0</v>
      </c>
      <c r="T9" s="443">
        <f t="shared" si="2"/>
        <v>0</v>
      </c>
      <c r="U9" s="443">
        <f t="shared" si="2"/>
        <v>0</v>
      </c>
      <c r="V9" s="443">
        <f t="shared" si="2"/>
        <v>0</v>
      </c>
      <c r="W9" s="443">
        <f t="shared" si="2"/>
        <v>0</v>
      </c>
    </row>
    <row r="10" spans="1:24" outlineLevel="1" x14ac:dyDescent="0.25">
      <c r="C10" s="442" t="s">
        <v>163</v>
      </c>
      <c r="D10" s="439">
        <f>IFERROR(IF(OR((E9+E10)=D9,E9=0),0,D9-E9-E10),"")</f>
        <v>0</v>
      </c>
      <c r="E10" s="437"/>
      <c r="F10" s="440" t="str">
        <f>IF((D9)=E9+E10,"no adjustment needed",IF(ISBLANK(E9),"no adjustment needed","adjustment needed"))</f>
        <v>no adjustment needed</v>
      </c>
      <c r="G10" s="438"/>
    </row>
    <row r="11" spans="1:24" outlineLevel="1" collapsed="1" x14ac:dyDescent="0.25">
      <c r="C11" s="444" t="s">
        <v>27</v>
      </c>
      <c r="D11" s="340">
        <f>SUMIFS($F:$F,$B:$B,C11,$C:$C,"Yes")</f>
        <v>0</v>
      </c>
      <c r="E11" s="437"/>
      <c r="F11" s="309"/>
      <c r="G11" s="438"/>
      <c r="H11" s="445">
        <f>SUM(I11:W11)</f>
        <v>0</v>
      </c>
      <c r="I11" s="445">
        <f t="shared" ref="I11:W11" si="3">SUMIFS($F:$F,$B:$B,$C11,$C:$C,"Yes",$D:$D,I$4)</f>
        <v>0</v>
      </c>
      <c r="J11" s="445">
        <f>SUMIFS($F:$F,$B:$B,$C11,$C:$C,"Yes",$D:$D,J$4)</f>
        <v>0</v>
      </c>
      <c r="K11" s="445">
        <f t="shared" si="3"/>
        <v>0</v>
      </c>
      <c r="L11" s="445">
        <f t="shared" si="3"/>
        <v>0</v>
      </c>
      <c r="M11" s="445">
        <f t="shared" si="3"/>
        <v>0</v>
      </c>
      <c r="N11" s="445">
        <f t="shared" si="3"/>
        <v>0</v>
      </c>
      <c r="O11" s="445">
        <f t="shared" si="3"/>
        <v>0</v>
      </c>
      <c r="P11" s="445">
        <f t="shared" si="3"/>
        <v>0</v>
      </c>
      <c r="Q11" s="445">
        <f t="shared" si="3"/>
        <v>0</v>
      </c>
      <c r="R11" s="445">
        <f t="shared" si="3"/>
        <v>0</v>
      </c>
      <c r="S11" s="445">
        <f t="shared" si="3"/>
        <v>0</v>
      </c>
      <c r="T11" s="445">
        <f t="shared" si="3"/>
        <v>0</v>
      </c>
      <c r="U11" s="445">
        <f t="shared" si="3"/>
        <v>0</v>
      </c>
      <c r="V11" s="445">
        <f t="shared" si="3"/>
        <v>0</v>
      </c>
      <c r="W11" s="445">
        <f t="shared" si="3"/>
        <v>0</v>
      </c>
    </row>
    <row r="12" spans="1:24" outlineLevel="1" x14ac:dyDescent="0.25">
      <c r="C12" s="444" t="s">
        <v>199</v>
      </c>
      <c r="D12" s="439">
        <f>IFERROR(IF(OR((E11+E12)=D11,E11=0),0,D11-E11-E12),"")</f>
        <v>0</v>
      </c>
      <c r="E12" s="437"/>
      <c r="F12" s="440" t="str">
        <f>IF((D11)=E11+E12,"no adjustment needed",IF(ISBLANK(E11),"no adjustment needed","adjustment needed"))</f>
        <v>no adjustment needed</v>
      </c>
      <c r="G12" s="438"/>
    </row>
    <row r="13" spans="1:24" outlineLevel="1" collapsed="1" x14ac:dyDescent="0.25">
      <c r="C13" s="446" t="s">
        <v>28</v>
      </c>
      <c r="D13" s="340">
        <f>SUMIFS($F:$F,$B:$B,C13,$C:$C,"Yes")</f>
        <v>0</v>
      </c>
      <c r="E13" s="437"/>
      <c r="F13" s="309"/>
      <c r="G13" s="438"/>
      <c r="H13" s="318">
        <f>SUM(I13:W13)</f>
        <v>0</v>
      </c>
      <c r="I13" s="318">
        <f t="shared" ref="I13:W13" si="4">SUMIFS($F:$F,$B:$B,$C13,$C:$C,"Yes",$D:$D,I$4)</f>
        <v>0</v>
      </c>
      <c r="J13" s="318">
        <f t="shared" si="4"/>
        <v>0</v>
      </c>
      <c r="K13" s="318">
        <f t="shared" si="4"/>
        <v>0</v>
      </c>
      <c r="L13" s="318">
        <f t="shared" si="4"/>
        <v>0</v>
      </c>
      <c r="M13" s="318">
        <f t="shared" si="4"/>
        <v>0</v>
      </c>
      <c r="N13" s="318">
        <f t="shared" si="4"/>
        <v>0</v>
      </c>
      <c r="O13" s="318">
        <f t="shared" si="4"/>
        <v>0</v>
      </c>
      <c r="P13" s="318">
        <f t="shared" si="4"/>
        <v>0</v>
      </c>
      <c r="Q13" s="318">
        <f t="shared" si="4"/>
        <v>0</v>
      </c>
      <c r="R13" s="318">
        <f t="shared" si="4"/>
        <v>0</v>
      </c>
      <c r="S13" s="318">
        <f t="shared" si="4"/>
        <v>0</v>
      </c>
      <c r="T13" s="318">
        <f t="shared" si="4"/>
        <v>0</v>
      </c>
      <c r="U13" s="318">
        <f t="shared" si="4"/>
        <v>0</v>
      </c>
      <c r="V13" s="318">
        <f t="shared" si="4"/>
        <v>0</v>
      </c>
      <c r="W13" s="318">
        <f t="shared" si="4"/>
        <v>0</v>
      </c>
    </row>
    <row r="14" spans="1:24" x14ac:dyDescent="0.25">
      <c r="C14" s="447" t="s">
        <v>52</v>
      </c>
      <c r="D14" s="319">
        <f>SUM(D5:D13)</f>
        <v>0</v>
      </c>
      <c r="E14" s="319">
        <f>SUM(E5:E13)</f>
        <v>0</v>
      </c>
      <c r="H14" s="320">
        <f>SUM(I14:W14)</f>
        <v>0</v>
      </c>
      <c r="I14" s="320">
        <f t="shared" ref="I14:W14" si="5">SUM(I5:I13)</f>
        <v>0</v>
      </c>
      <c r="J14" s="319">
        <f t="shared" si="5"/>
        <v>0</v>
      </c>
      <c r="K14" s="319">
        <f t="shared" si="5"/>
        <v>0</v>
      </c>
      <c r="L14" s="319">
        <f t="shared" si="5"/>
        <v>0</v>
      </c>
      <c r="M14" s="319">
        <f t="shared" si="5"/>
        <v>0</v>
      </c>
      <c r="N14" s="319">
        <f t="shared" si="5"/>
        <v>0</v>
      </c>
      <c r="O14" s="319">
        <f t="shared" si="5"/>
        <v>0</v>
      </c>
      <c r="P14" s="319">
        <f t="shared" si="5"/>
        <v>0</v>
      </c>
      <c r="Q14" s="319">
        <f t="shared" si="5"/>
        <v>0</v>
      </c>
      <c r="R14" s="319">
        <f t="shared" si="5"/>
        <v>0</v>
      </c>
      <c r="S14" s="319">
        <f t="shared" si="5"/>
        <v>0</v>
      </c>
      <c r="T14" s="319">
        <f t="shared" si="5"/>
        <v>0</v>
      </c>
      <c r="U14" s="319">
        <f t="shared" si="5"/>
        <v>0</v>
      </c>
      <c r="V14" s="319">
        <f t="shared" si="5"/>
        <v>0</v>
      </c>
      <c r="W14" s="319">
        <f t="shared" si="5"/>
        <v>0</v>
      </c>
    </row>
    <row r="15" spans="1:24" x14ac:dyDescent="0.25">
      <c r="E15" s="276"/>
      <c r="I15" s="321"/>
      <c r="J15" s="321"/>
    </row>
    <row r="16" spans="1:24" ht="26.25" x14ac:dyDescent="0.25">
      <c r="C16" s="312" t="s">
        <v>415</v>
      </c>
      <c r="I16" s="321"/>
      <c r="J16" s="321"/>
    </row>
    <row r="17" spans="1:22" x14ac:dyDescent="0.25">
      <c r="C17" s="322" t="s">
        <v>416</v>
      </c>
      <c r="D17" s="323"/>
      <c r="E17" s="323"/>
      <c r="F17" s="324">
        <f>SUMIFS($F:$F,$C:$C,"No")</f>
        <v>0</v>
      </c>
    </row>
    <row r="18" spans="1:22" x14ac:dyDescent="0.25">
      <c r="C18" s="325" t="s">
        <v>417</v>
      </c>
      <c r="D18" s="323" t="s">
        <v>552</v>
      </c>
      <c r="E18" s="323"/>
      <c r="F18" s="305">
        <f>D14+F17</f>
        <v>0</v>
      </c>
    </row>
    <row r="19" spans="1:22" ht="26.25" x14ac:dyDescent="0.25">
      <c r="A19" s="326" t="s">
        <v>418</v>
      </c>
      <c r="E19" s="276"/>
    </row>
    <row r="20" spans="1:22" s="304" customFormat="1" ht="30" x14ac:dyDescent="0.25">
      <c r="A20" s="327" t="s">
        <v>419</v>
      </c>
      <c r="B20" s="327" t="s">
        <v>19</v>
      </c>
      <c r="C20" s="327" t="s">
        <v>553</v>
      </c>
      <c r="D20" s="327" t="s">
        <v>554</v>
      </c>
      <c r="E20" s="328" t="s">
        <v>420</v>
      </c>
      <c r="F20" s="328" t="s">
        <v>421</v>
      </c>
      <c r="G20" s="328" t="s">
        <v>422</v>
      </c>
      <c r="H20" s="328" t="s">
        <v>555</v>
      </c>
      <c r="J20" s="276"/>
      <c r="K20" s="276"/>
      <c r="L20" s="276"/>
      <c r="M20" s="276"/>
      <c r="N20" s="276"/>
      <c r="O20" s="276"/>
      <c r="P20" s="276"/>
      <c r="Q20" s="276"/>
      <c r="R20" s="276"/>
      <c r="S20" s="276"/>
      <c r="T20" s="276"/>
      <c r="U20" s="276"/>
      <c r="V20" s="276"/>
    </row>
    <row r="21" spans="1:22" x14ac:dyDescent="0.25">
      <c r="A21" s="329"/>
      <c r="B21" s="448" t="str">
        <f>IF(G21="","",INDEX('Basic project data'!$A$12:$A$16,MATCH(G21,'Basic project data'!$D$12:$D$16,1)))</f>
        <v/>
      </c>
      <c r="C21" s="329"/>
      <c r="D21" s="329"/>
      <c r="E21" s="449"/>
      <c r="F21" s="450"/>
      <c r="G21" s="449"/>
      <c r="H21" s="449"/>
    </row>
    <row r="22" spans="1:22" x14ac:dyDescent="0.25">
      <c r="A22" s="329"/>
      <c r="B22" s="448" t="str">
        <f>IF(G22="","",INDEX('Basic project data'!$A$12:$A$16,MATCH(G22,'Basic project data'!$D$12:$D$16,1)))</f>
        <v/>
      </c>
      <c r="C22" s="329"/>
      <c r="D22" s="329"/>
      <c r="E22" s="449"/>
      <c r="F22" s="450"/>
      <c r="G22" s="449"/>
      <c r="H22" s="449"/>
    </row>
    <row r="23" spans="1:22" x14ac:dyDescent="0.25">
      <c r="A23" s="329"/>
      <c r="B23" s="448" t="str">
        <f>IF(G23="","",INDEX('Basic project data'!$A$12:$A$16,MATCH(G23,'Basic project data'!$D$12:$D$16,1)))</f>
        <v/>
      </c>
      <c r="C23" s="329"/>
      <c r="D23" s="329"/>
      <c r="E23" s="449"/>
      <c r="F23" s="450"/>
      <c r="G23" s="449"/>
      <c r="H23" s="449"/>
    </row>
    <row r="24" spans="1:22" x14ac:dyDescent="0.25">
      <c r="A24" s="329"/>
      <c r="B24" s="448" t="str">
        <f>IF(G24="","",INDEX('Basic project data'!$A$12:$A$16,MATCH(G24,'Basic project data'!$D$12:$D$16,1)))</f>
        <v/>
      </c>
      <c r="C24" s="329"/>
      <c r="D24" s="329"/>
      <c r="E24" s="449"/>
      <c r="F24" s="450"/>
      <c r="G24" s="449"/>
      <c r="H24" s="449"/>
    </row>
    <row r="25" spans="1:22" x14ac:dyDescent="0.25">
      <c r="A25" s="329"/>
      <c r="B25" s="448" t="str">
        <f>IF(G25="","",INDEX('Basic project data'!$A$12:$A$16,MATCH(G25,'Basic project data'!$D$12:$D$16,1)))</f>
        <v/>
      </c>
      <c r="C25" s="329"/>
      <c r="D25" s="329"/>
      <c r="E25" s="449"/>
      <c r="F25" s="450"/>
      <c r="G25" s="449"/>
      <c r="H25" s="449"/>
    </row>
    <row r="26" spans="1:22" x14ac:dyDescent="0.25">
      <c r="A26" s="329"/>
      <c r="B26" s="448" t="str">
        <f>IF(G26="","",INDEX('Basic project data'!$A$12:$A$16,MATCH(G26,'Basic project data'!$D$12:$D$16,1)))</f>
        <v/>
      </c>
      <c r="C26" s="329"/>
      <c r="D26" s="329"/>
      <c r="E26" s="449"/>
      <c r="F26" s="450"/>
      <c r="G26" s="449"/>
      <c r="H26" s="449"/>
    </row>
    <row r="27" spans="1:22" x14ac:dyDescent="0.25">
      <c r="A27" s="329"/>
      <c r="B27" s="448" t="str">
        <f>IF(G27="","",INDEX('Basic project data'!$A$12:$A$16,MATCH(G27,'Basic project data'!$D$12:$D$16,1)))</f>
        <v/>
      </c>
      <c r="C27" s="329"/>
      <c r="D27" s="329"/>
      <c r="E27" s="449"/>
      <c r="F27" s="450"/>
      <c r="G27" s="449"/>
      <c r="H27" s="449"/>
    </row>
    <row r="28" spans="1:22" x14ac:dyDescent="0.25">
      <c r="A28" s="329"/>
      <c r="B28" s="448" t="str">
        <f>IF(G28="","",INDEX('Basic project data'!$A$12:$A$16,MATCH(G28,'Basic project data'!$D$12:$D$16,1)))</f>
        <v/>
      </c>
      <c r="C28" s="329"/>
      <c r="D28" s="329"/>
      <c r="E28" s="449"/>
      <c r="F28" s="450"/>
      <c r="G28" s="449"/>
      <c r="H28" s="449"/>
    </row>
    <row r="29" spans="1:22" x14ac:dyDescent="0.25">
      <c r="A29" s="329"/>
      <c r="B29" s="448" t="str">
        <f>IF(G29="","",INDEX('Basic project data'!$A$12:$A$16,MATCH(G29,'Basic project data'!$D$12:$D$16,1)))</f>
        <v/>
      </c>
      <c r="C29" s="329"/>
      <c r="D29" s="329"/>
      <c r="E29" s="449"/>
      <c r="F29" s="450"/>
      <c r="G29" s="449"/>
      <c r="H29" s="449"/>
    </row>
    <row r="30" spans="1:22" x14ac:dyDescent="0.25">
      <c r="A30" s="329"/>
      <c r="B30" s="448" t="str">
        <f>IF(G30="","",INDEX('Basic project data'!$A$12:$A$16,MATCH(G30,'Basic project data'!$D$12:$D$16,1)))</f>
        <v/>
      </c>
      <c r="C30" s="329"/>
      <c r="D30" s="329"/>
      <c r="E30" s="449"/>
      <c r="F30" s="450"/>
      <c r="G30" s="449"/>
      <c r="H30" s="449"/>
    </row>
    <row r="31" spans="1:22" x14ac:dyDescent="0.25">
      <c r="A31" s="329"/>
      <c r="B31" s="448" t="str">
        <f>IF(G31="","",INDEX('Basic project data'!$A$12:$A$16,MATCH(G31,'Basic project data'!$D$12:$D$16,1)))</f>
        <v/>
      </c>
      <c r="C31" s="329"/>
      <c r="D31" s="329"/>
      <c r="E31" s="449"/>
      <c r="F31" s="450"/>
      <c r="G31" s="449"/>
      <c r="H31" s="449"/>
    </row>
    <row r="32" spans="1:22" x14ac:dyDescent="0.25">
      <c r="A32" s="329"/>
      <c r="B32" s="448" t="str">
        <f>IF(G32="","",INDEX('Basic project data'!$A$12:$A$16,MATCH(G32,'Basic project data'!$D$12:$D$16,1)))</f>
        <v/>
      </c>
      <c r="C32" s="329"/>
      <c r="D32" s="329"/>
      <c r="E32" s="449"/>
      <c r="F32" s="450"/>
      <c r="G32" s="449"/>
      <c r="H32" s="449"/>
    </row>
    <row r="33" spans="1:8" x14ac:dyDescent="0.25">
      <c r="A33" s="329"/>
      <c r="B33" s="448" t="str">
        <f>IF(G33="","",INDEX('Basic project data'!$A$12:$A$16,MATCH(G33,'Basic project data'!$D$12:$D$16,1)))</f>
        <v/>
      </c>
      <c r="C33" s="329"/>
      <c r="D33" s="329"/>
      <c r="E33" s="449"/>
      <c r="F33" s="450"/>
      <c r="G33" s="449"/>
      <c r="H33" s="449"/>
    </row>
    <row r="34" spans="1:8" x14ac:dyDescent="0.25">
      <c r="A34" s="329"/>
      <c r="B34" s="448" t="str">
        <f>IF(G34="","",INDEX('Basic project data'!$A$12:$A$16,MATCH(G34,'Basic project data'!$D$12:$D$16,1)))</f>
        <v/>
      </c>
      <c r="C34" s="329"/>
      <c r="D34" s="329"/>
      <c r="E34" s="449"/>
      <c r="F34" s="450"/>
      <c r="G34" s="449"/>
      <c r="H34" s="449"/>
    </row>
    <row r="35" spans="1:8" x14ac:dyDescent="0.25">
      <c r="A35" s="329"/>
      <c r="B35" s="448" t="str">
        <f>IF(G35="","",INDEX('Basic project data'!$A$12:$A$16,MATCH(G35,'Basic project data'!$D$12:$D$16,1)))</f>
        <v/>
      </c>
      <c r="C35" s="329"/>
      <c r="D35" s="329"/>
      <c r="E35" s="449"/>
      <c r="F35" s="450"/>
      <c r="G35" s="449"/>
      <c r="H35" s="449"/>
    </row>
    <row r="36" spans="1:8" x14ac:dyDescent="0.25">
      <c r="A36" s="329"/>
      <c r="B36" s="448" t="str">
        <f>IF(G36="","",INDEX('Basic project data'!$A$12:$A$16,MATCH(G36,'Basic project data'!$D$12:$D$16,1)))</f>
        <v/>
      </c>
      <c r="C36" s="329"/>
      <c r="D36" s="329"/>
      <c r="E36" s="449"/>
      <c r="F36" s="450"/>
      <c r="G36" s="449"/>
      <c r="H36" s="449"/>
    </row>
    <row r="37" spans="1:8" x14ac:dyDescent="0.25">
      <c r="A37" s="329"/>
      <c r="B37" s="448" t="str">
        <f>IF(G37="","",INDEX('Basic project data'!$A$12:$A$16,MATCH(G37,'Basic project data'!$D$12:$D$16,1)))</f>
        <v/>
      </c>
      <c r="C37" s="329"/>
      <c r="D37" s="329"/>
      <c r="E37" s="449"/>
      <c r="F37" s="450"/>
      <c r="G37" s="449"/>
      <c r="H37" s="449"/>
    </row>
    <row r="38" spans="1:8" x14ac:dyDescent="0.25">
      <c r="A38" s="329"/>
      <c r="B38" s="448" t="str">
        <f>IF(G38="","",INDEX('Basic project data'!$A$12:$A$16,MATCH(G38,'Basic project data'!$D$12:$D$16,1)))</f>
        <v/>
      </c>
      <c r="C38" s="329"/>
      <c r="D38" s="329"/>
      <c r="E38" s="449"/>
      <c r="F38" s="450"/>
      <c r="G38" s="449"/>
      <c r="H38" s="449"/>
    </row>
    <row r="39" spans="1:8" x14ac:dyDescent="0.25">
      <c r="A39" s="329"/>
      <c r="B39" s="448" t="str">
        <f>IF(G39="","",INDEX('Basic project data'!$A$12:$A$16,MATCH(G39,'Basic project data'!$D$12:$D$16,1)))</f>
        <v/>
      </c>
      <c r="C39" s="329"/>
      <c r="D39" s="329"/>
      <c r="E39" s="449"/>
      <c r="F39" s="450"/>
      <c r="G39" s="449"/>
      <c r="H39" s="449"/>
    </row>
    <row r="40" spans="1:8" x14ac:dyDescent="0.25">
      <c r="A40" s="329"/>
      <c r="B40" s="448" t="str">
        <f>IF(G40="","",INDEX('Basic project data'!$A$12:$A$16,MATCH(G40,'Basic project data'!$D$12:$D$16,1)))</f>
        <v/>
      </c>
      <c r="C40" s="329"/>
      <c r="D40" s="329"/>
      <c r="E40" s="449"/>
      <c r="F40" s="450"/>
      <c r="G40" s="449"/>
      <c r="H40" s="449"/>
    </row>
    <row r="41" spans="1:8" x14ac:dyDescent="0.25">
      <c r="A41" s="329"/>
      <c r="B41" s="448" t="str">
        <f>IF(G41="","",INDEX('Basic project data'!$A$12:$A$16,MATCH(G41,'Basic project data'!$D$12:$D$16,1)))</f>
        <v/>
      </c>
      <c r="C41" s="329"/>
      <c r="D41" s="329"/>
      <c r="E41" s="449"/>
      <c r="F41" s="450"/>
      <c r="G41" s="449"/>
      <c r="H41" s="449"/>
    </row>
    <row r="42" spans="1:8" x14ac:dyDescent="0.25">
      <c r="A42" s="329"/>
      <c r="B42" s="448" t="str">
        <f>IF(G42="","",INDEX('Basic project data'!$A$12:$A$16,MATCH(G42,'Basic project data'!$D$12:$D$16,1)))</f>
        <v/>
      </c>
      <c r="C42" s="329"/>
      <c r="D42" s="329"/>
      <c r="E42" s="449"/>
      <c r="F42" s="450"/>
      <c r="G42" s="449"/>
      <c r="H42" s="449"/>
    </row>
    <row r="43" spans="1:8" x14ac:dyDescent="0.25">
      <c r="A43" s="329"/>
      <c r="B43" s="448" t="str">
        <f>IF(G43="","",INDEX('Basic project data'!$A$12:$A$16,MATCH(G43,'Basic project data'!$D$12:$D$16,1)))</f>
        <v/>
      </c>
      <c r="C43" s="329"/>
      <c r="D43" s="329"/>
      <c r="E43" s="449"/>
      <c r="F43" s="450"/>
      <c r="G43" s="449"/>
      <c r="H43" s="449"/>
    </row>
    <row r="44" spans="1:8" x14ac:dyDescent="0.25">
      <c r="A44" s="329"/>
      <c r="B44" s="448" t="str">
        <f>IF(G44="","",INDEX('Basic project data'!$A$12:$A$16,MATCH(G44,'Basic project data'!$D$12:$D$16,1)))</f>
        <v/>
      </c>
      <c r="C44" s="329"/>
      <c r="D44" s="329"/>
      <c r="E44" s="449"/>
      <c r="F44" s="450"/>
      <c r="G44" s="449"/>
      <c r="H44" s="449"/>
    </row>
    <row r="45" spans="1:8" x14ac:dyDescent="0.25">
      <c r="A45" s="329"/>
      <c r="B45" s="448" t="str">
        <f>IF(G45="","",INDEX('Basic project data'!$A$12:$A$16,MATCH(G45,'Basic project data'!$D$12:$D$16,1)))</f>
        <v/>
      </c>
      <c r="C45" s="329"/>
      <c r="D45" s="329"/>
      <c r="E45" s="449"/>
      <c r="F45" s="450"/>
      <c r="G45" s="449"/>
      <c r="H45" s="449"/>
    </row>
    <row r="46" spans="1:8" x14ac:dyDescent="0.25">
      <c r="A46" s="329"/>
      <c r="B46" s="448" t="str">
        <f>IF(G46="","",INDEX('Basic project data'!$A$12:$A$16,MATCH(G46,'Basic project data'!$D$12:$D$16,1)))</f>
        <v/>
      </c>
      <c r="C46" s="329"/>
      <c r="D46" s="329"/>
      <c r="E46" s="449"/>
      <c r="F46" s="450"/>
      <c r="G46" s="449"/>
      <c r="H46" s="449"/>
    </row>
    <row r="47" spans="1:8" x14ac:dyDescent="0.25">
      <c r="A47" s="329"/>
      <c r="B47" s="448" t="str">
        <f>IF(G47="","",INDEX('Basic project data'!$A$12:$A$16,MATCH(G47,'Basic project data'!$D$12:$D$16,1)))</f>
        <v/>
      </c>
      <c r="C47" s="329"/>
      <c r="D47" s="329"/>
      <c r="E47" s="449"/>
      <c r="F47" s="450"/>
      <c r="G47" s="449"/>
      <c r="H47" s="449"/>
    </row>
    <row r="48" spans="1:8" x14ac:dyDescent="0.25">
      <c r="A48" s="329"/>
      <c r="B48" s="448" t="str">
        <f>IF(G48="","",INDEX('Basic project data'!$A$12:$A$16,MATCH(G48,'Basic project data'!$D$12:$D$16,1)))</f>
        <v/>
      </c>
      <c r="C48" s="329"/>
      <c r="D48" s="329"/>
      <c r="E48" s="449"/>
      <c r="F48" s="450"/>
      <c r="G48" s="449"/>
      <c r="H48" s="449"/>
    </row>
    <row r="49" spans="1:8" x14ac:dyDescent="0.25">
      <c r="A49" s="329"/>
      <c r="B49" s="448" t="str">
        <f>IF(G49="","",INDEX('Basic project data'!$A$12:$A$16,MATCH(G49,'Basic project data'!$D$12:$D$16,1)))</f>
        <v/>
      </c>
      <c r="C49" s="329"/>
      <c r="D49" s="329"/>
      <c r="E49" s="449"/>
      <c r="F49" s="450"/>
      <c r="G49" s="449"/>
      <c r="H49" s="449"/>
    </row>
    <row r="50" spans="1:8" x14ac:dyDescent="0.25">
      <c r="A50" s="329"/>
      <c r="B50" s="448" t="str">
        <f>IF(G50="","",INDEX('Basic project data'!$A$12:$A$16,MATCH(G50,'Basic project data'!$D$12:$D$16,1)))</f>
        <v/>
      </c>
      <c r="C50" s="329"/>
      <c r="D50" s="329"/>
      <c r="E50" s="449"/>
      <c r="F50" s="450"/>
      <c r="G50" s="449"/>
      <c r="H50" s="449"/>
    </row>
    <row r="51" spans="1:8" x14ac:dyDescent="0.25">
      <c r="A51" s="329"/>
      <c r="B51" s="448" t="str">
        <f>IF(G51="","",INDEX('Basic project data'!$A$12:$A$16,MATCH(G51,'Basic project data'!$D$12:$D$16,1)))</f>
        <v/>
      </c>
      <c r="C51" s="329"/>
      <c r="D51" s="329"/>
      <c r="E51" s="449"/>
      <c r="F51" s="450"/>
      <c r="G51" s="449"/>
      <c r="H51" s="449"/>
    </row>
    <row r="52" spans="1:8" x14ac:dyDescent="0.25">
      <c r="A52" s="329"/>
      <c r="B52" s="448" t="str">
        <f>IF(G52="","",INDEX('Basic project data'!$A$12:$A$16,MATCH(G52,'Basic project data'!$D$12:$D$16,1)))</f>
        <v/>
      </c>
      <c r="C52" s="329"/>
      <c r="D52" s="329"/>
      <c r="E52" s="449"/>
      <c r="F52" s="450"/>
      <c r="G52" s="449"/>
      <c r="H52" s="449"/>
    </row>
    <row r="53" spans="1:8" x14ac:dyDescent="0.25">
      <c r="A53" s="329"/>
      <c r="B53" s="448" t="str">
        <f>IF(G53="","",INDEX('Basic project data'!$A$12:$A$16,MATCH(G53,'Basic project data'!$D$12:$D$16,1)))</f>
        <v/>
      </c>
      <c r="C53" s="329"/>
      <c r="D53" s="329"/>
      <c r="E53" s="449"/>
      <c r="F53" s="450"/>
      <c r="G53" s="449"/>
      <c r="H53" s="449"/>
    </row>
    <row r="54" spans="1:8" x14ac:dyDescent="0.25">
      <c r="A54" s="329"/>
      <c r="B54" s="448" t="str">
        <f>IF(G54="","",INDEX('Basic project data'!$A$12:$A$16,MATCH(G54,'Basic project data'!$D$12:$D$16,1)))</f>
        <v/>
      </c>
      <c r="C54" s="329"/>
      <c r="D54" s="329"/>
      <c r="E54" s="449"/>
      <c r="F54" s="450"/>
      <c r="G54" s="449"/>
      <c r="H54" s="449"/>
    </row>
    <row r="55" spans="1:8" x14ac:dyDescent="0.25">
      <c r="A55" s="329"/>
      <c r="B55" s="448" t="str">
        <f>IF(G55="","",INDEX('Basic project data'!$A$12:$A$16,MATCH(G55,'Basic project data'!$D$12:$D$16,1)))</f>
        <v/>
      </c>
      <c r="C55" s="329"/>
      <c r="D55" s="329"/>
      <c r="E55" s="449"/>
      <c r="F55" s="450"/>
      <c r="G55" s="449"/>
      <c r="H55" s="449"/>
    </row>
    <row r="56" spans="1:8" x14ac:dyDescent="0.25">
      <c r="A56" s="329"/>
      <c r="B56" s="448" t="str">
        <f>IF(G56="","",INDEX('Basic project data'!$A$12:$A$16,MATCH(G56,'Basic project data'!$D$12:$D$16,1)))</f>
        <v/>
      </c>
      <c r="C56" s="329"/>
      <c r="D56" s="329"/>
      <c r="E56" s="449"/>
      <c r="F56" s="450"/>
      <c r="G56" s="449"/>
      <c r="H56" s="449"/>
    </row>
    <row r="57" spans="1:8" x14ac:dyDescent="0.25">
      <c r="A57" s="329"/>
      <c r="B57" s="448" t="str">
        <f>IF(G57="","",INDEX('Basic project data'!$A$12:$A$16,MATCH(G57,'Basic project data'!$D$12:$D$16,1)))</f>
        <v/>
      </c>
      <c r="C57" s="329"/>
      <c r="D57" s="329"/>
      <c r="E57" s="449"/>
      <c r="F57" s="450"/>
      <c r="G57" s="449"/>
      <c r="H57" s="449"/>
    </row>
    <row r="58" spans="1:8" x14ac:dyDescent="0.25">
      <c r="A58" s="329"/>
      <c r="B58" s="448" t="str">
        <f>IF(G58="","",INDEX('Basic project data'!$A$12:$A$16,MATCH(G58,'Basic project data'!$D$12:$D$16,1)))</f>
        <v/>
      </c>
      <c r="C58" s="329"/>
      <c r="D58" s="329"/>
      <c r="E58" s="449"/>
      <c r="F58" s="450"/>
      <c r="G58" s="449"/>
      <c r="H58" s="449"/>
    </row>
    <row r="59" spans="1:8" x14ac:dyDescent="0.25">
      <c r="A59" s="329"/>
      <c r="B59" s="448" t="str">
        <f>IF(G59="","",INDEX('Basic project data'!$A$12:$A$16,MATCH(G59,'Basic project data'!$D$12:$D$16,1)))</f>
        <v/>
      </c>
      <c r="C59" s="329"/>
      <c r="D59" s="329"/>
      <c r="E59" s="449"/>
      <c r="F59" s="450"/>
      <c r="G59" s="449"/>
      <c r="H59" s="449"/>
    </row>
    <row r="60" spans="1:8" x14ac:dyDescent="0.25">
      <c r="A60" s="329"/>
      <c r="B60" s="448" t="str">
        <f>IF(G60="","",INDEX('Basic project data'!$A$12:$A$16,MATCH(G60,'Basic project data'!$D$12:$D$16,1)))</f>
        <v/>
      </c>
      <c r="C60" s="329"/>
      <c r="D60" s="329"/>
      <c r="E60" s="449"/>
      <c r="F60" s="450"/>
      <c r="G60" s="449"/>
      <c r="H60" s="449"/>
    </row>
    <row r="61" spans="1:8" x14ac:dyDescent="0.25">
      <c r="A61" s="329"/>
      <c r="B61" s="448" t="str">
        <f>IF(G61="","",INDEX('Basic project data'!$A$12:$A$16,MATCH(G61,'Basic project data'!$D$12:$D$16,1)))</f>
        <v/>
      </c>
      <c r="C61" s="329"/>
      <c r="D61" s="329"/>
      <c r="E61" s="449"/>
      <c r="F61" s="450"/>
      <c r="G61" s="449"/>
      <c r="H61" s="449"/>
    </row>
    <row r="62" spans="1:8" x14ac:dyDescent="0.25">
      <c r="A62" s="329"/>
      <c r="B62" s="448" t="str">
        <f>IF(G62="","",INDEX('Basic project data'!$A$12:$A$16,MATCH(G62,'Basic project data'!$D$12:$D$16,1)))</f>
        <v/>
      </c>
      <c r="C62" s="329"/>
      <c r="D62" s="329"/>
      <c r="E62" s="449"/>
      <c r="F62" s="450"/>
      <c r="G62" s="449"/>
      <c r="H62" s="449"/>
    </row>
    <row r="63" spans="1:8" x14ac:dyDescent="0.25">
      <c r="A63" s="329"/>
      <c r="B63" s="448" t="str">
        <f>IF(G63="","",INDEX('Basic project data'!$A$12:$A$16,MATCH(G63,'Basic project data'!$D$12:$D$16,1)))</f>
        <v/>
      </c>
      <c r="C63" s="329"/>
      <c r="D63" s="329"/>
      <c r="E63" s="449"/>
      <c r="F63" s="450"/>
      <c r="G63" s="449"/>
      <c r="H63" s="449"/>
    </row>
    <row r="64" spans="1:8" x14ac:dyDescent="0.25">
      <c r="A64" s="329"/>
      <c r="B64" s="448" t="str">
        <f>IF(G64="","",INDEX('Basic project data'!$A$12:$A$16,MATCH(G64,'Basic project data'!$D$12:$D$16,1)))</f>
        <v/>
      </c>
      <c r="C64" s="329"/>
      <c r="D64" s="329"/>
      <c r="E64" s="449"/>
      <c r="F64" s="450"/>
      <c r="G64" s="449"/>
      <c r="H64" s="449"/>
    </row>
    <row r="65" spans="1:8" x14ac:dyDescent="0.25">
      <c r="A65" s="329"/>
      <c r="B65" s="448" t="str">
        <f>IF(G65="","",INDEX('Basic project data'!$A$12:$A$16,MATCH(G65,'Basic project data'!$D$12:$D$16,1)))</f>
        <v/>
      </c>
      <c r="C65" s="329"/>
      <c r="D65" s="329"/>
      <c r="E65" s="449"/>
      <c r="F65" s="450"/>
      <c r="G65" s="449"/>
      <c r="H65" s="449"/>
    </row>
    <row r="66" spans="1:8" x14ac:dyDescent="0.25">
      <c r="A66" s="329"/>
      <c r="B66" s="448" t="str">
        <f>IF(G66="","",INDEX('Basic project data'!$A$12:$A$16,MATCH(G66,'Basic project data'!$D$12:$D$16,1)))</f>
        <v/>
      </c>
      <c r="C66" s="329"/>
      <c r="D66" s="329"/>
      <c r="E66" s="449"/>
      <c r="F66" s="450"/>
      <c r="G66" s="449"/>
      <c r="H66" s="449"/>
    </row>
    <row r="67" spans="1:8" x14ac:dyDescent="0.25">
      <c r="A67" s="329"/>
      <c r="B67" s="448" t="str">
        <f>IF(G67="","",INDEX('Basic project data'!$A$12:$A$16,MATCH(G67,'Basic project data'!$D$12:$D$16,1)))</f>
        <v/>
      </c>
      <c r="C67" s="329"/>
      <c r="D67" s="329"/>
      <c r="E67" s="449"/>
      <c r="F67" s="450"/>
      <c r="G67" s="449"/>
      <c r="H67" s="449"/>
    </row>
    <row r="68" spans="1:8" x14ac:dyDescent="0.25">
      <c r="A68" s="329"/>
      <c r="B68" s="448" t="str">
        <f>IF(G68="","",INDEX('Basic project data'!$A$12:$A$16,MATCH(G68,'Basic project data'!$D$12:$D$16,1)))</f>
        <v/>
      </c>
      <c r="C68" s="329"/>
      <c r="D68" s="329"/>
      <c r="E68" s="449"/>
      <c r="F68" s="450"/>
      <c r="G68" s="449"/>
      <c r="H68" s="449"/>
    </row>
    <row r="69" spans="1:8" x14ac:dyDescent="0.25">
      <c r="A69" s="329"/>
      <c r="B69" s="448" t="str">
        <f>IF(G69="","",INDEX('Basic project data'!$A$12:$A$16,MATCH(G69,'Basic project data'!$D$12:$D$16,1)))</f>
        <v/>
      </c>
      <c r="C69" s="329"/>
      <c r="D69" s="329"/>
      <c r="E69" s="449"/>
      <c r="F69" s="450"/>
      <c r="G69" s="449"/>
      <c r="H69" s="449"/>
    </row>
    <row r="70" spans="1:8" x14ac:dyDescent="0.25">
      <c r="A70" s="329"/>
      <c r="B70" s="448" t="str">
        <f>IF(G70="","",INDEX('Basic project data'!$A$12:$A$16,MATCH(G70,'Basic project data'!$D$12:$D$16,1)))</f>
        <v/>
      </c>
      <c r="C70" s="329"/>
      <c r="D70" s="329"/>
      <c r="E70" s="449"/>
      <c r="F70" s="450"/>
      <c r="G70" s="449"/>
      <c r="H70" s="449"/>
    </row>
    <row r="71" spans="1:8" x14ac:dyDescent="0.25">
      <c r="A71" s="329"/>
      <c r="B71" s="448" t="str">
        <f>IF(G71="","",INDEX('Basic project data'!$A$12:$A$16,MATCH(G71,'Basic project data'!$D$12:$D$16,1)))</f>
        <v/>
      </c>
      <c r="C71" s="329"/>
      <c r="D71" s="329"/>
      <c r="E71" s="449"/>
      <c r="F71" s="450"/>
      <c r="G71" s="449"/>
      <c r="H71" s="449"/>
    </row>
    <row r="72" spans="1:8" x14ac:dyDescent="0.25">
      <c r="A72" s="329"/>
      <c r="B72" s="448" t="str">
        <f>IF(G72="","",INDEX('Basic project data'!$A$12:$A$16,MATCH(G72,'Basic project data'!$D$12:$D$16,1)))</f>
        <v/>
      </c>
      <c r="C72" s="329"/>
      <c r="D72" s="329"/>
      <c r="E72" s="449"/>
      <c r="F72" s="450"/>
      <c r="G72" s="449"/>
      <c r="H72" s="449"/>
    </row>
    <row r="73" spans="1:8" x14ac:dyDescent="0.25">
      <c r="A73" s="329"/>
      <c r="B73" s="448" t="str">
        <f>IF(G73="","",INDEX('Basic project data'!$A$12:$A$16,MATCH(G73,'Basic project data'!$D$12:$D$16,1)))</f>
        <v/>
      </c>
      <c r="C73" s="329"/>
      <c r="D73" s="329"/>
      <c r="E73" s="449"/>
      <c r="F73" s="450"/>
      <c r="G73" s="449"/>
      <c r="H73" s="449"/>
    </row>
    <row r="74" spans="1:8" x14ac:dyDescent="0.25">
      <c r="A74" s="329"/>
      <c r="B74" s="448" t="str">
        <f>IF(G74="","",INDEX('Basic project data'!$A$12:$A$16,MATCH(G74,'Basic project data'!$D$12:$D$16,1)))</f>
        <v/>
      </c>
      <c r="C74" s="329"/>
      <c r="D74" s="329"/>
      <c r="E74" s="449"/>
      <c r="F74" s="450"/>
      <c r="G74" s="449"/>
      <c r="H74" s="449"/>
    </row>
    <row r="75" spans="1:8" x14ac:dyDescent="0.25">
      <c r="A75" s="329"/>
      <c r="B75" s="448" t="str">
        <f>IF(G75="","",INDEX('Basic project data'!$A$12:$A$16,MATCH(G75,'Basic project data'!$D$12:$D$16,1)))</f>
        <v/>
      </c>
      <c r="C75" s="329"/>
      <c r="D75" s="329"/>
      <c r="E75" s="449"/>
      <c r="F75" s="450"/>
      <c r="G75" s="449"/>
      <c r="H75" s="449"/>
    </row>
    <row r="76" spans="1:8" x14ac:dyDescent="0.25">
      <c r="A76" s="329"/>
      <c r="B76" s="448" t="str">
        <f>IF(G76="","",INDEX('Basic project data'!$A$12:$A$16,MATCH(G76,'Basic project data'!$D$12:$D$16,1)))</f>
        <v/>
      </c>
      <c r="C76" s="329"/>
      <c r="D76" s="329"/>
      <c r="E76" s="449"/>
      <c r="F76" s="450"/>
      <c r="G76" s="449"/>
      <c r="H76" s="449"/>
    </row>
    <row r="77" spans="1:8" x14ac:dyDescent="0.25">
      <c r="A77" s="329"/>
      <c r="B77" s="448" t="str">
        <f>IF(G77="","",INDEX('Basic project data'!$A$12:$A$16,MATCH(G77,'Basic project data'!$D$12:$D$16,1)))</f>
        <v/>
      </c>
      <c r="C77" s="329"/>
      <c r="D77" s="329"/>
      <c r="E77" s="449"/>
      <c r="F77" s="450"/>
      <c r="G77" s="449"/>
      <c r="H77" s="449"/>
    </row>
    <row r="78" spans="1:8" x14ac:dyDescent="0.25">
      <c r="A78" s="329"/>
      <c r="B78" s="448" t="str">
        <f>IF(G78="","",INDEX('Basic project data'!$A$12:$A$16,MATCH(G78,'Basic project data'!$D$12:$D$16,1)))</f>
        <v/>
      </c>
      <c r="C78" s="329"/>
      <c r="D78" s="329"/>
      <c r="E78" s="449"/>
      <c r="F78" s="450"/>
      <c r="G78" s="449"/>
      <c r="H78" s="449"/>
    </row>
    <row r="79" spans="1:8" x14ac:dyDescent="0.25">
      <c r="A79" s="329"/>
      <c r="B79" s="448" t="str">
        <f>IF(G79="","",INDEX('Basic project data'!$A$12:$A$16,MATCH(G79,'Basic project data'!$D$12:$D$16,1)))</f>
        <v/>
      </c>
      <c r="C79" s="329"/>
      <c r="D79" s="329"/>
      <c r="E79" s="449"/>
      <c r="F79" s="450"/>
      <c r="G79" s="449"/>
      <c r="H79" s="449"/>
    </row>
    <row r="80" spans="1:8" x14ac:dyDescent="0.25">
      <c r="A80" s="329"/>
      <c r="B80" s="448" t="str">
        <f>IF(G80="","",INDEX('Basic project data'!$A$12:$A$16,MATCH(G80,'Basic project data'!$D$12:$D$16,1)))</f>
        <v/>
      </c>
      <c r="C80" s="329"/>
      <c r="D80" s="329"/>
      <c r="E80" s="449"/>
      <c r="F80" s="450"/>
      <c r="G80" s="449"/>
      <c r="H80" s="449"/>
    </row>
    <row r="81" spans="1:8" x14ac:dyDescent="0.25">
      <c r="A81" s="329"/>
      <c r="B81" s="448" t="str">
        <f>IF(G81="","",INDEX('Basic project data'!$A$12:$A$16,MATCH(G81,'Basic project data'!$D$12:$D$16,1)))</f>
        <v/>
      </c>
      <c r="C81" s="329"/>
      <c r="D81" s="329"/>
      <c r="E81" s="449"/>
      <c r="F81" s="450"/>
      <c r="G81" s="449"/>
      <c r="H81" s="449"/>
    </row>
    <row r="82" spans="1:8" x14ac:dyDescent="0.25">
      <c r="A82" s="329"/>
      <c r="B82" s="448" t="str">
        <f>IF(G82="","",INDEX('Basic project data'!$A$12:$A$16,MATCH(G82,'Basic project data'!$D$12:$D$16,1)))</f>
        <v/>
      </c>
      <c r="C82" s="329"/>
      <c r="D82" s="329"/>
      <c r="E82" s="451"/>
      <c r="F82" s="450"/>
      <c r="G82" s="452"/>
      <c r="H82" s="449"/>
    </row>
    <row r="83" spans="1:8" x14ac:dyDescent="0.25">
      <c r="A83" s="329"/>
      <c r="B83" s="448" t="str">
        <f>IF(G83="","",INDEX('Basic project data'!$A$12:$A$16,MATCH(G83,'Basic project data'!$D$12:$D$16,1)))</f>
        <v/>
      </c>
      <c r="C83" s="329"/>
      <c r="D83" s="329"/>
      <c r="E83" s="451"/>
      <c r="F83" s="450"/>
      <c r="G83" s="452"/>
      <c r="H83" s="449"/>
    </row>
    <row r="84" spans="1:8" x14ac:dyDescent="0.25">
      <c r="A84" s="329"/>
      <c r="B84" s="448" t="str">
        <f>IF(G84="","",INDEX('Basic project data'!$A$12:$A$16,MATCH(G84,'Basic project data'!$D$12:$D$16,1)))</f>
        <v/>
      </c>
      <c r="C84" s="329"/>
      <c r="D84" s="329"/>
      <c r="E84" s="451"/>
      <c r="F84" s="450"/>
      <c r="G84" s="452"/>
      <c r="H84" s="449"/>
    </row>
    <row r="85" spans="1:8" x14ac:dyDescent="0.25">
      <c r="A85" s="329"/>
      <c r="B85" s="448" t="str">
        <f>IF(G85="","",INDEX('Basic project data'!$A$12:$A$16,MATCH(G85,'Basic project data'!$D$12:$D$16,1)))</f>
        <v/>
      </c>
      <c r="C85" s="329"/>
      <c r="D85" s="329"/>
      <c r="E85" s="451"/>
      <c r="F85" s="450"/>
      <c r="G85" s="452"/>
      <c r="H85" s="449"/>
    </row>
    <row r="86" spans="1:8" x14ac:dyDescent="0.25">
      <c r="A86" s="329"/>
      <c r="B86" s="448" t="str">
        <f>IF(G86="","",INDEX('Basic project data'!$A$12:$A$16,MATCH(G86,'Basic project data'!$D$12:$D$16,1)))</f>
        <v/>
      </c>
      <c r="C86" s="329"/>
      <c r="D86" s="329"/>
      <c r="E86" s="451"/>
      <c r="F86" s="450"/>
      <c r="G86" s="452"/>
      <c r="H86" s="449"/>
    </row>
    <row r="87" spans="1:8" x14ac:dyDescent="0.25">
      <c r="A87" s="329"/>
      <c r="B87" s="448" t="str">
        <f>IF(G87="","",INDEX('Basic project data'!$A$12:$A$16,MATCH(G87,'Basic project data'!$D$12:$D$16,1)))</f>
        <v/>
      </c>
      <c r="C87" s="329"/>
      <c r="D87" s="329"/>
      <c r="E87" s="451"/>
      <c r="F87" s="450"/>
      <c r="G87" s="452"/>
      <c r="H87" s="449"/>
    </row>
    <row r="88" spans="1:8" x14ac:dyDescent="0.25">
      <c r="A88" s="329"/>
      <c r="B88" s="448" t="str">
        <f>IF(G88="","",INDEX('Basic project data'!$A$12:$A$16,MATCH(G88,'Basic project data'!$D$12:$D$16,1)))</f>
        <v/>
      </c>
      <c r="C88" s="329"/>
      <c r="D88" s="329"/>
      <c r="E88" s="451"/>
      <c r="F88" s="450"/>
      <c r="G88" s="452"/>
      <c r="H88" s="449"/>
    </row>
    <row r="89" spans="1:8" x14ac:dyDescent="0.25">
      <c r="A89" s="329"/>
      <c r="B89" s="448" t="str">
        <f>IF(G89="","",INDEX('Basic project data'!$A$12:$A$16,MATCH(G89,'Basic project data'!$D$12:$D$16,1)))</f>
        <v/>
      </c>
      <c r="C89" s="329"/>
      <c r="D89" s="329"/>
      <c r="E89" s="451"/>
      <c r="F89" s="450"/>
      <c r="G89" s="452"/>
      <c r="H89" s="449"/>
    </row>
    <row r="90" spans="1:8" x14ac:dyDescent="0.25">
      <c r="A90" s="329"/>
      <c r="B90" s="448" t="str">
        <f>IF(G90="","",INDEX('Basic project data'!$A$12:$A$16,MATCH(G90,'Basic project data'!$D$12:$D$16,1)))</f>
        <v/>
      </c>
      <c r="C90" s="329"/>
      <c r="D90" s="329"/>
      <c r="E90" s="451"/>
      <c r="F90" s="450"/>
      <c r="G90" s="452"/>
      <c r="H90" s="449"/>
    </row>
    <row r="91" spans="1:8" x14ac:dyDescent="0.25">
      <c r="A91" s="329"/>
      <c r="B91" s="448" t="str">
        <f>IF(G91="","",INDEX('Basic project data'!$A$12:$A$16,MATCH(G91,'Basic project data'!$D$12:$D$16,1)))</f>
        <v/>
      </c>
      <c r="C91" s="329"/>
      <c r="D91" s="329"/>
      <c r="E91" s="451"/>
      <c r="F91" s="450"/>
      <c r="G91" s="452"/>
      <c r="H91" s="449"/>
    </row>
    <row r="92" spans="1:8" x14ac:dyDescent="0.25">
      <c r="A92" s="329"/>
      <c r="B92" s="448" t="str">
        <f>IF(G92="","",INDEX('Basic project data'!$A$12:$A$16,MATCH(G92,'Basic project data'!$D$12:$D$16,1)))</f>
        <v/>
      </c>
      <c r="C92" s="329"/>
      <c r="D92" s="329"/>
      <c r="E92" s="451"/>
      <c r="F92" s="450"/>
      <c r="G92" s="452"/>
      <c r="H92" s="449"/>
    </row>
    <row r="93" spans="1:8" x14ac:dyDescent="0.25">
      <c r="A93" s="329"/>
      <c r="B93" s="448" t="str">
        <f>IF(G93="","",INDEX('Basic project data'!$A$12:$A$16,MATCH(G93,'Basic project data'!$D$12:$D$16,1)))</f>
        <v/>
      </c>
      <c r="C93" s="329"/>
      <c r="D93" s="329"/>
      <c r="E93" s="451"/>
      <c r="F93" s="450"/>
      <c r="G93" s="452"/>
      <c r="H93" s="449"/>
    </row>
    <row r="94" spans="1:8" x14ac:dyDescent="0.25">
      <c r="A94" s="329"/>
      <c r="B94" s="448" t="str">
        <f>IF(G94="","",INDEX('Basic project data'!$A$12:$A$16,MATCH(G94,'Basic project data'!$D$12:$D$16,1)))</f>
        <v/>
      </c>
      <c r="C94" s="329"/>
      <c r="D94" s="329"/>
      <c r="E94" s="451"/>
      <c r="F94" s="450"/>
      <c r="G94" s="452"/>
      <c r="H94" s="449"/>
    </row>
    <row r="95" spans="1:8" x14ac:dyDescent="0.25">
      <c r="A95" s="329"/>
      <c r="B95" s="448" t="str">
        <f>IF(G95="","",INDEX('Basic project data'!$A$12:$A$16,MATCH(G95,'Basic project data'!$D$12:$D$16,1)))</f>
        <v/>
      </c>
      <c r="C95" s="329"/>
      <c r="D95" s="329"/>
      <c r="E95" s="451"/>
      <c r="F95" s="450"/>
      <c r="G95" s="452"/>
      <c r="H95" s="449"/>
    </row>
    <row r="96" spans="1:8" x14ac:dyDescent="0.25">
      <c r="A96" s="329"/>
      <c r="B96" s="448" t="str">
        <f>IF(G96="","",INDEX('Basic project data'!$A$12:$A$16,MATCH(G96,'Basic project data'!$D$12:$D$16,1)))</f>
        <v/>
      </c>
      <c r="C96" s="329"/>
      <c r="D96" s="329"/>
      <c r="E96" s="451"/>
      <c r="F96" s="450"/>
      <c r="G96" s="452"/>
      <c r="H96" s="449"/>
    </row>
    <row r="97" spans="1:8" x14ac:dyDescent="0.25">
      <c r="A97" s="329"/>
      <c r="B97" s="448" t="str">
        <f>IF(G97="","",INDEX('Basic project data'!$A$12:$A$16,MATCH(G97,'Basic project data'!$D$12:$D$16,1)))</f>
        <v/>
      </c>
      <c r="C97" s="329"/>
      <c r="D97" s="329"/>
      <c r="E97" s="451"/>
      <c r="F97" s="450"/>
      <c r="G97" s="452"/>
      <c r="H97" s="449"/>
    </row>
    <row r="98" spans="1:8" x14ac:dyDescent="0.25">
      <c r="A98" s="329"/>
      <c r="B98" s="448" t="str">
        <f>IF(G98="","",INDEX('Basic project data'!$A$12:$A$16,MATCH(G98,'Basic project data'!$D$12:$D$16,1)))</f>
        <v/>
      </c>
      <c r="C98" s="329"/>
      <c r="D98" s="329"/>
      <c r="E98" s="451"/>
      <c r="F98" s="450"/>
      <c r="G98" s="452"/>
      <c r="H98" s="449"/>
    </row>
    <row r="99" spans="1:8" x14ac:dyDescent="0.25">
      <c r="A99" s="329"/>
      <c r="B99" s="448" t="str">
        <f>IF(G99="","",INDEX('Basic project data'!$A$12:$A$16,MATCH(G99,'Basic project data'!$D$12:$D$16,1)))</f>
        <v/>
      </c>
      <c r="C99" s="329"/>
      <c r="D99" s="329"/>
      <c r="E99" s="451"/>
      <c r="F99" s="450"/>
      <c r="G99" s="452"/>
      <c r="H99" s="449"/>
    </row>
    <row r="100" spans="1:8" x14ac:dyDescent="0.25">
      <c r="A100" s="329"/>
      <c r="B100" s="448" t="str">
        <f>IF(G100="","",INDEX('Basic project data'!$A$12:$A$16,MATCH(G100,'Basic project data'!$D$12:$D$16,1)))</f>
        <v/>
      </c>
      <c r="C100" s="329"/>
      <c r="D100" s="329"/>
      <c r="E100" s="451"/>
      <c r="F100" s="450"/>
      <c r="G100" s="452"/>
      <c r="H100" s="449"/>
    </row>
    <row r="101" spans="1:8" x14ac:dyDescent="0.25">
      <c r="A101" s="329"/>
      <c r="B101" s="448" t="str">
        <f>IF(G101="","",INDEX('Basic project data'!$A$12:$A$16,MATCH(G101,'Basic project data'!$D$12:$D$16,1)))</f>
        <v/>
      </c>
      <c r="C101" s="329"/>
      <c r="D101" s="329"/>
      <c r="E101" s="451"/>
      <c r="F101" s="450"/>
      <c r="G101" s="452"/>
      <c r="H101" s="449"/>
    </row>
    <row r="102" spans="1:8" x14ac:dyDescent="0.25">
      <c r="A102" s="329"/>
      <c r="B102" s="448" t="str">
        <f>IF(G102="","",INDEX('Basic project data'!$A$12:$A$16,MATCH(G102,'Basic project data'!$D$12:$D$16,1)))</f>
        <v/>
      </c>
      <c r="C102" s="329"/>
      <c r="D102" s="329"/>
      <c r="E102" s="451"/>
      <c r="F102" s="450"/>
      <c r="G102" s="452"/>
      <c r="H102" s="449"/>
    </row>
    <row r="103" spans="1:8" x14ac:dyDescent="0.25">
      <c r="A103" s="329"/>
      <c r="B103" s="448" t="str">
        <f>IF(G103="","",INDEX('Basic project data'!$A$12:$A$16,MATCH(G103,'Basic project data'!$D$12:$D$16,1)))</f>
        <v/>
      </c>
      <c r="C103" s="329"/>
      <c r="D103" s="329"/>
      <c r="E103" s="451"/>
      <c r="F103" s="450"/>
      <c r="G103" s="452"/>
      <c r="H103" s="449"/>
    </row>
    <row r="104" spans="1:8" x14ac:dyDescent="0.25">
      <c r="A104" s="329"/>
      <c r="B104" s="448" t="str">
        <f>IF(G104="","",INDEX('Basic project data'!$A$12:$A$16,MATCH(G104,'Basic project data'!$D$12:$D$16,1)))</f>
        <v/>
      </c>
      <c r="C104" s="329"/>
      <c r="D104" s="329"/>
      <c r="E104" s="451"/>
      <c r="F104" s="450"/>
      <c r="G104" s="452"/>
      <c r="H104" s="449"/>
    </row>
    <row r="105" spans="1:8" x14ac:dyDescent="0.25">
      <c r="A105" s="329"/>
      <c r="B105" s="448" t="str">
        <f>IF(G105="","",INDEX('Basic project data'!$A$12:$A$16,MATCH(G105,'Basic project data'!$D$12:$D$16,1)))</f>
        <v/>
      </c>
      <c r="C105" s="329"/>
      <c r="D105" s="329"/>
      <c r="E105" s="451"/>
      <c r="F105" s="450"/>
      <c r="G105" s="452"/>
      <c r="H105" s="449"/>
    </row>
    <row r="106" spans="1:8" x14ac:dyDescent="0.25">
      <c r="A106" s="329"/>
      <c r="B106" s="448" t="str">
        <f>IF(G106="","",INDEX('Basic project data'!$A$12:$A$16,MATCH(G106,'Basic project data'!$D$12:$D$16,1)))</f>
        <v/>
      </c>
      <c r="C106" s="329"/>
      <c r="D106" s="329"/>
      <c r="E106" s="451"/>
      <c r="F106" s="450"/>
      <c r="G106" s="452"/>
      <c r="H106" s="449"/>
    </row>
    <row r="107" spans="1:8" x14ac:dyDescent="0.25">
      <c r="A107" s="329"/>
      <c r="B107" s="448" t="str">
        <f>IF(G107="","",INDEX('Basic project data'!$A$12:$A$16,MATCH(G107,'Basic project data'!$D$12:$D$16,1)))</f>
        <v/>
      </c>
      <c r="C107" s="329"/>
      <c r="D107" s="329"/>
      <c r="E107" s="451"/>
      <c r="F107" s="450"/>
      <c r="G107" s="452"/>
      <c r="H107" s="449"/>
    </row>
    <row r="108" spans="1:8" x14ac:dyDescent="0.25">
      <c r="A108" s="329"/>
      <c r="B108" s="448" t="str">
        <f>IF(G108="","",INDEX('Basic project data'!$A$12:$A$16,MATCH(G108,'Basic project data'!$D$12:$D$16,1)))</f>
        <v/>
      </c>
      <c r="C108" s="329"/>
      <c r="D108" s="329"/>
      <c r="E108" s="451"/>
      <c r="F108" s="450"/>
      <c r="G108" s="452"/>
      <c r="H108" s="449"/>
    </row>
    <row r="109" spans="1:8" x14ac:dyDescent="0.25">
      <c r="A109" s="329"/>
      <c r="B109" s="448" t="str">
        <f>IF(G109="","",INDEX('Basic project data'!$A$12:$A$16,MATCH(G109,'Basic project data'!$D$12:$D$16,1)))</f>
        <v/>
      </c>
      <c r="C109" s="329"/>
      <c r="D109" s="329"/>
      <c r="E109" s="451"/>
      <c r="F109" s="450"/>
      <c r="G109" s="452"/>
      <c r="H109" s="449"/>
    </row>
    <row r="110" spans="1:8" x14ac:dyDescent="0.25">
      <c r="A110" s="329"/>
      <c r="B110" s="448" t="str">
        <f>IF(G110="","",INDEX('Basic project data'!$A$12:$A$16,MATCH(G110,'Basic project data'!$D$12:$D$16,1)))</f>
        <v/>
      </c>
      <c r="C110" s="329"/>
      <c r="D110" s="329"/>
      <c r="E110" s="451"/>
      <c r="F110" s="450"/>
      <c r="G110" s="452"/>
      <c r="H110" s="449"/>
    </row>
    <row r="111" spans="1:8" x14ac:dyDescent="0.25">
      <c r="A111" s="329"/>
      <c r="B111" s="448" t="str">
        <f>IF(G111="","",INDEX('Basic project data'!$A$12:$A$16,MATCH(G111,'Basic project data'!$D$12:$D$16,1)))</f>
        <v/>
      </c>
      <c r="C111" s="329"/>
      <c r="D111" s="329"/>
      <c r="E111" s="451"/>
      <c r="F111" s="450"/>
      <c r="G111" s="452"/>
      <c r="H111" s="449"/>
    </row>
    <row r="112" spans="1:8" x14ac:dyDescent="0.25">
      <c r="A112" s="329"/>
      <c r="B112" s="448" t="str">
        <f>IF(G112="","",INDEX('Basic project data'!$A$12:$A$16,MATCH(G112,'Basic project data'!$D$12:$D$16,1)))</f>
        <v/>
      </c>
      <c r="C112" s="329"/>
      <c r="D112" s="329"/>
      <c r="E112" s="451"/>
      <c r="F112" s="450"/>
      <c r="G112" s="452"/>
      <c r="H112" s="449"/>
    </row>
    <row r="113" spans="1:8" x14ac:dyDescent="0.25">
      <c r="A113" s="329"/>
      <c r="B113" s="448" t="str">
        <f>IF(G113="","",INDEX('Basic project data'!$A$12:$A$16,MATCH(G113,'Basic project data'!$D$12:$D$16,1)))</f>
        <v/>
      </c>
      <c r="C113" s="329"/>
      <c r="D113" s="329"/>
      <c r="E113" s="451"/>
      <c r="F113" s="450"/>
      <c r="G113" s="452"/>
      <c r="H113" s="449"/>
    </row>
    <row r="114" spans="1:8" x14ac:dyDescent="0.25">
      <c r="A114" s="329"/>
      <c r="B114" s="448" t="str">
        <f>IF(G114="","",INDEX('Basic project data'!$A$12:$A$16,MATCH(G114,'Basic project data'!$D$12:$D$16,1)))</f>
        <v/>
      </c>
      <c r="C114" s="329"/>
      <c r="D114" s="329"/>
      <c r="E114" s="451"/>
      <c r="F114" s="450"/>
      <c r="G114" s="452"/>
      <c r="H114" s="449"/>
    </row>
    <row r="115" spans="1:8" x14ac:dyDescent="0.25">
      <c r="A115" s="329"/>
      <c r="B115" s="448" t="str">
        <f>IF(G115="","",INDEX('Basic project data'!$A$12:$A$16,MATCH(G115,'Basic project data'!$D$12:$D$16,1)))</f>
        <v/>
      </c>
      <c r="C115" s="329"/>
      <c r="D115" s="329"/>
      <c r="E115" s="451"/>
      <c r="F115" s="450"/>
      <c r="G115" s="452"/>
      <c r="H115" s="449"/>
    </row>
    <row r="116" spans="1:8" x14ac:dyDescent="0.25">
      <c r="A116" s="329"/>
      <c r="B116" s="448" t="str">
        <f>IF(G116="","",INDEX('Basic project data'!$A$12:$A$16,MATCH(G116,'Basic project data'!$D$12:$D$16,1)))</f>
        <v/>
      </c>
      <c r="C116" s="329"/>
      <c r="D116" s="329"/>
      <c r="E116" s="451"/>
      <c r="F116" s="450"/>
      <c r="G116" s="452"/>
      <c r="H116" s="449"/>
    </row>
    <row r="117" spans="1:8" x14ac:dyDescent="0.25">
      <c r="A117" s="329"/>
      <c r="B117" s="448" t="str">
        <f>IF(G117="","",INDEX('Basic project data'!$A$12:$A$16,MATCH(G117,'Basic project data'!$D$12:$D$16,1)))</f>
        <v/>
      </c>
      <c r="C117" s="329"/>
      <c r="D117" s="329"/>
      <c r="E117" s="451"/>
      <c r="F117" s="450"/>
      <c r="G117" s="452"/>
      <c r="H117" s="449"/>
    </row>
    <row r="118" spans="1:8" x14ac:dyDescent="0.25">
      <c r="A118" s="329"/>
      <c r="B118" s="448" t="str">
        <f>IF(G118="","",INDEX('Basic project data'!$A$12:$A$16,MATCH(G118,'Basic project data'!$D$12:$D$16,1)))</f>
        <v/>
      </c>
      <c r="C118" s="329"/>
      <c r="D118" s="329"/>
      <c r="E118" s="451"/>
      <c r="F118" s="450"/>
      <c r="G118" s="452"/>
      <c r="H118" s="449"/>
    </row>
    <row r="119" spans="1:8" x14ac:dyDescent="0.25">
      <c r="A119" s="329"/>
      <c r="B119" s="448" t="str">
        <f>IF(G119="","",INDEX('Basic project data'!$A$12:$A$16,MATCH(G119,'Basic project data'!$D$12:$D$16,1)))</f>
        <v/>
      </c>
      <c r="C119" s="329"/>
      <c r="D119" s="329"/>
      <c r="E119" s="451"/>
      <c r="F119" s="450"/>
      <c r="G119" s="452"/>
      <c r="H119" s="449"/>
    </row>
    <row r="120" spans="1:8" x14ac:dyDescent="0.25">
      <c r="A120" s="329"/>
      <c r="B120" s="448" t="str">
        <f>IF(G120="","",INDEX('Basic project data'!$A$12:$A$16,MATCH(G120,'Basic project data'!$D$12:$D$16,1)))</f>
        <v/>
      </c>
      <c r="C120" s="329"/>
      <c r="D120" s="329"/>
      <c r="E120" s="451"/>
      <c r="F120" s="450"/>
      <c r="G120" s="452"/>
      <c r="H120" s="449"/>
    </row>
    <row r="121" spans="1:8" x14ac:dyDescent="0.25">
      <c r="A121" s="329"/>
      <c r="B121" s="448" t="str">
        <f>IF(G121="","",INDEX('Basic project data'!$A$12:$A$16,MATCH(G121,'Basic project data'!$D$12:$D$16,1)))</f>
        <v/>
      </c>
      <c r="C121" s="329"/>
      <c r="D121" s="329"/>
      <c r="E121" s="451"/>
      <c r="F121" s="450"/>
      <c r="G121" s="452"/>
      <c r="H121" s="449"/>
    </row>
    <row r="122" spans="1:8" x14ac:dyDescent="0.25">
      <c r="A122" s="329"/>
      <c r="B122" s="448" t="str">
        <f>IF(G122="","",INDEX('Basic project data'!$A$12:$A$16,MATCH(G122,'Basic project data'!$D$12:$D$16,1)))</f>
        <v/>
      </c>
      <c r="C122" s="329"/>
      <c r="D122" s="329"/>
      <c r="E122" s="451"/>
      <c r="F122" s="450"/>
      <c r="G122" s="452"/>
      <c r="H122" s="449"/>
    </row>
    <row r="123" spans="1:8" x14ac:dyDescent="0.25">
      <c r="A123" s="329"/>
      <c r="B123" s="448" t="str">
        <f>IF(G123="","",INDEX('Basic project data'!$A$12:$A$16,MATCH(G123,'Basic project data'!$D$12:$D$16,1)))</f>
        <v/>
      </c>
      <c r="C123" s="329"/>
      <c r="D123" s="329"/>
      <c r="E123" s="451"/>
      <c r="F123" s="450"/>
      <c r="G123" s="452"/>
      <c r="H123" s="449"/>
    </row>
    <row r="124" spans="1:8" x14ac:dyDescent="0.25">
      <c r="A124" s="329"/>
      <c r="B124" s="448" t="str">
        <f>IF(G124="","",INDEX('Basic project data'!$A$12:$A$16,MATCH(G124,'Basic project data'!$D$12:$D$16,1)))</f>
        <v/>
      </c>
      <c r="C124" s="329"/>
      <c r="D124" s="329"/>
      <c r="E124" s="451"/>
      <c r="F124" s="450"/>
      <c r="G124" s="452"/>
      <c r="H124" s="449"/>
    </row>
    <row r="125" spans="1:8" x14ac:dyDescent="0.25">
      <c r="A125" s="329"/>
      <c r="B125" s="448" t="str">
        <f>IF(G125="","",INDEX('Basic project data'!$A$12:$A$16,MATCH(G125,'Basic project data'!$D$12:$D$16,1)))</f>
        <v/>
      </c>
      <c r="C125" s="329"/>
      <c r="D125" s="329"/>
      <c r="E125" s="451"/>
      <c r="F125" s="450"/>
      <c r="G125" s="452"/>
      <c r="H125" s="449"/>
    </row>
    <row r="126" spans="1:8" x14ac:dyDescent="0.25">
      <c r="A126" s="329"/>
      <c r="B126" s="448" t="str">
        <f>IF(G126="","",INDEX('Basic project data'!$A$12:$A$16,MATCH(G126,'Basic project data'!$D$12:$D$16,1)))</f>
        <v/>
      </c>
      <c r="C126" s="329"/>
      <c r="D126" s="329"/>
      <c r="E126" s="451"/>
      <c r="F126" s="450"/>
      <c r="G126" s="452"/>
      <c r="H126" s="449"/>
    </row>
    <row r="127" spans="1:8" x14ac:dyDescent="0.25">
      <c r="A127" s="329"/>
      <c r="B127" s="448" t="str">
        <f>IF(G127="","",INDEX('Basic project data'!$A$12:$A$16,MATCH(G127,'Basic project data'!$D$12:$D$16,1)))</f>
        <v/>
      </c>
      <c r="C127" s="329"/>
      <c r="D127" s="329"/>
      <c r="E127" s="451"/>
      <c r="F127" s="450"/>
      <c r="G127" s="452"/>
      <c r="H127" s="449"/>
    </row>
    <row r="128" spans="1:8" x14ac:dyDescent="0.25">
      <c r="A128" s="329"/>
      <c r="B128" s="448" t="str">
        <f>IF(G128="","",INDEX('Basic project data'!$A$12:$A$16,MATCH(G128,'Basic project data'!$D$12:$D$16,1)))</f>
        <v/>
      </c>
      <c r="C128" s="329"/>
      <c r="D128" s="329"/>
      <c r="E128" s="451"/>
      <c r="F128" s="450"/>
      <c r="G128" s="452"/>
      <c r="H128" s="449"/>
    </row>
    <row r="129" spans="1:8" x14ac:dyDescent="0.25">
      <c r="A129" s="329"/>
      <c r="B129" s="448" t="str">
        <f>IF(G129="","",INDEX('Basic project data'!$A$12:$A$16,MATCH(G129,'Basic project data'!$D$12:$D$16,1)))</f>
        <v/>
      </c>
      <c r="C129" s="329"/>
      <c r="D129" s="329"/>
      <c r="E129" s="451"/>
      <c r="F129" s="450"/>
      <c r="G129" s="452"/>
      <c r="H129" s="449"/>
    </row>
    <row r="130" spans="1:8" x14ac:dyDescent="0.25">
      <c r="A130" s="329"/>
      <c r="B130" s="448" t="str">
        <f>IF(G130="","",INDEX('Basic project data'!$A$12:$A$16,MATCH(G130,'Basic project data'!$D$12:$D$16,1)))</f>
        <v/>
      </c>
      <c r="C130" s="329"/>
      <c r="D130" s="329"/>
      <c r="E130" s="451"/>
      <c r="F130" s="450"/>
      <c r="G130" s="452"/>
      <c r="H130" s="449"/>
    </row>
    <row r="131" spans="1:8" x14ac:dyDescent="0.25">
      <c r="A131" s="329"/>
      <c r="B131" s="448" t="str">
        <f>IF(G131="","",INDEX('Basic project data'!$A$12:$A$16,MATCH(G131,'Basic project data'!$D$12:$D$16,1)))</f>
        <v/>
      </c>
      <c r="C131" s="329"/>
      <c r="D131" s="329"/>
      <c r="E131" s="451"/>
      <c r="F131" s="450"/>
      <c r="G131" s="452"/>
      <c r="H131" s="449"/>
    </row>
    <row r="132" spans="1:8" x14ac:dyDescent="0.25">
      <c r="A132" s="329"/>
      <c r="B132" s="448" t="str">
        <f>IF(G132="","",INDEX('Basic project data'!$A$12:$A$16,MATCH(G132,'Basic project data'!$D$12:$D$16,1)))</f>
        <v/>
      </c>
      <c r="C132" s="329"/>
      <c r="D132" s="329"/>
      <c r="E132" s="451"/>
      <c r="F132" s="450"/>
      <c r="G132" s="452"/>
      <c r="H132" s="449"/>
    </row>
    <row r="133" spans="1:8" x14ac:dyDescent="0.25">
      <c r="A133" s="329"/>
      <c r="B133" s="448" t="str">
        <f>IF(G133="","",INDEX('Basic project data'!$A$12:$A$16,MATCH(G133,'Basic project data'!$D$12:$D$16,1)))</f>
        <v/>
      </c>
      <c r="C133" s="329"/>
      <c r="D133" s="329"/>
      <c r="E133" s="451"/>
      <c r="F133" s="450"/>
      <c r="G133" s="452"/>
      <c r="H133" s="449"/>
    </row>
    <row r="134" spans="1:8" x14ac:dyDescent="0.25">
      <c r="A134" s="329"/>
      <c r="B134" s="448" t="str">
        <f>IF(G134="","",INDEX('Basic project data'!$A$12:$A$16,MATCH(G134,'Basic project data'!$D$12:$D$16,1)))</f>
        <v/>
      </c>
      <c r="C134" s="329"/>
      <c r="D134" s="329"/>
      <c r="E134" s="451"/>
      <c r="F134" s="450"/>
      <c r="G134" s="452"/>
      <c r="H134" s="449"/>
    </row>
    <row r="135" spans="1:8" x14ac:dyDescent="0.25">
      <c r="A135" s="329"/>
      <c r="B135" s="448" t="str">
        <f>IF(G135="","",INDEX('Basic project data'!$A$12:$A$16,MATCH(G135,'Basic project data'!$D$12:$D$16,1)))</f>
        <v/>
      </c>
      <c r="C135" s="329"/>
      <c r="D135" s="329"/>
      <c r="E135" s="451"/>
      <c r="F135" s="450"/>
      <c r="G135" s="452"/>
      <c r="H135" s="449"/>
    </row>
    <row r="136" spans="1:8" x14ac:dyDescent="0.25">
      <c r="A136" s="329"/>
      <c r="B136" s="448" t="str">
        <f>IF(G136="","",INDEX('Basic project data'!$A$12:$A$16,MATCH(G136,'Basic project data'!$D$12:$D$16,1)))</f>
        <v/>
      </c>
      <c r="C136" s="329"/>
      <c r="D136" s="329"/>
      <c r="E136" s="451"/>
      <c r="F136" s="450"/>
      <c r="G136" s="452"/>
      <c r="H136" s="449"/>
    </row>
    <row r="137" spans="1:8" x14ac:dyDescent="0.25">
      <c r="A137" s="329"/>
      <c r="B137" s="448" t="str">
        <f>IF(G137="","",INDEX('Basic project data'!$A$12:$A$16,MATCH(G137,'Basic project data'!$D$12:$D$16,1)))</f>
        <v/>
      </c>
      <c r="C137" s="329"/>
      <c r="D137" s="329"/>
      <c r="E137" s="451"/>
      <c r="F137" s="450"/>
      <c r="G137" s="452"/>
      <c r="H137" s="449"/>
    </row>
    <row r="138" spans="1:8" x14ac:dyDescent="0.25">
      <c r="A138" s="329"/>
      <c r="B138" s="448" t="str">
        <f>IF(G138="","",INDEX('Basic project data'!$A$12:$A$16,MATCH(G138,'Basic project data'!$D$12:$D$16,1)))</f>
        <v/>
      </c>
      <c r="C138" s="329"/>
      <c r="D138" s="329"/>
      <c r="E138" s="451"/>
      <c r="F138" s="450"/>
      <c r="G138" s="452"/>
      <c r="H138" s="449"/>
    </row>
    <row r="139" spans="1:8" x14ac:dyDescent="0.25">
      <c r="A139" s="329"/>
      <c r="B139" s="448" t="str">
        <f>IF(G139="","",INDEX('Basic project data'!$A$12:$A$16,MATCH(G139,'Basic project data'!$D$12:$D$16,1)))</f>
        <v/>
      </c>
      <c r="C139" s="329"/>
      <c r="D139" s="329"/>
      <c r="E139" s="451"/>
      <c r="F139" s="450"/>
      <c r="G139" s="452"/>
      <c r="H139" s="449"/>
    </row>
    <row r="140" spans="1:8" x14ac:dyDescent="0.25">
      <c r="A140" s="329"/>
      <c r="B140" s="448" t="str">
        <f>IF(G140="","",INDEX('Basic project data'!$A$12:$A$16,MATCH(G140,'Basic project data'!$D$12:$D$16,1)))</f>
        <v/>
      </c>
      <c r="C140" s="329"/>
      <c r="D140" s="329"/>
      <c r="E140" s="451"/>
      <c r="F140" s="450"/>
      <c r="G140" s="452"/>
      <c r="H140" s="449"/>
    </row>
    <row r="141" spans="1:8" x14ac:dyDescent="0.25">
      <c r="A141" s="329"/>
      <c r="B141" s="448" t="str">
        <f>IF(G141="","",INDEX('Basic project data'!$A$12:$A$16,MATCH(G141,'Basic project data'!$D$12:$D$16,1)))</f>
        <v/>
      </c>
      <c r="C141" s="329"/>
      <c r="D141" s="329"/>
      <c r="E141" s="451"/>
      <c r="F141" s="450"/>
      <c r="G141" s="452"/>
      <c r="H141" s="449"/>
    </row>
    <row r="142" spans="1:8" x14ac:dyDescent="0.25">
      <c r="A142" s="329"/>
      <c r="B142" s="448" t="str">
        <f>IF(G142="","",INDEX('Basic project data'!$A$12:$A$16,MATCH(G142,'Basic project data'!$D$12:$D$16,1)))</f>
        <v/>
      </c>
      <c r="C142" s="329"/>
      <c r="D142" s="329"/>
      <c r="E142" s="451"/>
      <c r="F142" s="450"/>
      <c r="G142" s="452"/>
      <c r="H142" s="449"/>
    </row>
    <row r="143" spans="1:8" x14ac:dyDescent="0.25">
      <c r="A143" s="329"/>
      <c r="B143" s="448" t="str">
        <f>IF(G143="","",INDEX('Basic project data'!$A$12:$A$16,MATCH(G143,'Basic project data'!$D$12:$D$16,1)))</f>
        <v/>
      </c>
      <c r="C143" s="329"/>
      <c r="D143" s="329"/>
      <c r="E143" s="451"/>
      <c r="F143" s="450"/>
      <c r="G143" s="452"/>
      <c r="H143" s="449"/>
    </row>
    <row r="144" spans="1:8" x14ac:dyDescent="0.25">
      <c r="A144" s="329"/>
      <c r="B144" s="448" t="str">
        <f>IF(G144="","",INDEX('Basic project data'!$A$12:$A$16,MATCH(G144,'Basic project data'!$D$12:$D$16,1)))</f>
        <v/>
      </c>
      <c r="C144" s="329"/>
      <c r="D144" s="329"/>
      <c r="E144" s="451"/>
      <c r="F144" s="450"/>
      <c r="G144" s="452"/>
      <c r="H144" s="449"/>
    </row>
    <row r="145" spans="1:8" x14ac:dyDescent="0.25">
      <c r="A145" s="329"/>
      <c r="B145" s="448" t="str">
        <f>IF(G145="","",INDEX('Basic project data'!$A$12:$A$16,MATCH(G145,'Basic project data'!$D$12:$D$16,1)))</f>
        <v/>
      </c>
      <c r="C145" s="329"/>
      <c r="D145" s="329"/>
      <c r="E145" s="451"/>
      <c r="F145" s="450"/>
      <c r="G145" s="452"/>
      <c r="H145" s="449"/>
    </row>
    <row r="146" spans="1:8" x14ac:dyDescent="0.25">
      <c r="A146" s="329"/>
      <c r="B146" s="448" t="str">
        <f>IF(G146="","",INDEX('Basic project data'!$A$12:$A$16,MATCH(G146,'Basic project data'!$D$12:$D$16,1)))</f>
        <v/>
      </c>
      <c r="C146" s="329"/>
      <c r="D146" s="329"/>
      <c r="E146" s="451"/>
      <c r="F146" s="450"/>
      <c r="G146" s="452"/>
      <c r="H146" s="449"/>
    </row>
    <row r="147" spans="1:8" x14ac:dyDescent="0.25">
      <c r="A147" s="329"/>
      <c r="B147" s="448" t="str">
        <f>IF(G147="","",INDEX('Basic project data'!$A$12:$A$16,MATCH(G147,'Basic project data'!$D$12:$D$16,1)))</f>
        <v/>
      </c>
      <c r="C147" s="329"/>
      <c r="D147" s="329"/>
      <c r="E147" s="451"/>
      <c r="F147" s="450"/>
      <c r="G147" s="452"/>
      <c r="H147" s="449"/>
    </row>
    <row r="148" spans="1:8" x14ac:dyDescent="0.25">
      <c r="A148" s="329"/>
      <c r="B148" s="448" t="str">
        <f>IF(G148="","",INDEX('Basic project data'!$A$12:$A$16,MATCH(G148,'Basic project data'!$D$12:$D$16,1)))</f>
        <v/>
      </c>
      <c r="C148" s="329"/>
      <c r="D148" s="329"/>
      <c r="E148" s="451"/>
      <c r="F148" s="450"/>
      <c r="G148" s="452"/>
      <c r="H148" s="449"/>
    </row>
    <row r="149" spans="1:8" x14ac:dyDescent="0.25">
      <c r="A149" s="329"/>
      <c r="B149" s="448" t="str">
        <f>IF(G149="","",INDEX('Basic project data'!$A$12:$A$16,MATCH(G149,'Basic project data'!$D$12:$D$16,1)))</f>
        <v/>
      </c>
      <c r="C149" s="329"/>
      <c r="D149" s="329"/>
      <c r="E149" s="451"/>
      <c r="F149" s="450"/>
      <c r="G149" s="452"/>
      <c r="H149" s="449"/>
    </row>
    <row r="150" spans="1:8" x14ac:dyDescent="0.25">
      <c r="A150" s="329"/>
      <c r="B150" s="448" t="str">
        <f>IF(G150="","",INDEX('Basic project data'!$A$12:$A$16,MATCH(G150,'Basic project data'!$D$12:$D$16,1)))</f>
        <v/>
      </c>
      <c r="C150" s="329"/>
      <c r="D150" s="329"/>
      <c r="E150" s="451"/>
      <c r="F150" s="450"/>
      <c r="G150" s="452"/>
      <c r="H150" s="449"/>
    </row>
    <row r="151" spans="1:8" x14ac:dyDescent="0.25">
      <c r="A151" s="329"/>
      <c r="B151" s="448" t="str">
        <f>IF(G151="","",INDEX('Basic project data'!$A$12:$A$16,MATCH(G151,'Basic project data'!$D$12:$D$16,1)))</f>
        <v/>
      </c>
      <c r="C151" s="329"/>
      <c r="D151" s="329"/>
      <c r="E151" s="451"/>
      <c r="F151" s="450"/>
      <c r="G151" s="452"/>
      <c r="H151" s="449"/>
    </row>
    <row r="152" spans="1:8" x14ac:dyDescent="0.25">
      <c r="A152" s="329"/>
      <c r="B152" s="448" t="str">
        <f>IF(G152="","",INDEX('Basic project data'!$A$12:$A$16,MATCH(G152,'Basic project data'!$D$12:$D$16,1)))</f>
        <v/>
      </c>
      <c r="C152" s="329"/>
      <c r="D152" s="329"/>
      <c r="E152" s="451"/>
      <c r="F152" s="450"/>
      <c r="G152" s="452"/>
      <c r="H152" s="449"/>
    </row>
    <row r="153" spans="1:8" x14ac:dyDescent="0.25">
      <c r="A153" s="329"/>
      <c r="B153" s="448" t="str">
        <f>IF(G153="","",INDEX('Basic project data'!$A$12:$A$16,MATCH(G153,'Basic project data'!$D$12:$D$16,1)))</f>
        <v/>
      </c>
      <c r="C153" s="329"/>
      <c r="D153" s="329"/>
      <c r="E153" s="451"/>
      <c r="F153" s="450"/>
      <c r="G153" s="452"/>
      <c r="H153" s="449"/>
    </row>
    <row r="154" spans="1:8" x14ac:dyDescent="0.25">
      <c r="A154" s="329"/>
      <c r="B154" s="448" t="str">
        <f>IF(G154="","",INDEX('Basic project data'!$A$12:$A$16,MATCH(G154,'Basic project data'!$D$12:$D$16,1)))</f>
        <v/>
      </c>
      <c r="C154" s="329"/>
      <c r="D154" s="329"/>
      <c r="E154" s="451"/>
      <c r="F154" s="450"/>
      <c r="G154" s="452"/>
      <c r="H154" s="449"/>
    </row>
    <row r="155" spans="1:8" x14ac:dyDescent="0.25">
      <c r="A155" s="329"/>
      <c r="B155" s="448" t="str">
        <f>IF(G155="","",INDEX('Basic project data'!$A$12:$A$16,MATCH(G155,'Basic project data'!$D$12:$D$16,1)))</f>
        <v/>
      </c>
      <c r="C155" s="329"/>
      <c r="D155" s="329"/>
      <c r="E155" s="451"/>
      <c r="F155" s="450"/>
      <c r="G155" s="452"/>
      <c r="H155" s="449"/>
    </row>
    <row r="156" spans="1:8" x14ac:dyDescent="0.25">
      <c r="A156" s="329"/>
      <c r="B156" s="448" t="str">
        <f>IF(G156="","",INDEX('Basic project data'!$A$12:$A$16,MATCH(G156,'Basic project data'!$D$12:$D$16,1)))</f>
        <v/>
      </c>
      <c r="C156" s="329"/>
      <c r="D156" s="329"/>
      <c r="E156" s="451"/>
      <c r="F156" s="450"/>
      <c r="G156" s="452"/>
      <c r="H156" s="449"/>
    </row>
    <row r="157" spans="1:8" x14ac:dyDescent="0.25">
      <c r="A157" s="329"/>
      <c r="B157" s="448" t="str">
        <f>IF(G157="","",INDEX('Basic project data'!$A$12:$A$16,MATCH(G157,'Basic project data'!$D$12:$D$16,1)))</f>
        <v/>
      </c>
      <c r="C157" s="329"/>
      <c r="D157" s="329"/>
      <c r="E157" s="451"/>
      <c r="F157" s="450"/>
      <c r="G157" s="452"/>
      <c r="H157" s="449"/>
    </row>
    <row r="158" spans="1:8" x14ac:dyDescent="0.25">
      <c r="A158" s="329"/>
      <c r="B158" s="448" t="str">
        <f>IF(G158="","",INDEX('Basic project data'!$A$12:$A$16,MATCH(G158,'Basic project data'!$D$12:$D$16,1)))</f>
        <v/>
      </c>
      <c r="C158" s="329"/>
      <c r="D158" s="329"/>
      <c r="E158" s="451"/>
      <c r="F158" s="450"/>
      <c r="G158" s="452"/>
      <c r="H158" s="449"/>
    </row>
    <row r="159" spans="1:8" x14ac:dyDescent="0.25">
      <c r="A159" s="329"/>
      <c r="B159" s="448" t="str">
        <f>IF(G159="","",INDEX('Basic project data'!$A$12:$A$16,MATCH(G159,'Basic project data'!$D$12:$D$16,1)))</f>
        <v/>
      </c>
      <c r="C159" s="329"/>
      <c r="D159" s="329"/>
      <c r="E159" s="451"/>
      <c r="F159" s="450"/>
      <c r="G159" s="452"/>
      <c r="H159" s="449"/>
    </row>
    <row r="160" spans="1:8" x14ac:dyDescent="0.25">
      <c r="A160" s="329"/>
      <c r="B160" s="448" t="str">
        <f>IF(G160="","",INDEX('Basic project data'!$A$12:$A$16,MATCH(G160,'Basic project data'!$D$12:$D$16,1)))</f>
        <v/>
      </c>
      <c r="C160" s="329"/>
      <c r="D160" s="329"/>
      <c r="E160" s="451"/>
      <c r="F160" s="450"/>
      <c r="G160" s="452"/>
      <c r="H160" s="449"/>
    </row>
    <row r="161" spans="1:8" x14ac:dyDescent="0.25">
      <c r="A161" s="329"/>
      <c r="B161" s="448" t="str">
        <f>IF(G161="","",INDEX('Basic project data'!$A$12:$A$16,MATCH(G161,'Basic project data'!$D$12:$D$16,1)))</f>
        <v/>
      </c>
      <c r="C161" s="329"/>
      <c r="D161" s="329"/>
      <c r="E161" s="451"/>
      <c r="F161" s="450"/>
      <c r="G161" s="452"/>
      <c r="H161" s="449"/>
    </row>
    <row r="162" spans="1:8" x14ac:dyDescent="0.25">
      <c r="A162" s="329"/>
      <c r="B162" s="448" t="str">
        <f>IF(G162="","",INDEX('Basic project data'!$A$12:$A$16,MATCH(G162,'Basic project data'!$D$12:$D$16,1)))</f>
        <v/>
      </c>
      <c r="C162" s="329"/>
      <c r="D162" s="329"/>
      <c r="E162" s="451"/>
      <c r="F162" s="450"/>
      <c r="G162" s="452"/>
      <c r="H162" s="449"/>
    </row>
    <row r="163" spans="1:8" x14ac:dyDescent="0.25">
      <c r="A163" s="329"/>
      <c r="B163" s="448" t="str">
        <f>IF(G163="","",INDEX('Basic project data'!$A$12:$A$16,MATCH(G163,'Basic project data'!$D$12:$D$16,1)))</f>
        <v/>
      </c>
      <c r="C163" s="329"/>
      <c r="D163" s="329"/>
      <c r="E163" s="453"/>
      <c r="F163" s="450"/>
      <c r="G163" s="454"/>
      <c r="H163" s="449"/>
    </row>
    <row r="164" spans="1:8" x14ac:dyDescent="0.25">
      <c r="A164" s="329"/>
      <c r="B164" s="448" t="str">
        <f>IF(G164="","",INDEX('Basic project data'!$A$12:$A$16,MATCH(G164,'Basic project data'!$D$12:$D$16,1)))</f>
        <v/>
      </c>
      <c r="C164" s="329"/>
      <c r="D164" s="329"/>
      <c r="E164" s="453"/>
      <c r="F164" s="450"/>
      <c r="G164" s="454"/>
      <c r="H164" s="449"/>
    </row>
    <row r="165" spans="1:8" x14ac:dyDescent="0.25">
      <c r="A165" s="329"/>
      <c r="B165" s="448" t="str">
        <f>IF(G165="","",INDEX('Basic project data'!$A$12:$A$16,MATCH(G165,'Basic project data'!$D$12:$D$16,1)))</f>
        <v/>
      </c>
      <c r="C165" s="329"/>
      <c r="D165" s="329"/>
      <c r="E165" s="453"/>
      <c r="F165" s="450"/>
      <c r="G165" s="454"/>
      <c r="H165" s="449"/>
    </row>
    <row r="166" spans="1:8" x14ac:dyDescent="0.25">
      <c r="A166" s="329"/>
      <c r="B166" s="448" t="str">
        <f>IF(G166="","",INDEX('Basic project data'!$A$12:$A$16,MATCH(G166,'Basic project data'!$D$12:$D$16,1)))</f>
        <v/>
      </c>
      <c r="C166" s="329"/>
      <c r="D166" s="329"/>
      <c r="E166" s="453"/>
      <c r="F166" s="450"/>
      <c r="G166" s="454"/>
      <c r="H166" s="449"/>
    </row>
    <row r="167" spans="1:8" x14ac:dyDescent="0.25">
      <c r="A167" s="329"/>
      <c r="B167" s="448" t="str">
        <f>IF(G167="","",INDEX('Basic project data'!$A$12:$A$16,MATCH(G167,'Basic project data'!$D$12:$D$16,1)))</f>
        <v/>
      </c>
      <c r="C167" s="329"/>
      <c r="D167" s="329"/>
      <c r="E167" s="453"/>
      <c r="F167" s="450"/>
      <c r="G167" s="454"/>
      <c r="H167" s="449"/>
    </row>
    <row r="168" spans="1:8" x14ac:dyDescent="0.25">
      <c r="A168" s="329"/>
      <c r="B168" s="448" t="str">
        <f>IF(G168="","",INDEX('Basic project data'!$A$12:$A$16,MATCH(G168,'Basic project data'!$D$12:$D$16,1)))</f>
        <v/>
      </c>
      <c r="C168" s="329"/>
      <c r="D168" s="329"/>
      <c r="E168" s="453"/>
      <c r="F168" s="450"/>
      <c r="G168" s="454"/>
      <c r="H168" s="449"/>
    </row>
    <row r="169" spans="1:8" x14ac:dyDescent="0.25">
      <c r="A169" s="329"/>
      <c r="B169" s="448" t="str">
        <f>IF(G169="","",INDEX('Basic project data'!$A$12:$A$16,MATCH(G169,'Basic project data'!$D$12:$D$16,1)))</f>
        <v/>
      </c>
      <c r="C169" s="329"/>
      <c r="D169" s="329"/>
      <c r="E169" s="453"/>
      <c r="F169" s="450"/>
      <c r="G169" s="454"/>
      <c r="H169" s="449"/>
    </row>
    <row r="170" spans="1:8" x14ac:dyDescent="0.25">
      <c r="A170" s="329"/>
      <c r="B170" s="448" t="str">
        <f>IF(G170="","",INDEX('Basic project data'!$A$12:$A$16,MATCH(G170,'Basic project data'!$D$12:$D$16,1)))</f>
        <v/>
      </c>
      <c r="C170" s="329"/>
      <c r="D170" s="329"/>
      <c r="E170" s="453"/>
      <c r="F170" s="450"/>
      <c r="G170" s="454"/>
      <c r="H170" s="449"/>
    </row>
    <row r="171" spans="1:8" x14ac:dyDescent="0.25">
      <c r="A171" s="329"/>
      <c r="B171" s="448" t="str">
        <f>IF(G171="","",INDEX('Basic project data'!$A$12:$A$16,MATCH(G171,'Basic project data'!$D$12:$D$16,1)))</f>
        <v/>
      </c>
      <c r="C171" s="329"/>
      <c r="D171" s="329"/>
      <c r="E171" s="453"/>
      <c r="F171" s="450"/>
      <c r="G171" s="454"/>
      <c r="H171" s="449"/>
    </row>
    <row r="172" spans="1:8" x14ac:dyDescent="0.25">
      <c r="A172" s="329"/>
      <c r="B172" s="448" t="str">
        <f>IF(G172="","",INDEX('Basic project data'!$A$12:$A$16,MATCH(G172,'Basic project data'!$D$12:$D$16,1)))</f>
        <v/>
      </c>
      <c r="C172" s="329"/>
      <c r="D172" s="329"/>
      <c r="E172" s="453"/>
      <c r="F172" s="450"/>
      <c r="G172" s="454"/>
      <c r="H172" s="449"/>
    </row>
    <row r="173" spans="1:8" x14ac:dyDescent="0.25">
      <c r="A173" s="329"/>
      <c r="B173" s="448" t="str">
        <f>IF(G173="","",INDEX('Basic project data'!$A$12:$A$16,MATCH(G173,'Basic project data'!$D$12:$D$16,1)))</f>
        <v/>
      </c>
      <c r="C173" s="329"/>
      <c r="D173" s="329"/>
      <c r="E173" s="453"/>
      <c r="F173" s="450"/>
      <c r="G173" s="454"/>
      <c r="H173" s="449"/>
    </row>
    <row r="174" spans="1:8" x14ac:dyDescent="0.25">
      <c r="A174" s="329"/>
      <c r="B174" s="448" t="str">
        <f>IF(G174="","",INDEX('Basic project data'!$A$12:$A$16,MATCH(G174,'Basic project data'!$D$12:$D$16,1)))</f>
        <v/>
      </c>
      <c r="C174" s="329"/>
      <c r="D174" s="329"/>
      <c r="E174" s="453"/>
      <c r="F174" s="450"/>
      <c r="G174" s="454"/>
      <c r="H174" s="449"/>
    </row>
    <row r="175" spans="1:8" x14ac:dyDescent="0.25">
      <c r="A175" s="329"/>
      <c r="B175" s="448" t="str">
        <f>IF(G175="","",INDEX('Basic project data'!$A$12:$A$16,MATCH(G175,'Basic project data'!$D$12:$D$16,1)))</f>
        <v/>
      </c>
      <c r="C175" s="329"/>
      <c r="D175" s="329"/>
      <c r="E175" s="453"/>
      <c r="F175" s="450"/>
      <c r="G175" s="454"/>
      <c r="H175" s="449"/>
    </row>
    <row r="176" spans="1:8" x14ac:dyDescent="0.25">
      <c r="A176" s="329"/>
      <c r="B176" s="448" t="str">
        <f>IF(G176="","",INDEX('Basic project data'!$A$12:$A$16,MATCH(G176,'Basic project data'!$D$12:$D$16,1)))</f>
        <v/>
      </c>
      <c r="C176" s="329"/>
      <c r="D176" s="329"/>
      <c r="E176" s="453"/>
      <c r="F176" s="450"/>
      <c r="G176" s="454"/>
      <c r="H176" s="449"/>
    </row>
    <row r="177" spans="1:8" x14ac:dyDescent="0.25">
      <c r="A177" s="329"/>
      <c r="B177" s="448" t="str">
        <f>IF(G177="","",INDEX('Basic project data'!$A$12:$A$16,MATCH(G177,'Basic project data'!$D$12:$D$16,1)))</f>
        <v/>
      </c>
      <c r="C177" s="329"/>
      <c r="D177" s="329"/>
      <c r="E177" s="453"/>
      <c r="F177" s="450"/>
      <c r="G177" s="454"/>
      <c r="H177" s="449"/>
    </row>
    <row r="178" spans="1:8" x14ac:dyDescent="0.25">
      <c r="A178" s="329"/>
      <c r="B178" s="448" t="str">
        <f>IF(G178="","",INDEX('Basic project data'!$A$12:$A$16,MATCH(G178,'Basic project data'!$D$12:$D$16,1)))</f>
        <v/>
      </c>
      <c r="C178" s="329"/>
      <c r="D178" s="329"/>
      <c r="E178" s="453"/>
      <c r="F178" s="450"/>
      <c r="G178" s="454"/>
      <c r="H178" s="449"/>
    </row>
    <row r="179" spans="1:8" x14ac:dyDescent="0.25">
      <c r="A179" s="329"/>
      <c r="B179" s="448" t="str">
        <f>IF(G179="","",INDEX('Basic project data'!$A$12:$A$16,MATCH(G179,'Basic project data'!$D$12:$D$16,1)))</f>
        <v/>
      </c>
      <c r="C179" s="329"/>
      <c r="D179" s="329"/>
      <c r="E179" s="453"/>
      <c r="F179" s="450"/>
      <c r="G179" s="454"/>
      <c r="H179" s="449"/>
    </row>
    <row r="180" spans="1:8" x14ac:dyDescent="0.25">
      <c r="A180" s="329"/>
      <c r="B180" s="448" t="str">
        <f>IF(G180="","",INDEX('Basic project data'!$A$12:$A$16,MATCH(G180,'Basic project data'!$D$12:$D$16,1)))</f>
        <v/>
      </c>
      <c r="C180" s="329"/>
      <c r="D180" s="329"/>
      <c r="E180" s="453"/>
      <c r="F180" s="450"/>
      <c r="G180" s="454"/>
      <c r="H180" s="449"/>
    </row>
    <row r="181" spans="1:8" x14ac:dyDescent="0.25">
      <c r="A181" s="329"/>
      <c r="B181" s="448" t="str">
        <f>IF(G181="","",INDEX('Basic project data'!$A$12:$A$16,MATCH(G181,'Basic project data'!$D$12:$D$16,1)))</f>
        <v/>
      </c>
      <c r="C181" s="329"/>
      <c r="D181" s="329"/>
      <c r="E181" s="453"/>
      <c r="F181" s="450"/>
      <c r="G181" s="454"/>
      <c r="H181" s="449"/>
    </row>
    <row r="182" spans="1:8" x14ac:dyDescent="0.25">
      <c r="A182" s="329"/>
      <c r="B182" s="448" t="str">
        <f>IF(G182="","",INDEX('Basic project data'!$A$12:$A$16,MATCH(G182,'Basic project data'!$D$12:$D$16,1)))</f>
        <v/>
      </c>
      <c r="C182" s="329"/>
      <c r="D182" s="329"/>
      <c r="E182" s="453"/>
      <c r="F182" s="450"/>
      <c r="G182" s="454"/>
      <c r="H182" s="449"/>
    </row>
    <row r="183" spans="1:8" x14ac:dyDescent="0.25">
      <c r="A183" s="329"/>
      <c r="B183" s="448" t="str">
        <f>IF(G183="","",INDEX('Basic project data'!$A$12:$A$16,MATCH(G183,'Basic project data'!$D$12:$D$16,1)))</f>
        <v/>
      </c>
      <c r="C183" s="329"/>
      <c r="D183" s="329"/>
      <c r="E183" s="453"/>
      <c r="F183" s="450"/>
      <c r="G183" s="454"/>
      <c r="H183" s="449"/>
    </row>
    <row r="184" spans="1:8" x14ac:dyDescent="0.25">
      <c r="A184" s="329"/>
      <c r="B184" s="448" t="str">
        <f>IF(G184="","",INDEX('Basic project data'!$A$12:$A$16,MATCH(G184,'Basic project data'!$D$12:$D$16,1)))</f>
        <v/>
      </c>
      <c r="C184" s="329"/>
      <c r="D184" s="329"/>
      <c r="E184" s="453"/>
      <c r="F184" s="450"/>
      <c r="G184" s="454"/>
      <c r="H184" s="449"/>
    </row>
    <row r="185" spans="1:8" x14ac:dyDescent="0.25">
      <c r="A185" s="329"/>
      <c r="B185" s="448" t="str">
        <f>IF(G185="","",INDEX('Basic project data'!$A$12:$A$16,MATCH(G185,'Basic project data'!$D$12:$D$16,1)))</f>
        <v/>
      </c>
      <c r="C185" s="329"/>
      <c r="D185" s="329"/>
      <c r="E185" s="453"/>
      <c r="F185" s="450"/>
      <c r="G185" s="454"/>
      <c r="H185" s="449"/>
    </row>
    <row r="186" spans="1:8" x14ac:dyDescent="0.25">
      <c r="A186" s="329"/>
      <c r="B186" s="448" t="str">
        <f>IF(G186="","",INDEX('Basic project data'!$A$12:$A$16,MATCH(G186,'Basic project data'!$D$12:$D$16,1)))</f>
        <v/>
      </c>
      <c r="C186" s="329"/>
      <c r="D186" s="329"/>
      <c r="E186" s="453"/>
      <c r="F186" s="450"/>
      <c r="G186" s="454"/>
      <c r="H186" s="449"/>
    </row>
    <row r="187" spans="1:8" x14ac:dyDescent="0.25">
      <c r="A187" s="329"/>
      <c r="B187" s="448" t="str">
        <f>IF(G187="","",INDEX('Basic project data'!$A$12:$A$16,MATCH(G187,'Basic project data'!$D$12:$D$16,1)))</f>
        <v/>
      </c>
      <c r="C187" s="329"/>
      <c r="D187" s="329"/>
      <c r="E187" s="453"/>
      <c r="F187" s="450"/>
      <c r="G187" s="454"/>
      <c r="H187" s="449"/>
    </row>
    <row r="188" spans="1:8" x14ac:dyDescent="0.25">
      <c r="A188" s="329"/>
      <c r="B188" s="448" t="str">
        <f>IF(G188="","",INDEX('Basic project data'!$A$12:$A$16,MATCH(G188,'Basic project data'!$D$12:$D$16,1)))</f>
        <v/>
      </c>
      <c r="C188" s="329"/>
      <c r="D188" s="329"/>
      <c r="E188" s="453"/>
      <c r="F188" s="450"/>
      <c r="G188" s="454"/>
      <c r="H188" s="449"/>
    </row>
    <row r="189" spans="1:8" x14ac:dyDescent="0.25">
      <c r="A189" s="329"/>
      <c r="B189" s="448" t="str">
        <f>IF(G189="","",INDEX('Basic project data'!$A$12:$A$16,MATCH(G189,'Basic project data'!$D$12:$D$16,1)))</f>
        <v/>
      </c>
      <c r="C189" s="329"/>
      <c r="D189" s="329"/>
      <c r="E189" s="453"/>
      <c r="F189" s="450"/>
      <c r="G189" s="454"/>
      <c r="H189" s="449"/>
    </row>
    <row r="190" spans="1:8" x14ac:dyDescent="0.25">
      <c r="A190" s="329"/>
      <c r="B190" s="448" t="str">
        <f>IF(G190="","",INDEX('Basic project data'!$A$12:$A$16,MATCH(G190,'Basic project data'!$D$12:$D$16,1)))</f>
        <v/>
      </c>
      <c r="C190" s="329"/>
      <c r="D190" s="329"/>
      <c r="E190" s="453"/>
      <c r="F190" s="450"/>
      <c r="G190" s="454"/>
      <c r="H190" s="449"/>
    </row>
    <row r="191" spans="1:8" x14ac:dyDescent="0.25">
      <c r="A191" s="329"/>
      <c r="B191" s="448" t="str">
        <f>IF(G191="","",INDEX('Basic project data'!$A$12:$A$16,MATCH(G191,'Basic project data'!$D$12:$D$16,1)))</f>
        <v/>
      </c>
      <c r="C191" s="329"/>
      <c r="D191" s="329"/>
      <c r="E191" s="453"/>
      <c r="F191" s="450"/>
      <c r="G191" s="454"/>
      <c r="H191" s="449"/>
    </row>
    <row r="192" spans="1:8" x14ac:dyDescent="0.25">
      <c r="A192" s="329"/>
      <c r="B192" s="448" t="str">
        <f>IF(G192="","",INDEX('Basic project data'!$A$12:$A$16,MATCH(G192,'Basic project data'!$D$12:$D$16,1)))</f>
        <v/>
      </c>
      <c r="C192" s="329"/>
      <c r="D192" s="329"/>
      <c r="E192" s="453"/>
      <c r="F192" s="450"/>
      <c r="G192" s="454"/>
      <c r="H192" s="449"/>
    </row>
    <row r="193" spans="1:8" x14ac:dyDescent="0.25">
      <c r="A193" s="329"/>
      <c r="B193" s="448" t="str">
        <f>IF(G193="","",INDEX('Basic project data'!$A$12:$A$16,MATCH(G193,'Basic project data'!$D$12:$D$16,1)))</f>
        <v/>
      </c>
      <c r="C193" s="329"/>
      <c r="D193" s="329"/>
      <c r="E193" s="453"/>
      <c r="F193" s="450"/>
      <c r="G193" s="454"/>
      <c r="H193" s="449"/>
    </row>
    <row r="194" spans="1:8" x14ac:dyDescent="0.25">
      <c r="A194" s="329"/>
      <c r="B194" s="448" t="str">
        <f>IF(G194="","",INDEX('Basic project data'!$A$12:$A$16,MATCH(G194,'Basic project data'!$D$12:$D$16,1)))</f>
        <v/>
      </c>
      <c r="C194" s="329"/>
      <c r="D194" s="329"/>
      <c r="E194" s="453"/>
      <c r="F194" s="450"/>
      <c r="G194" s="454"/>
      <c r="H194" s="449"/>
    </row>
    <row r="195" spans="1:8" x14ac:dyDescent="0.25">
      <c r="A195" s="329"/>
      <c r="B195" s="448" t="str">
        <f>IF(G195="","",INDEX('Basic project data'!$A$12:$A$16,MATCH(G195,'Basic project data'!$D$12:$D$16,1)))</f>
        <v/>
      </c>
      <c r="C195" s="329"/>
      <c r="D195" s="329"/>
      <c r="E195" s="453"/>
      <c r="F195" s="450"/>
      <c r="G195" s="454"/>
      <c r="H195" s="449"/>
    </row>
    <row r="196" spans="1:8" x14ac:dyDescent="0.25">
      <c r="A196" s="329"/>
      <c r="B196" s="448" t="str">
        <f>IF(G196="","",INDEX('Basic project data'!$A$12:$A$16,MATCH(G196,'Basic project data'!$D$12:$D$16,1)))</f>
        <v/>
      </c>
      <c r="C196" s="329"/>
      <c r="D196" s="329"/>
      <c r="E196" s="453"/>
      <c r="F196" s="450"/>
      <c r="G196" s="454"/>
      <c r="H196" s="449"/>
    </row>
    <row r="197" spans="1:8" x14ac:dyDescent="0.25">
      <c r="A197" s="329"/>
      <c r="B197" s="448" t="str">
        <f>IF(G197="","",INDEX('Basic project data'!$A$12:$A$16,MATCH(G197,'Basic project data'!$D$12:$D$16,1)))</f>
        <v/>
      </c>
      <c r="C197" s="329"/>
      <c r="D197" s="329"/>
      <c r="E197" s="453"/>
      <c r="F197" s="450"/>
      <c r="G197" s="454"/>
      <c r="H197" s="449"/>
    </row>
    <row r="198" spans="1:8" x14ac:dyDescent="0.25">
      <c r="A198" s="329"/>
      <c r="B198" s="448" t="str">
        <f>IF(G198="","",INDEX('Basic project data'!$A$12:$A$16,MATCH(G198,'Basic project data'!$D$12:$D$16,1)))</f>
        <v/>
      </c>
      <c r="C198" s="329"/>
      <c r="D198" s="329"/>
      <c r="E198" s="453"/>
      <c r="F198" s="450"/>
      <c r="G198" s="454"/>
      <c r="H198" s="449"/>
    </row>
    <row r="199" spans="1:8" x14ac:dyDescent="0.25">
      <c r="A199" s="329"/>
      <c r="B199" s="448" t="str">
        <f>IF(G199="","",INDEX('Basic project data'!$A$12:$A$16,MATCH(G199,'Basic project data'!$D$12:$D$16,1)))</f>
        <v/>
      </c>
      <c r="C199" s="329"/>
      <c r="D199" s="329"/>
      <c r="E199" s="453"/>
      <c r="F199" s="450"/>
      <c r="G199" s="454"/>
      <c r="H199" s="449"/>
    </row>
    <row r="200" spans="1:8" x14ac:dyDescent="0.25">
      <c r="A200" s="329"/>
      <c r="B200" s="448" t="str">
        <f>IF(G200="","",INDEX('Basic project data'!$A$12:$A$16,MATCH(G200,'Basic project data'!$D$12:$D$16,1)))</f>
        <v/>
      </c>
      <c r="C200" s="329"/>
      <c r="D200" s="329"/>
      <c r="E200" s="453"/>
      <c r="F200" s="450"/>
      <c r="G200" s="454"/>
      <c r="H200" s="449"/>
    </row>
    <row r="201" spans="1:8" x14ac:dyDescent="0.25">
      <c r="A201" s="329"/>
      <c r="B201" s="448" t="str">
        <f>IF(G201="","",INDEX('Basic project data'!$A$12:$A$16,MATCH(G201,'Basic project data'!$D$12:$D$16,1)))</f>
        <v/>
      </c>
      <c r="C201" s="329"/>
      <c r="D201" s="329"/>
      <c r="E201" s="453"/>
      <c r="F201" s="450"/>
      <c r="G201" s="454"/>
      <c r="H201" s="449"/>
    </row>
    <row r="202" spans="1:8" x14ac:dyDescent="0.25">
      <c r="A202" s="329"/>
      <c r="B202" s="448" t="str">
        <f>IF(G202="","",INDEX('Basic project data'!$A$12:$A$16,MATCH(G202,'Basic project data'!$D$12:$D$16,1)))</f>
        <v/>
      </c>
      <c r="C202" s="329"/>
      <c r="D202" s="329"/>
      <c r="E202" s="453"/>
      <c r="F202" s="450"/>
      <c r="G202" s="454"/>
      <c r="H202" s="449"/>
    </row>
    <row r="203" spans="1:8" x14ac:dyDescent="0.25">
      <c r="A203" s="329"/>
      <c r="B203" s="448" t="str">
        <f>IF(G203="","",INDEX('Basic project data'!$A$12:$A$16,MATCH(G203,'Basic project data'!$D$12:$D$16,1)))</f>
        <v/>
      </c>
      <c r="C203" s="329"/>
      <c r="D203" s="329"/>
      <c r="E203" s="453"/>
      <c r="F203" s="450"/>
      <c r="G203" s="454"/>
      <c r="H203" s="449"/>
    </row>
    <row r="204" spans="1:8" x14ac:dyDescent="0.25">
      <c r="A204" s="329"/>
      <c r="B204" s="448" t="str">
        <f>IF(G204="","",INDEX('Basic project data'!$A$12:$A$16,MATCH(G204,'Basic project data'!$D$12:$D$16,1)))</f>
        <v/>
      </c>
      <c r="C204" s="329"/>
      <c r="D204" s="329"/>
      <c r="E204" s="453"/>
      <c r="F204" s="450"/>
      <c r="G204" s="454"/>
      <c r="H204" s="449"/>
    </row>
    <row r="205" spans="1:8" x14ac:dyDescent="0.25">
      <c r="A205" s="329"/>
      <c r="B205" s="448" t="str">
        <f>IF(G205="","",INDEX('Basic project data'!$A$12:$A$16,MATCH(G205,'Basic project data'!$D$12:$D$16,1)))</f>
        <v/>
      </c>
      <c r="C205" s="329"/>
      <c r="D205" s="329"/>
      <c r="E205" s="453"/>
      <c r="F205" s="450"/>
      <c r="G205" s="454"/>
      <c r="H205" s="449"/>
    </row>
    <row r="206" spans="1:8" x14ac:dyDescent="0.25">
      <c r="A206" s="329"/>
      <c r="B206" s="448" t="str">
        <f>IF(G206="","",INDEX('Basic project data'!$A$12:$A$16,MATCH(G206,'Basic project data'!$D$12:$D$16,1)))</f>
        <v/>
      </c>
      <c r="C206" s="329"/>
      <c r="D206" s="329"/>
      <c r="E206" s="453"/>
      <c r="F206" s="450"/>
      <c r="G206" s="454"/>
      <c r="H206" s="449"/>
    </row>
    <row r="207" spans="1:8" x14ac:dyDescent="0.25">
      <c r="A207" s="329"/>
      <c r="B207" s="448" t="str">
        <f>IF(G207="","",INDEX('Basic project data'!$A$12:$A$16,MATCH(G207,'Basic project data'!$D$12:$D$16,1)))</f>
        <v/>
      </c>
      <c r="C207" s="329"/>
      <c r="D207" s="329"/>
      <c r="E207" s="453"/>
      <c r="F207" s="450"/>
      <c r="G207" s="454"/>
      <c r="H207" s="449"/>
    </row>
    <row r="208" spans="1:8" x14ac:dyDescent="0.25">
      <c r="A208" s="329"/>
      <c r="B208" s="448" t="str">
        <f>IF(G208="","",INDEX('Basic project data'!$A$12:$A$16,MATCH(G208,'Basic project data'!$D$12:$D$16,1)))</f>
        <v/>
      </c>
      <c r="C208" s="329"/>
      <c r="D208" s="329"/>
      <c r="E208" s="453"/>
      <c r="F208" s="450"/>
      <c r="G208" s="454"/>
      <c r="H208" s="449"/>
    </row>
    <row r="209" spans="1:8" x14ac:dyDescent="0.25">
      <c r="A209" s="329"/>
      <c r="B209" s="448" t="str">
        <f>IF(G209="","",INDEX('Basic project data'!$A$12:$A$16,MATCH(G209,'Basic project data'!$D$12:$D$16,1)))</f>
        <v/>
      </c>
      <c r="C209" s="329"/>
      <c r="D209" s="329"/>
      <c r="E209" s="453"/>
      <c r="F209" s="450"/>
      <c r="G209" s="454"/>
      <c r="H209" s="449"/>
    </row>
    <row r="210" spans="1:8" x14ac:dyDescent="0.25">
      <c r="A210" s="329"/>
      <c r="B210" s="448" t="str">
        <f>IF(G210="","",INDEX('Basic project data'!$A$12:$A$16,MATCH(G210,'Basic project data'!$D$12:$D$16,1)))</f>
        <v/>
      </c>
      <c r="C210" s="329"/>
      <c r="D210" s="329"/>
      <c r="E210" s="453"/>
      <c r="F210" s="450"/>
      <c r="G210" s="454"/>
      <c r="H210" s="449"/>
    </row>
    <row r="211" spans="1:8" x14ac:dyDescent="0.25">
      <c r="A211" s="329"/>
      <c r="B211" s="448" t="str">
        <f>IF(G211="","",INDEX('Basic project data'!$A$12:$A$16,MATCH(G211,'Basic project data'!$D$12:$D$16,1)))</f>
        <v/>
      </c>
      <c r="C211" s="329"/>
      <c r="D211" s="329"/>
      <c r="E211" s="453"/>
      <c r="F211" s="450"/>
      <c r="G211" s="454"/>
      <c r="H211" s="449"/>
    </row>
    <row r="212" spans="1:8" x14ac:dyDescent="0.25">
      <c r="A212" s="329"/>
      <c r="B212" s="448" t="str">
        <f>IF(G212="","",INDEX('Basic project data'!$A$12:$A$16,MATCH(G212,'Basic project data'!$D$12:$D$16,1)))</f>
        <v/>
      </c>
      <c r="C212" s="329"/>
      <c r="D212" s="329"/>
      <c r="E212" s="453"/>
      <c r="F212" s="450"/>
      <c r="G212" s="454"/>
      <c r="H212" s="449"/>
    </row>
    <row r="213" spans="1:8" x14ac:dyDescent="0.25">
      <c r="A213" s="329"/>
      <c r="B213" s="448" t="str">
        <f>IF(G213="","",INDEX('Basic project data'!$A$12:$A$16,MATCH(G213,'Basic project data'!$D$12:$D$16,1)))</f>
        <v/>
      </c>
      <c r="C213" s="329"/>
      <c r="D213" s="329"/>
      <c r="E213" s="453"/>
      <c r="F213" s="450"/>
      <c r="G213" s="454"/>
      <c r="H213" s="449"/>
    </row>
    <row r="214" spans="1:8" x14ac:dyDescent="0.25">
      <c r="A214" s="329"/>
      <c r="B214" s="448" t="str">
        <f>IF(G214="","",INDEX('Basic project data'!$A$12:$A$16,MATCH(G214,'Basic project data'!$D$12:$D$16,1)))</f>
        <v/>
      </c>
      <c r="C214" s="329"/>
      <c r="D214" s="329"/>
      <c r="E214" s="453"/>
      <c r="F214" s="450"/>
      <c r="G214" s="454"/>
      <c r="H214" s="449"/>
    </row>
    <row r="215" spans="1:8" x14ac:dyDescent="0.25">
      <c r="A215" s="329"/>
      <c r="B215" s="448" t="str">
        <f>IF(G215="","",INDEX('Basic project data'!$A$12:$A$16,MATCH(G215,'Basic project data'!$D$12:$D$16,1)))</f>
        <v/>
      </c>
      <c r="C215" s="329"/>
      <c r="D215" s="329"/>
      <c r="E215" s="453"/>
      <c r="F215" s="450"/>
      <c r="G215" s="454"/>
      <c r="H215" s="449"/>
    </row>
    <row r="216" spans="1:8" x14ac:dyDescent="0.25">
      <c r="A216" s="329"/>
      <c r="B216" s="448" t="str">
        <f>IF(G216="","",INDEX('Basic project data'!$A$12:$A$16,MATCH(G216,'Basic project data'!$D$12:$D$16,1)))</f>
        <v/>
      </c>
      <c r="C216" s="329"/>
      <c r="D216" s="329"/>
      <c r="E216" s="453"/>
      <c r="F216" s="450"/>
      <c r="G216" s="454"/>
      <c r="H216" s="449"/>
    </row>
    <row r="217" spans="1:8" x14ac:dyDescent="0.25">
      <c r="A217" s="329"/>
      <c r="B217" s="448" t="str">
        <f>IF(G217="","",INDEX('Basic project data'!$A$12:$A$16,MATCH(G217,'Basic project data'!$D$12:$D$16,1)))</f>
        <v/>
      </c>
      <c r="C217" s="329"/>
      <c r="D217" s="329"/>
      <c r="E217" s="453"/>
      <c r="F217" s="450"/>
      <c r="G217" s="454"/>
      <c r="H217" s="449"/>
    </row>
    <row r="218" spans="1:8" x14ac:dyDescent="0.25">
      <c r="A218" s="329"/>
      <c r="B218" s="448" t="str">
        <f>IF(G218="","",INDEX('Basic project data'!$A$12:$A$16,MATCH(G218,'Basic project data'!$D$12:$D$16,1)))</f>
        <v/>
      </c>
      <c r="C218" s="329"/>
      <c r="D218" s="329"/>
      <c r="E218" s="453"/>
      <c r="F218" s="450"/>
      <c r="G218" s="454"/>
      <c r="H218" s="449"/>
    </row>
    <row r="219" spans="1:8" x14ac:dyDescent="0.25">
      <c r="A219" s="329"/>
      <c r="B219" s="448" t="str">
        <f>IF(G219="","",INDEX('Basic project data'!$A$12:$A$16,MATCH(G219,'Basic project data'!$D$12:$D$16,1)))</f>
        <v/>
      </c>
      <c r="C219" s="329"/>
      <c r="D219" s="329"/>
      <c r="E219" s="453"/>
      <c r="F219" s="450"/>
      <c r="G219" s="454"/>
      <c r="H219" s="449"/>
    </row>
    <row r="220" spans="1:8" x14ac:dyDescent="0.25">
      <c r="A220" s="329"/>
      <c r="B220" s="448" t="str">
        <f>IF(G220="","",INDEX('Basic project data'!$A$12:$A$16,MATCH(G220,'Basic project data'!$D$12:$D$16,1)))</f>
        <v/>
      </c>
      <c r="C220" s="329"/>
      <c r="D220" s="329"/>
      <c r="E220" s="453"/>
      <c r="F220" s="450"/>
      <c r="G220" s="454"/>
      <c r="H220" s="449"/>
    </row>
    <row r="221" spans="1:8" x14ac:dyDescent="0.25">
      <c r="A221" s="329"/>
      <c r="B221" s="448" t="str">
        <f>IF(G221="","",INDEX('Basic project data'!$A$12:$A$16,MATCH(G221,'Basic project data'!$D$12:$D$16,1)))</f>
        <v/>
      </c>
      <c r="C221" s="329"/>
      <c r="D221" s="329"/>
      <c r="E221" s="453"/>
      <c r="F221" s="450"/>
      <c r="G221" s="454"/>
      <c r="H221" s="449"/>
    </row>
    <row r="222" spans="1:8" x14ac:dyDescent="0.25">
      <c r="A222" s="329"/>
      <c r="B222" s="448" t="str">
        <f>IF(G222="","",INDEX('Basic project data'!$A$12:$A$16,MATCH(G222,'Basic project data'!$D$12:$D$16,1)))</f>
        <v/>
      </c>
      <c r="C222" s="329"/>
      <c r="D222" s="329"/>
      <c r="E222" s="453"/>
      <c r="F222" s="450"/>
      <c r="G222" s="454"/>
      <c r="H222" s="449"/>
    </row>
    <row r="223" spans="1:8" x14ac:dyDescent="0.25">
      <c r="A223" s="329"/>
      <c r="B223" s="448" t="str">
        <f>IF(G223="","",INDEX('Basic project data'!$A$12:$A$16,MATCH(G223,'Basic project data'!$D$12:$D$16,1)))</f>
        <v/>
      </c>
      <c r="C223" s="329"/>
      <c r="D223" s="329"/>
      <c r="E223" s="453"/>
      <c r="F223" s="450"/>
      <c r="G223" s="454"/>
      <c r="H223" s="449"/>
    </row>
    <row r="224" spans="1:8" x14ac:dyDescent="0.25">
      <c r="A224" s="329"/>
      <c r="B224" s="448" t="str">
        <f>IF(G224="","",INDEX('Basic project data'!$A$12:$A$16,MATCH(G224,'Basic project data'!$D$12:$D$16,1)))</f>
        <v/>
      </c>
      <c r="C224" s="329"/>
      <c r="D224" s="329"/>
      <c r="E224" s="453"/>
      <c r="F224" s="450"/>
      <c r="G224" s="454"/>
      <c r="H224" s="449"/>
    </row>
    <row r="225" spans="1:8" x14ac:dyDescent="0.25">
      <c r="A225" s="329"/>
      <c r="B225" s="448" t="str">
        <f>IF(G225="","",INDEX('Basic project data'!$A$12:$A$16,MATCH(G225,'Basic project data'!$D$12:$D$16,1)))</f>
        <v/>
      </c>
      <c r="C225" s="329"/>
      <c r="D225" s="329"/>
      <c r="E225" s="453"/>
      <c r="F225" s="450"/>
      <c r="G225" s="454"/>
      <c r="H225" s="449"/>
    </row>
    <row r="226" spans="1:8" x14ac:dyDescent="0.25">
      <c r="A226" s="329"/>
      <c r="B226" s="448" t="str">
        <f>IF(G226="","",INDEX('Basic project data'!$A$12:$A$16,MATCH(G226,'Basic project data'!$D$12:$D$16,1)))</f>
        <v/>
      </c>
      <c r="C226" s="329"/>
      <c r="D226" s="329"/>
      <c r="E226" s="453"/>
      <c r="F226" s="450"/>
      <c r="G226" s="454"/>
      <c r="H226" s="449"/>
    </row>
    <row r="227" spans="1:8" x14ac:dyDescent="0.25">
      <c r="A227" s="329"/>
      <c r="B227" s="448" t="str">
        <f>IF(G227="","",INDEX('Basic project data'!$A$12:$A$16,MATCH(G227,'Basic project data'!$D$12:$D$16,1)))</f>
        <v/>
      </c>
      <c r="C227" s="329"/>
      <c r="D227" s="329"/>
      <c r="E227" s="453"/>
      <c r="F227" s="450"/>
      <c r="G227" s="454"/>
      <c r="H227" s="449"/>
    </row>
    <row r="228" spans="1:8" x14ac:dyDescent="0.25">
      <c r="A228" s="329"/>
      <c r="B228" s="448" t="str">
        <f>IF(G228="","",INDEX('Basic project data'!$A$12:$A$16,MATCH(G228,'Basic project data'!$D$12:$D$16,1)))</f>
        <v/>
      </c>
      <c r="C228" s="329"/>
      <c r="D228" s="329"/>
      <c r="E228" s="453"/>
      <c r="F228" s="450"/>
      <c r="G228" s="454"/>
      <c r="H228" s="449"/>
    </row>
    <row r="229" spans="1:8" x14ac:dyDescent="0.25">
      <c r="A229" s="329"/>
      <c r="B229" s="448" t="str">
        <f>IF(G229="","",INDEX('Basic project data'!$A$12:$A$16,MATCH(G229,'Basic project data'!$D$12:$D$16,1)))</f>
        <v/>
      </c>
      <c r="C229" s="329"/>
      <c r="D229" s="329"/>
      <c r="E229" s="453"/>
      <c r="F229" s="450"/>
      <c r="G229" s="454"/>
      <c r="H229" s="449"/>
    </row>
    <row r="230" spans="1:8" x14ac:dyDescent="0.25">
      <c r="A230" s="329"/>
      <c r="B230" s="448" t="str">
        <f>IF(G230="","",INDEX('Basic project data'!$A$12:$A$16,MATCH(G230,'Basic project data'!$D$12:$D$16,1)))</f>
        <v/>
      </c>
      <c r="C230" s="329"/>
      <c r="D230" s="329"/>
      <c r="E230" s="453"/>
      <c r="F230" s="450"/>
      <c r="G230" s="454"/>
      <c r="H230" s="449"/>
    </row>
    <row r="231" spans="1:8" x14ac:dyDescent="0.25">
      <c r="A231" s="329"/>
      <c r="B231" s="448" t="str">
        <f>IF(G231="","",INDEX('Basic project data'!$A$12:$A$16,MATCH(G231,'Basic project data'!$D$12:$D$16,1)))</f>
        <v/>
      </c>
      <c r="C231" s="329"/>
      <c r="D231" s="329"/>
      <c r="E231" s="453"/>
      <c r="F231" s="450"/>
      <c r="G231" s="454"/>
      <c r="H231" s="449"/>
    </row>
    <row r="232" spans="1:8" x14ac:dyDescent="0.25">
      <c r="A232" s="329"/>
      <c r="B232" s="448" t="str">
        <f>IF(G232="","",INDEX('Basic project data'!$A$12:$A$16,MATCH(G232,'Basic project data'!$D$12:$D$16,1)))</f>
        <v/>
      </c>
      <c r="C232" s="329"/>
      <c r="D232" s="329"/>
      <c r="E232" s="453"/>
      <c r="F232" s="450"/>
      <c r="G232" s="454"/>
      <c r="H232" s="449"/>
    </row>
    <row r="233" spans="1:8" x14ac:dyDescent="0.25">
      <c r="A233" s="329"/>
      <c r="B233" s="448" t="str">
        <f>IF(G233="","",INDEX('Basic project data'!$A$12:$A$16,MATCH(G233,'Basic project data'!$D$12:$D$16,1)))</f>
        <v/>
      </c>
      <c r="C233" s="329"/>
      <c r="D233" s="329"/>
      <c r="E233" s="453"/>
      <c r="F233" s="450"/>
      <c r="G233" s="454"/>
      <c r="H233" s="449"/>
    </row>
    <row r="234" spans="1:8" x14ac:dyDescent="0.25">
      <c r="A234" s="329"/>
      <c r="B234" s="448" t="str">
        <f>IF(G234="","",INDEX('Basic project data'!$A$12:$A$16,MATCH(G234,'Basic project data'!$D$12:$D$16,1)))</f>
        <v/>
      </c>
      <c r="C234" s="329"/>
      <c r="D234" s="329"/>
      <c r="E234" s="453"/>
      <c r="F234" s="450"/>
      <c r="G234" s="454"/>
      <c r="H234" s="449"/>
    </row>
    <row r="235" spans="1:8" x14ac:dyDescent="0.25">
      <c r="A235" s="329"/>
      <c r="B235" s="448" t="str">
        <f>IF(G235="","",INDEX('Basic project data'!$A$12:$A$16,MATCH(G235,'Basic project data'!$D$12:$D$16,1)))</f>
        <v/>
      </c>
      <c r="C235" s="329"/>
      <c r="D235" s="329"/>
      <c r="E235" s="453"/>
      <c r="F235" s="450"/>
      <c r="G235" s="454"/>
      <c r="H235" s="449"/>
    </row>
    <row r="236" spans="1:8" x14ac:dyDescent="0.25">
      <c r="A236" s="329"/>
      <c r="B236" s="448" t="str">
        <f>IF(G236="","",INDEX('Basic project data'!$A$12:$A$16,MATCH(G236,'Basic project data'!$D$12:$D$16,1)))</f>
        <v/>
      </c>
      <c r="C236" s="329"/>
      <c r="D236" s="329"/>
      <c r="E236" s="453"/>
      <c r="F236" s="450"/>
      <c r="G236" s="454"/>
      <c r="H236" s="449"/>
    </row>
    <row r="237" spans="1:8" x14ac:dyDescent="0.25">
      <c r="A237" s="329"/>
      <c r="B237" s="448" t="str">
        <f>IF(G237="","",INDEX('Basic project data'!$A$12:$A$16,MATCH(G237,'Basic project data'!$D$12:$D$16,1)))</f>
        <v/>
      </c>
      <c r="C237" s="329"/>
      <c r="D237" s="329"/>
      <c r="E237" s="453"/>
      <c r="F237" s="450"/>
      <c r="G237" s="454"/>
      <c r="H237" s="449"/>
    </row>
    <row r="238" spans="1:8" x14ac:dyDescent="0.25">
      <c r="A238" s="329"/>
      <c r="B238" s="448" t="str">
        <f>IF(G238="","",INDEX('Basic project data'!$A$12:$A$16,MATCH(G238,'Basic project data'!$D$12:$D$16,1)))</f>
        <v/>
      </c>
      <c r="C238" s="329"/>
      <c r="D238" s="329"/>
      <c r="E238" s="453"/>
      <c r="F238" s="450"/>
      <c r="G238" s="454"/>
      <c r="H238" s="449"/>
    </row>
    <row r="239" spans="1:8" x14ac:dyDescent="0.25">
      <c r="A239" s="329"/>
      <c r="B239" s="448" t="str">
        <f>IF(G239="","",INDEX('Basic project data'!$A$12:$A$16,MATCH(G239,'Basic project data'!$D$12:$D$16,1)))</f>
        <v/>
      </c>
      <c r="C239" s="329"/>
      <c r="D239" s="329"/>
      <c r="E239" s="453"/>
      <c r="F239" s="450"/>
      <c r="G239" s="454"/>
      <c r="H239" s="449"/>
    </row>
    <row r="240" spans="1:8" x14ac:dyDescent="0.25">
      <c r="A240" s="329"/>
      <c r="B240" s="448" t="str">
        <f>IF(G240="","",INDEX('Basic project data'!$A$12:$A$16,MATCH(G240,'Basic project data'!$D$12:$D$16,1)))</f>
        <v/>
      </c>
      <c r="C240" s="329"/>
      <c r="D240" s="329"/>
      <c r="E240" s="453"/>
      <c r="F240" s="450"/>
      <c r="G240" s="454"/>
      <c r="H240" s="449"/>
    </row>
    <row r="241" spans="1:8" x14ac:dyDescent="0.25">
      <c r="A241" s="329"/>
      <c r="B241" s="448" t="str">
        <f>IF(G241="","",INDEX('Basic project data'!$A$12:$A$16,MATCH(G241,'Basic project data'!$D$12:$D$16,1)))</f>
        <v/>
      </c>
      <c r="C241" s="329"/>
      <c r="D241" s="329"/>
      <c r="E241" s="453"/>
      <c r="F241" s="450"/>
      <c r="G241" s="454"/>
      <c r="H241" s="449"/>
    </row>
    <row r="242" spans="1:8" x14ac:dyDescent="0.25">
      <c r="A242" s="329"/>
      <c r="B242" s="448" t="str">
        <f>IF(G242="","",INDEX('Basic project data'!$A$12:$A$16,MATCH(G242,'Basic project data'!$D$12:$D$16,1)))</f>
        <v/>
      </c>
      <c r="C242" s="329"/>
      <c r="D242" s="329"/>
      <c r="E242" s="453"/>
      <c r="F242" s="450"/>
      <c r="G242" s="454"/>
      <c r="H242" s="449"/>
    </row>
    <row r="243" spans="1:8" x14ac:dyDescent="0.25">
      <c r="A243" s="329"/>
      <c r="B243" s="448" t="str">
        <f>IF(G243="","",INDEX('Basic project data'!$A$12:$A$16,MATCH(G243,'Basic project data'!$D$12:$D$16,1)))</f>
        <v/>
      </c>
      <c r="C243" s="329"/>
      <c r="D243" s="329"/>
      <c r="E243" s="453"/>
      <c r="F243" s="450"/>
      <c r="G243" s="454"/>
      <c r="H243" s="449"/>
    </row>
    <row r="244" spans="1:8" x14ac:dyDescent="0.25">
      <c r="A244" s="329"/>
      <c r="B244" s="448" t="str">
        <f>IF(G244="","",INDEX('Basic project data'!$A$12:$A$16,MATCH(G244,'Basic project data'!$D$12:$D$16,1)))</f>
        <v/>
      </c>
      <c r="C244" s="329"/>
      <c r="D244" s="329"/>
      <c r="E244" s="453"/>
      <c r="F244" s="450"/>
      <c r="G244" s="454"/>
      <c r="H244" s="449"/>
    </row>
    <row r="245" spans="1:8" x14ac:dyDescent="0.25">
      <c r="A245" s="329"/>
      <c r="B245" s="448" t="str">
        <f>IF(G245="","",INDEX('Basic project data'!$A$12:$A$16,MATCH(G245,'Basic project data'!$D$12:$D$16,1)))</f>
        <v/>
      </c>
      <c r="C245" s="329"/>
      <c r="D245" s="329"/>
      <c r="E245" s="453"/>
      <c r="F245" s="450"/>
      <c r="G245" s="454"/>
      <c r="H245" s="449"/>
    </row>
    <row r="246" spans="1:8" x14ac:dyDescent="0.25">
      <c r="A246" s="329"/>
      <c r="B246" s="448" t="str">
        <f>IF(G246="","",INDEX('Basic project data'!$A$12:$A$16,MATCH(G246,'Basic project data'!$D$12:$D$16,1)))</f>
        <v/>
      </c>
      <c r="C246" s="329"/>
      <c r="D246" s="329"/>
      <c r="E246" s="453"/>
      <c r="F246" s="450"/>
      <c r="G246" s="454"/>
      <c r="H246" s="449"/>
    </row>
    <row r="247" spans="1:8" x14ac:dyDescent="0.25">
      <c r="A247" s="329"/>
      <c r="B247" s="448" t="str">
        <f>IF(G247="","",INDEX('Basic project data'!$A$12:$A$16,MATCH(G247,'Basic project data'!$D$12:$D$16,1)))</f>
        <v/>
      </c>
      <c r="C247" s="329"/>
      <c r="D247" s="329"/>
      <c r="E247" s="453"/>
      <c r="F247" s="450"/>
      <c r="G247" s="454"/>
      <c r="H247" s="449"/>
    </row>
    <row r="248" spans="1:8" x14ac:dyDescent="0.25">
      <c r="A248" s="329"/>
      <c r="B248" s="448" t="str">
        <f>IF(G248="","",INDEX('Basic project data'!$A$12:$A$16,MATCH(G248,'Basic project data'!$D$12:$D$16,1)))</f>
        <v/>
      </c>
      <c r="C248" s="329"/>
      <c r="D248" s="329"/>
      <c r="E248" s="453"/>
      <c r="F248" s="450"/>
      <c r="G248" s="454"/>
      <c r="H248" s="449"/>
    </row>
    <row r="249" spans="1:8" x14ac:dyDescent="0.25">
      <c r="A249" s="329"/>
      <c r="B249" s="448" t="str">
        <f>IF(G249="","",INDEX('Basic project data'!$A$12:$A$16,MATCH(G249,'Basic project data'!$D$12:$D$16,1)))</f>
        <v/>
      </c>
      <c r="C249" s="329"/>
      <c r="D249" s="329"/>
      <c r="E249" s="453"/>
      <c r="F249" s="450"/>
      <c r="G249" s="454"/>
      <c r="H249" s="449"/>
    </row>
    <row r="250" spans="1:8" x14ac:dyDescent="0.25">
      <c r="A250" s="329"/>
      <c r="B250" s="448" t="str">
        <f>IF(G250="","",INDEX('Basic project data'!$A$12:$A$16,MATCH(G250,'Basic project data'!$D$12:$D$16,1)))</f>
        <v/>
      </c>
      <c r="C250" s="329"/>
      <c r="D250" s="329"/>
      <c r="E250" s="453"/>
      <c r="F250" s="450"/>
      <c r="G250" s="454"/>
      <c r="H250" s="449"/>
    </row>
    <row r="251" spans="1:8" x14ac:dyDescent="0.25">
      <c r="A251" s="329"/>
      <c r="B251" s="448" t="str">
        <f>IF(G251="","",INDEX('Basic project data'!$A$12:$A$16,MATCH(G251,'Basic project data'!$D$12:$D$16,1)))</f>
        <v/>
      </c>
      <c r="C251" s="329"/>
      <c r="D251" s="329"/>
      <c r="E251" s="453"/>
      <c r="F251" s="450"/>
      <c r="G251" s="454"/>
      <c r="H251" s="449"/>
    </row>
    <row r="252" spans="1:8" x14ac:dyDescent="0.25">
      <c r="A252" s="329"/>
      <c r="B252" s="448" t="str">
        <f>IF(G252="","",INDEX('Basic project data'!$A$12:$A$16,MATCH(G252,'Basic project data'!$D$12:$D$16,1)))</f>
        <v/>
      </c>
      <c r="C252" s="329"/>
      <c r="D252" s="329"/>
      <c r="E252" s="453"/>
      <c r="F252" s="450"/>
      <c r="G252" s="454"/>
      <c r="H252" s="449"/>
    </row>
    <row r="253" spans="1:8" x14ac:dyDescent="0.25">
      <c r="A253" s="329"/>
      <c r="B253" s="448" t="str">
        <f>IF(G253="","",INDEX('Basic project data'!$A$12:$A$16,MATCH(G253,'Basic project data'!$D$12:$D$16,1)))</f>
        <v/>
      </c>
      <c r="C253" s="329"/>
      <c r="D253" s="329"/>
      <c r="E253" s="453"/>
      <c r="F253" s="450"/>
      <c r="G253" s="454"/>
      <c r="H253" s="449"/>
    </row>
    <row r="254" spans="1:8" x14ac:dyDescent="0.25">
      <c r="A254" s="329"/>
      <c r="B254" s="448" t="str">
        <f>IF(G254="","",INDEX('Basic project data'!$A$12:$A$16,MATCH(G254,'Basic project data'!$D$12:$D$16,1)))</f>
        <v/>
      </c>
      <c r="C254" s="329"/>
      <c r="D254" s="329"/>
      <c r="E254" s="453"/>
      <c r="F254" s="450"/>
      <c r="G254" s="454"/>
      <c r="H254" s="449"/>
    </row>
    <row r="255" spans="1:8" x14ac:dyDescent="0.25">
      <c r="A255" s="329"/>
      <c r="B255" s="448" t="str">
        <f>IF(G255="","",INDEX('Basic project data'!$A$12:$A$16,MATCH(G255,'Basic project data'!$D$12:$D$16,1)))</f>
        <v/>
      </c>
      <c r="C255" s="329"/>
      <c r="D255" s="329"/>
      <c r="E255" s="453"/>
      <c r="F255" s="450"/>
      <c r="G255" s="454"/>
      <c r="H255" s="449"/>
    </row>
    <row r="256" spans="1:8" x14ac:dyDescent="0.25">
      <c r="A256" s="329"/>
      <c r="B256" s="448" t="str">
        <f>IF(G256="","",INDEX('Basic project data'!$A$12:$A$16,MATCH(G256,'Basic project data'!$D$12:$D$16,1)))</f>
        <v/>
      </c>
      <c r="C256" s="329"/>
      <c r="D256" s="329"/>
      <c r="E256" s="453"/>
      <c r="F256" s="450"/>
      <c r="G256" s="454"/>
      <c r="H256" s="449"/>
    </row>
    <row r="257" spans="1:8" x14ac:dyDescent="0.25">
      <c r="A257" s="329"/>
      <c r="B257" s="448" t="str">
        <f>IF(G257="","",INDEX('Basic project data'!$A$12:$A$16,MATCH(G257,'Basic project data'!$D$12:$D$16,1)))</f>
        <v/>
      </c>
      <c r="C257" s="329"/>
      <c r="D257" s="329"/>
      <c r="E257" s="453"/>
      <c r="F257" s="450"/>
      <c r="G257" s="454"/>
      <c r="H257" s="449"/>
    </row>
    <row r="258" spans="1:8" x14ac:dyDescent="0.25">
      <c r="A258" s="329"/>
      <c r="B258" s="448" t="str">
        <f>IF(G258="","",INDEX('Basic project data'!$A$12:$A$16,MATCH(G258,'Basic project data'!$D$12:$D$16,1)))</f>
        <v/>
      </c>
      <c r="C258" s="329"/>
      <c r="D258" s="329"/>
      <c r="E258" s="453"/>
      <c r="F258" s="450"/>
      <c r="G258" s="454"/>
      <c r="H258" s="449"/>
    </row>
    <row r="259" spans="1:8" x14ac:dyDescent="0.25">
      <c r="A259" s="329"/>
      <c r="B259" s="448" t="str">
        <f>IF(G259="","",INDEX('Basic project data'!$A$12:$A$16,MATCH(G259,'Basic project data'!$D$12:$D$16,1)))</f>
        <v/>
      </c>
      <c r="C259" s="329"/>
      <c r="D259" s="329"/>
      <c r="E259" s="453"/>
      <c r="F259" s="450"/>
      <c r="G259" s="454"/>
      <c r="H259" s="449"/>
    </row>
    <row r="260" spans="1:8" x14ac:dyDescent="0.25">
      <c r="A260" s="329"/>
      <c r="B260" s="448" t="str">
        <f>IF(G260="","",INDEX('Basic project data'!$A$12:$A$16,MATCH(G260,'Basic project data'!$D$12:$D$16,1)))</f>
        <v/>
      </c>
      <c r="C260" s="329"/>
      <c r="D260" s="329"/>
      <c r="E260" s="453"/>
      <c r="F260" s="450"/>
      <c r="G260" s="454"/>
      <c r="H260" s="449"/>
    </row>
    <row r="261" spans="1:8" x14ac:dyDescent="0.25">
      <c r="A261" s="329"/>
      <c r="B261" s="448" t="str">
        <f>IF(G261="","",INDEX('Basic project data'!$A$12:$A$16,MATCH(G261,'Basic project data'!$D$12:$D$16,1)))</f>
        <v/>
      </c>
      <c r="C261" s="329"/>
      <c r="D261" s="329"/>
      <c r="E261" s="453"/>
      <c r="F261" s="450"/>
      <c r="G261" s="454"/>
      <c r="H261" s="449"/>
    </row>
    <row r="262" spans="1:8" x14ac:dyDescent="0.25">
      <c r="A262" s="329"/>
      <c r="B262" s="448" t="str">
        <f>IF(G262="","",INDEX('Basic project data'!$A$12:$A$16,MATCH(G262,'Basic project data'!$D$12:$D$16,1)))</f>
        <v/>
      </c>
      <c r="C262" s="329"/>
      <c r="D262" s="329"/>
      <c r="E262" s="453"/>
      <c r="F262" s="450"/>
      <c r="G262" s="454"/>
      <c r="H262" s="449"/>
    </row>
    <row r="263" spans="1:8" x14ac:dyDescent="0.25">
      <c r="A263" s="329"/>
      <c r="B263" s="448" t="str">
        <f>IF(G263="","",INDEX('Basic project data'!$A$12:$A$16,MATCH(G263,'Basic project data'!$D$12:$D$16,1)))</f>
        <v/>
      </c>
      <c r="C263" s="329"/>
      <c r="D263" s="329"/>
      <c r="E263" s="453"/>
      <c r="F263" s="450"/>
      <c r="G263" s="454"/>
      <c r="H263" s="449"/>
    </row>
    <row r="264" spans="1:8" x14ac:dyDescent="0.25">
      <c r="A264" s="329"/>
      <c r="B264" s="448" t="str">
        <f>IF(G264="","",INDEX('Basic project data'!$A$12:$A$16,MATCH(G264,'Basic project data'!$D$12:$D$16,1)))</f>
        <v/>
      </c>
      <c r="C264" s="329"/>
      <c r="D264" s="329"/>
      <c r="E264" s="453"/>
      <c r="F264" s="450"/>
      <c r="G264" s="454"/>
      <c r="H264" s="449"/>
    </row>
    <row r="265" spans="1:8" x14ac:dyDescent="0.25">
      <c r="A265" s="329"/>
      <c r="B265" s="448" t="str">
        <f>IF(G265="","",INDEX('Basic project data'!$A$12:$A$16,MATCH(G265,'Basic project data'!$D$12:$D$16,1)))</f>
        <v/>
      </c>
      <c r="C265" s="329"/>
      <c r="D265" s="329"/>
      <c r="E265" s="453"/>
      <c r="F265" s="450"/>
      <c r="G265" s="454"/>
      <c r="H265" s="449"/>
    </row>
    <row r="266" spans="1:8" x14ac:dyDescent="0.25">
      <c r="A266" s="329"/>
      <c r="B266" s="448" t="str">
        <f>IF(G266="","",INDEX('Basic project data'!$A$12:$A$16,MATCH(G266,'Basic project data'!$D$12:$D$16,1)))</f>
        <v/>
      </c>
      <c r="C266" s="329"/>
      <c r="D266" s="329"/>
      <c r="E266" s="453"/>
      <c r="F266" s="450"/>
      <c r="G266" s="454"/>
      <c r="H266" s="449"/>
    </row>
    <row r="267" spans="1:8" x14ac:dyDescent="0.25">
      <c r="A267" s="329"/>
      <c r="B267" s="448" t="str">
        <f>IF(G267="","",INDEX('Basic project data'!$A$12:$A$16,MATCH(G267,'Basic project data'!$D$12:$D$16,1)))</f>
        <v/>
      </c>
      <c r="C267" s="329"/>
      <c r="D267" s="329"/>
      <c r="E267" s="453"/>
      <c r="F267" s="450"/>
      <c r="G267" s="454"/>
      <c r="H267" s="449"/>
    </row>
    <row r="268" spans="1:8" x14ac:dyDescent="0.25">
      <c r="A268" s="329"/>
      <c r="B268" s="448" t="str">
        <f>IF(G268="","",INDEX('Basic project data'!$A$12:$A$16,MATCH(G268,'Basic project data'!$D$12:$D$16,1)))</f>
        <v/>
      </c>
      <c r="C268" s="329"/>
      <c r="D268" s="329"/>
      <c r="E268" s="453"/>
      <c r="F268" s="450"/>
      <c r="G268" s="454"/>
      <c r="H268" s="449"/>
    </row>
    <row r="269" spans="1:8" x14ac:dyDescent="0.25">
      <c r="A269" s="329"/>
      <c r="B269" s="448" t="str">
        <f>IF(G269="","",INDEX('Basic project data'!$A$12:$A$16,MATCH(G269,'Basic project data'!$D$12:$D$16,1)))</f>
        <v/>
      </c>
      <c r="C269" s="329"/>
      <c r="D269" s="329"/>
      <c r="E269" s="453"/>
      <c r="F269" s="450"/>
      <c r="G269" s="454"/>
      <c r="H269" s="449"/>
    </row>
    <row r="270" spans="1:8" x14ac:dyDescent="0.25">
      <c r="A270" s="329"/>
      <c r="B270" s="448" t="str">
        <f>IF(G270="","",INDEX('Basic project data'!$A$12:$A$16,MATCH(G270,'Basic project data'!$D$12:$D$16,1)))</f>
        <v/>
      </c>
      <c r="C270" s="329"/>
      <c r="D270" s="329"/>
      <c r="E270" s="453"/>
      <c r="F270" s="450"/>
      <c r="G270" s="454"/>
      <c r="H270" s="449"/>
    </row>
    <row r="271" spans="1:8" x14ac:dyDescent="0.25">
      <c r="A271" s="329"/>
      <c r="B271" s="448" t="str">
        <f>IF(G271="","",INDEX('Basic project data'!$A$12:$A$16,MATCH(G271,'Basic project data'!$D$12:$D$16,1)))</f>
        <v/>
      </c>
      <c r="C271" s="329"/>
      <c r="D271" s="329"/>
      <c r="E271" s="453"/>
      <c r="F271" s="450"/>
      <c r="G271" s="454"/>
      <c r="H271" s="449"/>
    </row>
    <row r="272" spans="1:8" x14ac:dyDescent="0.25">
      <c r="A272" s="329"/>
      <c r="B272" s="448" t="str">
        <f>IF(G272="","",INDEX('Basic project data'!$A$12:$A$16,MATCH(G272,'Basic project data'!$D$12:$D$16,1)))</f>
        <v/>
      </c>
      <c r="C272" s="329"/>
      <c r="D272" s="329"/>
      <c r="E272" s="453"/>
      <c r="F272" s="450"/>
      <c r="G272" s="454"/>
      <c r="H272" s="449"/>
    </row>
    <row r="273" spans="1:8" x14ac:dyDescent="0.25">
      <c r="A273" s="329"/>
      <c r="B273" s="448" t="str">
        <f>IF(G273="","",INDEX('Basic project data'!$A$12:$A$16,MATCH(G273,'Basic project data'!$D$12:$D$16,1)))</f>
        <v/>
      </c>
      <c r="C273" s="329"/>
      <c r="D273" s="329"/>
      <c r="E273" s="453"/>
      <c r="F273" s="450"/>
      <c r="G273" s="454"/>
      <c r="H273" s="449"/>
    </row>
    <row r="274" spans="1:8" x14ac:dyDescent="0.25">
      <c r="A274" s="329"/>
      <c r="B274" s="448" t="str">
        <f>IF(G274="","",INDEX('Basic project data'!$A$12:$A$16,MATCH(G274,'Basic project data'!$D$12:$D$16,1)))</f>
        <v/>
      </c>
      <c r="C274" s="329"/>
      <c r="D274" s="329"/>
      <c r="E274" s="453"/>
      <c r="F274" s="450"/>
      <c r="G274" s="454"/>
      <c r="H274" s="449"/>
    </row>
    <row r="275" spans="1:8" x14ac:dyDescent="0.25">
      <c r="A275" s="329"/>
      <c r="B275" s="448" t="str">
        <f>IF(G275="","",INDEX('Basic project data'!$A$12:$A$16,MATCH(G275,'Basic project data'!$D$12:$D$16,1)))</f>
        <v/>
      </c>
      <c r="C275" s="329"/>
      <c r="D275" s="329"/>
      <c r="E275" s="453"/>
      <c r="F275" s="450"/>
      <c r="G275" s="454"/>
      <c r="H275" s="449"/>
    </row>
    <row r="276" spans="1:8" x14ac:dyDescent="0.25">
      <c r="A276" s="329"/>
      <c r="B276" s="448" t="str">
        <f>IF(G276="","",INDEX('Basic project data'!$A$12:$A$16,MATCH(G276,'Basic project data'!$D$12:$D$16,1)))</f>
        <v/>
      </c>
      <c r="C276" s="329"/>
      <c r="D276" s="329"/>
      <c r="E276" s="453"/>
      <c r="F276" s="450"/>
      <c r="G276" s="454"/>
      <c r="H276" s="449"/>
    </row>
    <row r="277" spans="1:8" x14ac:dyDescent="0.25">
      <c r="A277" s="329"/>
      <c r="B277" s="448" t="str">
        <f>IF(G277="","",INDEX('Basic project data'!$A$12:$A$16,MATCH(G277,'Basic project data'!$D$12:$D$16,1)))</f>
        <v/>
      </c>
      <c r="C277" s="329"/>
      <c r="D277" s="329"/>
      <c r="E277" s="453"/>
      <c r="F277" s="450"/>
      <c r="G277" s="454"/>
      <c r="H277" s="449"/>
    </row>
    <row r="278" spans="1:8" x14ac:dyDescent="0.25">
      <c r="A278" s="329"/>
      <c r="B278" s="448" t="str">
        <f>IF(G278="","",INDEX('Basic project data'!$A$12:$A$16,MATCH(G278,'Basic project data'!$D$12:$D$16,1)))</f>
        <v/>
      </c>
      <c r="C278" s="329"/>
      <c r="D278" s="329"/>
      <c r="E278" s="453"/>
      <c r="F278" s="450"/>
      <c r="G278" s="454"/>
      <c r="H278" s="449"/>
    </row>
    <row r="279" spans="1:8" x14ac:dyDescent="0.25">
      <c r="A279" s="329"/>
      <c r="B279" s="448" t="str">
        <f>IF(G279="","",INDEX('Basic project data'!$A$12:$A$16,MATCH(G279,'Basic project data'!$D$12:$D$16,1)))</f>
        <v/>
      </c>
      <c r="C279" s="329"/>
      <c r="D279" s="329"/>
      <c r="E279" s="453"/>
      <c r="F279" s="450"/>
      <c r="G279" s="454"/>
      <c r="H279" s="449"/>
    </row>
    <row r="280" spans="1:8" x14ac:dyDescent="0.25">
      <c r="A280" s="329"/>
      <c r="B280" s="448" t="str">
        <f>IF(G280="","",INDEX('Basic project data'!$A$12:$A$16,MATCH(G280,'Basic project data'!$D$12:$D$16,1)))</f>
        <v/>
      </c>
      <c r="C280" s="329"/>
      <c r="D280" s="329"/>
      <c r="E280" s="453"/>
      <c r="F280" s="450"/>
      <c r="G280" s="454"/>
      <c r="H280" s="449"/>
    </row>
    <row r="281" spans="1:8" x14ac:dyDescent="0.25">
      <c r="A281" s="329"/>
      <c r="B281" s="448" t="str">
        <f>IF(G281="","",INDEX('Basic project data'!$A$12:$A$16,MATCH(G281,'Basic project data'!$D$12:$D$16,1)))</f>
        <v/>
      </c>
      <c r="C281" s="329"/>
      <c r="D281" s="329"/>
      <c r="E281" s="453"/>
      <c r="F281" s="450"/>
      <c r="G281" s="454"/>
      <c r="H281" s="449"/>
    </row>
    <row r="282" spans="1:8" x14ac:dyDescent="0.25">
      <c r="A282" s="329"/>
      <c r="B282" s="448" t="str">
        <f>IF(G282="","",INDEX('Basic project data'!$A$12:$A$16,MATCH(G282,'Basic project data'!$D$12:$D$16,1)))</f>
        <v/>
      </c>
      <c r="C282" s="329"/>
      <c r="D282" s="329"/>
      <c r="E282" s="453"/>
      <c r="F282" s="450"/>
      <c r="G282" s="454"/>
      <c r="H282" s="449"/>
    </row>
    <row r="283" spans="1:8" x14ac:dyDescent="0.25">
      <c r="A283" s="329"/>
      <c r="B283" s="448" t="str">
        <f>IF(G283="","",INDEX('Basic project data'!$A$12:$A$16,MATCH(G283,'Basic project data'!$D$12:$D$16,1)))</f>
        <v/>
      </c>
      <c r="C283" s="329"/>
      <c r="D283" s="329"/>
      <c r="E283" s="453"/>
      <c r="F283" s="450"/>
      <c r="G283" s="454"/>
      <c r="H283" s="449"/>
    </row>
    <row r="284" spans="1:8" x14ac:dyDescent="0.25">
      <c r="A284" s="329"/>
      <c r="B284" s="448" t="str">
        <f>IF(G284="","",INDEX('Basic project data'!$A$12:$A$16,MATCH(G284,'Basic project data'!$D$12:$D$16,1)))</f>
        <v/>
      </c>
      <c r="C284" s="329"/>
      <c r="D284" s="329"/>
      <c r="E284" s="453"/>
      <c r="F284" s="450"/>
      <c r="G284" s="454"/>
      <c r="H284" s="449"/>
    </row>
    <row r="285" spans="1:8" x14ac:dyDescent="0.25">
      <c r="A285" s="329"/>
      <c r="B285" s="448" t="str">
        <f>IF(G285="","",INDEX('Basic project data'!$A$12:$A$16,MATCH(G285,'Basic project data'!$D$12:$D$16,1)))</f>
        <v/>
      </c>
      <c r="C285" s="329"/>
      <c r="D285" s="329"/>
      <c r="E285" s="453"/>
      <c r="F285" s="450"/>
      <c r="G285" s="454"/>
      <c r="H285" s="449"/>
    </row>
    <row r="286" spans="1:8" x14ac:dyDescent="0.25">
      <c r="A286" s="329"/>
      <c r="B286" s="448" t="str">
        <f>IF(G286="","",INDEX('Basic project data'!$A$12:$A$16,MATCH(G286,'Basic project data'!$D$12:$D$16,1)))</f>
        <v/>
      </c>
      <c r="C286" s="329"/>
      <c r="D286" s="329"/>
      <c r="E286" s="453"/>
      <c r="F286" s="450"/>
      <c r="G286" s="454"/>
      <c r="H286" s="449"/>
    </row>
    <row r="287" spans="1:8" x14ac:dyDescent="0.25">
      <c r="A287" s="329"/>
      <c r="B287" s="448" t="str">
        <f>IF(G287="","",INDEX('Basic project data'!$A$12:$A$16,MATCH(G287,'Basic project data'!$D$12:$D$16,1)))</f>
        <v/>
      </c>
      <c r="C287" s="329"/>
      <c r="D287" s="329"/>
      <c r="E287" s="453"/>
      <c r="F287" s="450"/>
      <c r="G287" s="454"/>
      <c r="H287" s="449"/>
    </row>
    <row r="288" spans="1:8" x14ac:dyDescent="0.25">
      <c r="A288" s="329"/>
      <c r="B288" s="448" t="str">
        <f>IF(G288="","",INDEX('Basic project data'!$A$12:$A$16,MATCH(G288,'Basic project data'!$D$12:$D$16,1)))</f>
        <v/>
      </c>
      <c r="C288" s="329"/>
      <c r="D288" s="329"/>
      <c r="E288" s="453"/>
      <c r="F288" s="450"/>
      <c r="G288" s="454"/>
      <c r="H288" s="449"/>
    </row>
    <row r="289" spans="1:8" x14ac:dyDescent="0.25">
      <c r="A289" s="329"/>
      <c r="B289" s="448" t="str">
        <f>IF(G289="","",INDEX('Basic project data'!$A$12:$A$16,MATCH(G289,'Basic project data'!$D$12:$D$16,1)))</f>
        <v/>
      </c>
      <c r="C289" s="329"/>
      <c r="D289" s="329"/>
      <c r="E289" s="453"/>
      <c r="F289" s="450"/>
      <c r="G289" s="454"/>
      <c r="H289" s="449"/>
    </row>
    <row r="290" spans="1:8" x14ac:dyDescent="0.25">
      <c r="A290" s="329"/>
      <c r="B290" s="448" t="str">
        <f>IF(G290="","",INDEX('Basic project data'!$A$12:$A$16,MATCH(G290,'Basic project data'!$D$12:$D$16,1)))</f>
        <v/>
      </c>
      <c r="C290" s="329"/>
      <c r="D290" s="329"/>
      <c r="E290" s="453"/>
      <c r="F290" s="450"/>
      <c r="G290" s="454"/>
      <c r="H290" s="449"/>
    </row>
    <row r="291" spans="1:8" x14ac:dyDescent="0.25">
      <c r="A291" s="329"/>
      <c r="B291" s="448" t="str">
        <f>IF(G291="","",INDEX('Basic project data'!$A$12:$A$16,MATCH(G291,'Basic project data'!$D$12:$D$16,1)))</f>
        <v/>
      </c>
      <c r="C291" s="329"/>
      <c r="D291" s="329"/>
      <c r="E291" s="453"/>
      <c r="F291" s="450"/>
      <c r="G291" s="454"/>
      <c r="H291" s="449"/>
    </row>
    <row r="292" spans="1:8" x14ac:dyDescent="0.25">
      <c r="A292" s="329"/>
      <c r="B292" s="448" t="str">
        <f>IF(G292="","",INDEX('Basic project data'!$A$12:$A$16,MATCH(G292,'Basic project data'!$D$12:$D$16,1)))</f>
        <v/>
      </c>
      <c r="C292" s="329"/>
      <c r="D292" s="329"/>
      <c r="E292" s="453"/>
      <c r="F292" s="450"/>
      <c r="G292" s="454"/>
      <c r="H292" s="449"/>
    </row>
    <row r="293" spans="1:8" x14ac:dyDescent="0.25">
      <c r="A293" s="329"/>
      <c r="B293" s="448" t="str">
        <f>IF(G293="","",INDEX('Basic project data'!$A$12:$A$16,MATCH(G293,'Basic project data'!$D$12:$D$16,1)))</f>
        <v/>
      </c>
      <c r="C293" s="329"/>
      <c r="D293" s="329"/>
      <c r="E293" s="453"/>
      <c r="F293" s="450"/>
      <c r="G293" s="454"/>
      <c r="H293" s="449"/>
    </row>
    <row r="294" spans="1:8" x14ac:dyDescent="0.25">
      <c r="A294" s="329"/>
      <c r="B294" s="448" t="str">
        <f>IF(G294="","",INDEX('Basic project data'!$A$12:$A$16,MATCH(G294,'Basic project data'!$D$12:$D$16,1)))</f>
        <v/>
      </c>
      <c r="C294" s="329"/>
      <c r="D294" s="329"/>
      <c r="E294" s="453"/>
      <c r="F294" s="450"/>
      <c r="G294" s="454"/>
      <c r="H294" s="449"/>
    </row>
    <row r="295" spans="1:8" x14ac:dyDescent="0.25">
      <c r="A295" s="329"/>
      <c r="B295" s="448" t="str">
        <f>IF(G295="","",INDEX('Basic project data'!$A$12:$A$16,MATCH(G295,'Basic project data'!$D$12:$D$16,1)))</f>
        <v/>
      </c>
      <c r="C295" s="329"/>
      <c r="D295" s="329"/>
      <c r="E295" s="453"/>
      <c r="F295" s="450"/>
      <c r="G295" s="454"/>
      <c r="H295" s="449"/>
    </row>
    <row r="296" spans="1:8" x14ac:dyDescent="0.25">
      <c r="A296" s="329"/>
      <c r="B296" s="448" t="str">
        <f>IF(G296="","",INDEX('Basic project data'!$A$12:$A$16,MATCH(G296,'Basic project data'!$D$12:$D$16,1)))</f>
        <v/>
      </c>
      <c r="C296" s="329"/>
      <c r="D296" s="329"/>
      <c r="E296" s="453"/>
      <c r="F296" s="450"/>
      <c r="G296" s="454"/>
      <c r="H296" s="449"/>
    </row>
    <row r="297" spans="1:8" x14ac:dyDescent="0.25">
      <c r="A297" s="329"/>
      <c r="B297" s="448" t="str">
        <f>IF(G297="","",INDEX('Basic project data'!$A$12:$A$16,MATCH(G297,'Basic project data'!$D$12:$D$16,1)))</f>
        <v/>
      </c>
      <c r="C297" s="329"/>
      <c r="D297" s="329"/>
      <c r="E297" s="453"/>
      <c r="F297" s="450"/>
      <c r="G297" s="454"/>
      <c r="H297" s="449"/>
    </row>
    <row r="298" spans="1:8" x14ac:dyDescent="0.25">
      <c r="A298" s="329"/>
      <c r="B298" s="448" t="str">
        <f>IF(G298="","",INDEX('Basic project data'!$A$12:$A$16,MATCH(G298,'Basic project data'!$D$12:$D$16,1)))</f>
        <v/>
      </c>
      <c r="C298" s="329"/>
      <c r="D298" s="329"/>
      <c r="E298" s="453"/>
      <c r="F298" s="450"/>
      <c r="G298" s="454"/>
      <c r="H298" s="449"/>
    </row>
    <row r="299" spans="1:8" x14ac:dyDescent="0.25">
      <c r="A299" s="329"/>
      <c r="B299" s="448" t="str">
        <f>IF(G299="","",INDEX('Basic project data'!$A$12:$A$16,MATCH(G299,'Basic project data'!$D$12:$D$16,1)))</f>
        <v/>
      </c>
      <c r="C299" s="329"/>
      <c r="D299" s="329"/>
      <c r="E299" s="453"/>
      <c r="F299" s="450"/>
      <c r="G299" s="454"/>
      <c r="H299" s="449"/>
    </row>
    <row r="300" spans="1:8" x14ac:dyDescent="0.25">
      <c r="A300" s="329"/>
      <c r="B300" s="448" t="str">
        <f>IF(G300="","",INDEX('Basic project data'!$A$12:$A$16,MATCH(G300,'Basic project data'!$D$12:$D$16,1)))</f>
        <v/>
      </c>
      <c r="C300" s="329"/>
      <c r="D300" s="329"/>
      <c r="E300" s="453"/>
      <c r="F300" s="450"/>
      <c r="G300" s="454"/>
      <c r="H300" s="449"/>
    </row>
    <row r="301" spans="1:8" x14ac:dyDescent="0.25">
      <c r="A301" s="329"/>
      <c r="B301" s="448" t="str">
        <f>IF(G301="","",INDEX('Basic project data'!$A$12:$A$16,MATCH(G301,'Basic project data'!$D$12:$D$16,1)))</f>
        <v/>
      </c>
      <c r="C301" s="329"/>
      <c r="D301" s="329"/>
      <c r="E301" s="453"/>
      <c r="F301" s="450"/>
      <c r="G301" s="454"/>
      <c r="H301" s="449"/>
    </row>
    <row r="302" spans="1:8" x14ac:dyDescent="0.25">
      <c r="A302" s="329"/>
      <c r="B302" s="448" t="str">
        <f>IF(G302="","",INDEX('Basic project data'!$A$12:$A$16,MATCH(G302,'Basic project data'!$D$12:$D$16,1)))</f>
        <v/>
      </c>
      <c r="C302" s="329"/>
      <c r="D302" s="329"/>
      <c r="E302" s="453"/>
      <c r="F302" s="450"/>
      <c r="G302" s="454"/>
      <c r="H302" s="449"/>
    </row>
    <row r="303" spans="1:8" x14ac:dyDescent="0.25">
      <c r="A303" s="329"/>
      <c r="B303" s="448" t="str">
        <f>IF(G303="","",INDEX('Basic project data'!$A$12:$A$16,MATCH(G303,'Basic project data'!$D$12:$D$16,1)))</f>
        <v/>
      </c>
      <c r="C303" s="329"/>
      <c r="D303" s="329"/>
      <c r="E303" s="453"/>
      <c r="F303" s="450"/>
      <c r="G303" s="454"/>
      <c r="H303" s="449"/>
    </row>
    <row r="304" spans="1:8" x14ac:dyDescent="0.25">
      <c r="A304" s="329"/>
      <c r="B304" s="448" t="str">
        <f>IF(G304="","",INDEX('Basic project data'!$A$12:$A$16,MATCH(G304,'Basic project data'!$D$12:$D$16,1)))</f>
        <v/>
      </c>
      <c r="C304" s="329"/>
      <c r="D304" s="329"/>
      <c r="E304" s="453"/>
      <c r="F304" s="450"/>
      <c r="G304" s="454"/>
      <c r="H304" s="449"/>
    </row>
    <row r="305" spans="1:8" x14ac:dyDescent="0.25">
      <c r="A305" s="329"/>
      <c r="B305" s="448" t="str">
        <f>IF(G305="","",INDEX('Basic project data'!$A$12:$A$16,MATCH(G305,'Basic project data'!$D$12:$D$16,1)))</f>
        <v/>
      </c>
      <c r="C305" s="329"/>
      <c r="D305" s="329"/>
      <c r="E305" s="453"/>
      <c r="F305" s="450"/>
      <c r="G305" s="454"/>
      <c r="H305" s="449"/>
    </row>
    <row r="306" spans="1:8" x14ac:dyDescent="0.25">
      <c r="A306" s="329"/>
      <c r="B306" s="448" t="str">
        <f>IF(G306="","",INDEX('Basic project data'!$A$12:$A$16,MATCH(G306,'Basic project data'!$D$12:$D$16,1)))</f>
        <v/>
      </c>
      <c r="C306" s="329"/>
      <c r="D306" s="329"/>
      <c r="E306" s="453"/>
      <c r="F306" s="450"/>
      <c r="G306" s="454"/>
      <c r="H306" s="449"/>
    </row>
    <row r="307" spans="1:8" x14ac:dyDescent="0.25">
      <c r="A307" s="329"/>
      <c r="B307" s="448" t="str">
        <f>IF(G307="","",INDEX('Basic project data'!$A$12:$A$16,MATCH(G307,'Basic project data'!$D$12:$D$16,1)))</f>
        <v/>
      </c>
      <c r="C307" s="329"/>
      <c r="D307" s="329"/>
      <c r="E307" s="453"/>
      <c r="F307" s="450"/>
      <c r="G307" s="454"/>
      <c r="H307" s="449"/>
    </row>
    <row r="308" spans="1:8" x14ac:dyDescent="0.25">
      <c r="A308" s="329"/>
      <c r="B308" s="448" t="str">
        <f>IF(G308="","",INDEX('Basic project data'!$A$12:$A$16,MATCH(G308,'Basic project data'!$D$12:$D$16,1)))</f>
        <v/>
      </c>
      <c r="C308" s="329"/>
      <c r="D308" s="329"/>
      <c r="E308" s="453"/>
      <c r="F308" s="450"/>
      <c r="G308" s="454"/>
      <c r="H308" s="449"/>
    </row>
    <row r="309" spans="1:8" x14ac:dyDescent="0.25">
      <c r="A309" s="329"/>
      <c r="B309" s="448" t="str">
        <f>IF(G309="","",INDEX('Basic project data'!$A$12:$A$16,MATCH(G309,'Basic project data'!$D$12:$D$16,1)))</f>
        <v/>
      </c>
      <c r="C309" s="329"/>
      <c r="D309" s="329"/>
      <c r="E309" s="453"/>
      <c r="F309" s="450"/>
      <c r="G309" s="454"/>
      <c r="H309" s="449"/>
    </row>
    <row r="310" spans="1:8" x14ac:dyDescent="0.25">
      <c r="A310" s="329"/>
      <c r="B310" s="448" t="str">
        <f>IF(G310="","",INDEX('Basic project data'!$A$12:$A$16,MATCH(G310,'Basic project data'!$D$12:$D$16,1)))</f>
        <v/>
      </c>
      <c r="C310" s="329"/>
      <c r="D310" s="329"/>
      <c r="E310" s="453"/>
      <c r="F310" s="450"/>
      <c r="G310" s="454"/>
      <c r="H310" s="449"/>
    </row>
    <row r="311" spans="1:8" x14ac:dyDescent="0.25">
      <c r="A311" s="329"/>
      <c r="B311" s="448" t="str">
        <f>IF(G311="","",INDEX('Basic project data'!$A$12:$A$16,MATCH(G311,'Basic project data'!$D$12:$D$16,1)))</f>
        <v/>
      </c>
      <c r="C311" s="329"/>
      <c r="D311" s="329"/>
      <c r="E311" s="453"/>
      <c r="F311" s="450"/>
      <c r="G311" s="454"/>
      <c r="H311" s="449"/>
    </row>
    <row r="312" spans="1:8" x14ac:dyDescent="0.25">
      <c r="A312" s="329"/>
      <c r="B312" s="448" t="str">
        <f>IF(G312="","",INDEX('Basic project data'!$A$12:$A$16,MATCH(G312,'Basic project data'!$D$12:$D$16,1)))</f>
        <v/>
      </c>
      <c r="C312" s="329"/>
      <c r="D312" s="329"/>
      <c r="E312" s="453"/>
      <c r="F312" s="450"/>
      <c r="G312" s="454"/>
      <c r="H312" s="449"/>
    </row>
    <row r="313" spans="1:8" x14ac:dyDescent="0.25">
      <c r="A313" s="329"/>
      <c r="B313" s="448" t="str">
        <f>IF(G313="","",INDEX('Basic project data'!$A$12:$A$16,MATCH(G313,'Basic project data'!$D$12:$D$16,1)))</f>
        <v/>
      </c>
      <c r="C313" s="329"/>
      <c r="D313" s="329"/>
      <c r="E313" s="453"/>
      <c r="F313" s="450"/>
      <c r="G313" s="454"/>
      <c r="H313" s="449"/>
    </row>
    <row r="314" spans="1:8" x14ac:dyDescent="0.25">
      <c r="A314" s="329"/>
      <c r="B314" s="448" t="str">
        <f>IF(G314="","",INDEX('Basic project data'!$A$12:$A$16,MATCH(G314,'Basic project data'!$D$12:$D$16,1)))</f>
        <v/>
      </c>
      <c r="C314" s="329"/>
      <c r="D314" s="329"/>
      <c r="E314" s="453"/>
      <c r="F314" s="450"/>
      <c r="G314" s="454"/>
      <c r="H314" s="449"/>
    </row>
    <row r="315" spans="1:8" x14ac:dyDescent="0.25">
      <c r="A315" s="329"/>
      <c r="B315" s="448" t="str">
        <f>IF(G315="","",INDEX('Basic project data'!$A$12:$A$16,MATCH(G315,'Basic project data'!$D$12:$D$16,1)))</f>
        <v/>
      </c>
      <c r="C315" s="329"/>
      <c r="D315" s="329"/>
      <c r="E315" s="453"/>
      <c r="F315" s="450"/>
      <c r="G315" s="454"/>
      <c r="H315" s="449"/>
    </row>
    <row r="316" spans="1:8" x14ac:dyDescent="0.25">
      <c r="A316" s="329"/>
      <c r="B316" s="448" t="str">
        <f>IF(G316="","",INDEX('Basic project data'!$A$12:$A$16,MATCH(G316,'Basic project data'!$D$12:$D$16,1)))</f>
        <v/>
      </c>
      <c r="C316" s="329"/>
      <c r="D316" s="329"/>
      <c r="E316" s="453"/>
      <c r="F316" s="450"/>
      <c r="G316" s="454"/>
      <c r="H316" s="449"/>
    </row>
    <row r="317" spans="1:8" x14ac:dyDescent="0.25">
      <c r="A317" s="329"/>
      <c r="B317" s="448" t="str">
        <f>IF(G317="","",INDEX('Basic project data'!$A$12:$A$16,MATCH(G317,'Basic project data'!$D$12:$D$16,1)))</f>
        <v/>
      </c>
      <c r="C317" s="329"/>
      <c r="D317" s="329"/>
      <c r="E317" s="453"/>
      <c r="F317" s="450"/>
      <c r="G317" s="454"/>
      <c r="H317" s="449"/>
    </row>
    <row r="318" spans="1:8" x14ac:dyDescent="0.25">
      <c r="A318" s="329"/>
      <c r="B318" s="448" t="str">
        <f>IF(G318="","",INDEX('Basic project data'!$A$12:$A$16,MATCH(G318,'Basic project data'!$D$12:$D$16,1)))</f>
        <v/>
      </c>
      <c r="C318" s="329"/>
      <c r="D318" s="329"/>
      <c r="E318" s="453"/>
      <c r="F318" s="450"/>
      <c r="G318" s="454"/>
      <c r="H318" s="449"/>
    </row>
    <row r="319" spans="1:8" x14ac:dyDescent="0.25">
      <c r="A319" s="329"/>
      <c r="B319" s="448" t="str">
        <f>IF(G319="","",INDEX('Basic project data'!$A$12:$A$16,MATCH(G319,'Basic project data'!$D$12:$D$16,1)))</f>
        <v/>
      </c>
      <c r="C319" s="329"/>
      <c r="D319" s="329"/>
      <c r="E319" s="453"/>
      <c r="F319" s="450"/>
      <c r="G319" s="454"/>
      <c r="H319" s="449"/>
    </row>
    <row r="320" spans="1:8" x14ac:dyDescent="0.25">
      <c r="A320" s="329"/>
      <c r="B320" s="448" t="str">
        <f>IF(G320="","",INDEX('Basic project data'!$A$12:$A$16,MATCH(G320,'Basic project data'!$D$12:$D$16,1)))</f>
        <v/>
      </c>
      <c r="C320" s="329"/>
      <c r="D320" s="329"/>
      <c r="E320" s="453"/>
      <c r="F320" s="450"/>
      <c r="G320" s="454"/>
      <c r="H320" s="449"/>
    </row>
    <row r="321" spans="1:8" x14ac:dyDescent="0.25">
      <c r="A321" s="329"/>
      <c r="B321" s="448" t="str">
        <f>IF(G321="","",INDEX('Basic project data'!$A$12:$A$16,MATCH(G321,'Basic project data'!$D$12:$D$16,1)))</f>
        <v/>
      </c>
      <c r="C321" s="329"/>
      <c r="D321" s="329"/>
      <c r="E321" s="453"/>
      <c r="F321" s="450"/>
      <c r="G321" s="454"/>
      <c r="H321" s="449"/>
    </row>
    <row r="322" spans="1:8" x14ac:dyDescent="0.25">
      <c r="A322" s="329"/>
      <c r="B322" s="448" t="str">
        <f>IF(G322="","",INDEX('Basic project data'!$A$12:$A$16,MATCH(G322,'Basic project data'!$D$12:$D$16,1)))</f>
        <v/>
      </c>
      <c r="C322" s="329"/>
      <c r="D322" s="329"/>
      <c r="E322" s="453"/>
      <c r="F322" s="450"/>
      <c r="G322" s="454"/>
      <c r="H322" s="449"/>
    </row>
    <row r="323" spans="1:8" x14ac:dyDescent="0.25">
      <c r="A323" s="329"/>
      <c r="B323" s="448" t="str">
        <f>IF(G323="","",INDEX('Basic project data'!$A$12:$A$16,MATCH(G323,'Basic project data'!$D$12:$D$16,1)))</f>
        <v/>
      </c>
      <c r="C323" s="329"/>
      <c r="D323" s="329"/>
      <c r="E323" s="453"/>
      <c r="F323" s="450"/>
      <c r="G323" s="454"/>
      <c r="H323" s="449"/>
    </row>
    <row r="324" spans="1:8" x14ac:dyDescent="0.25">
      <c r="A324" s="329"/>
      <c r="B324" s="448" t="str">
        <f>IF(G324="","",INDEX('Basic project data'!$A$12:$A$16,MATCH(G324,'Basic project data'!$D$12:$D$16,1)))</f>
        <v/>
      </c>
      <c r="C324" s="329"/>
      <c r="D324" s="329"/>
      <c r="E324" s="453"/>
      <c r="F324" s="450"/>
      <c r="G324" s="454"/>
      <c r="H324" s="449"/>
    </row>
    <row r="325" spans="1:8" x14ac:dyDescent="0.25">
      <c r="A325" s="329"/>
      <c r="B325" s="448" t="str">
        <f>IF(G325="","",INDEX('Basic project data'!$A$12:$A$16,MATCH(G325,'Basic project data'!$D$12:$D$16,1)))</f>
        <v/>
      </c>
      <c r="C325" s="329"/>
      <c r="D325" s="329"/>
      <c r="E325" s="453"/>
      <c r="F325" s="450"/>
      <c r="G325" s="454"/>
      <c r="H325" s="449"/>
    </row>
    <row r="326" spans="1:8" x14ac:dyDescent="0.25">
      <c r="A326" s="329"/>
      <c r="B326" s="448" t="str">
        <f>IF(G326="","",INDEX('Basic project data'!$A$12:$A$16,MATCH(G326,'Basic project data'!$D$12:$D$16,1)))</f>
        <v/>
      </c>
      <c r="C326" s="329"/>
      <c r="D326" s="329"/>
      <c r="E326" s="453"/>
      <c r="F326" s="450"/>
      <c r="G326" s="454"/>
      <c r="H326" s="449"/>
    </row>
    <row r="327" spans="1:8" x14ac:dyDescent="0.25">
      <c r="A327" s="329"/>
      <c r="B327" s="448" t="str">
        <f>IF(G327="","",INDEX('Basic project data'!$A$12:$A$16,MATCH(G327,'Basic project data'!$D$12:$D$16,1)))</f>
        <v/>
      </c>
      <c r="C327" s="329"/>
      <c r="D327" s="329"/>
      <c r="E327" s="453"/>
      <c r="F327" s="450"/>
      <c r="G327" s="454"/>
      <c r="H327" s="449"/>
    </row>
    <row r="328" spans="1:8" x14ac:dyDescent="0.25">
      <c r="A328" s="329"/>
      <c r="B328" s="448" t="str">
        <f>IF(G328="","",INDEX('Basic project data'!$A$12:$A$16,MATCH(G328,'Basic project data'!$D$12:$D$16,1)))</f>
        <v/>
      </c>
      <c r="C328" s="329"/>
      <c r="D328" s="329"/>
      <c r="E328" s="453"/>
      <c r="F328" s="450"/>
      <c r="G328" s="454"/>
      <c r="H328" s="449"/>
    </row>
    <row r="329" spans="1:8" x14ac:dyDescent="0.25">
      <c r="A329" s="329"/>
      <c r="B329" s="448" t="str">
        <f>IF(G329="","",INDEX('Basic project data'!$A$12:$A$16,MATCH(G329,'Basic project data'!$D$12:$D$16,1)))</f>
        <v/>
      </c>
      <c r="C329" s="329"/>
      <c r="D329" s="329"/>
      <c r="E329" s="453"/>
      <c r="F329" s="450"/>
      <c r="G329" s="454"/>
      <c r="H329" s="449"/>
    </row>
    <row r="330" spans="1:8" x14ac:dyDescent="0.25">
      <c r="A330" s="329"/>
      <c r="B330" s="448" t="str">
        <f>IF(G330="","",INDEX('Basic project data'!$A$12:$A$16,MATCH(G330,'Basic project data'!$D$12:$D$16,1)))</f>
        <v/>
      </c>
      <c r="C330" s="329"/>
      <c r="D330" s="329"/>
      <c r="E330" s="453"/>
      <c r="F330" s="450"/>
      <c r="G330" s="454"/>
      <c r="H330" s="449"/>
    </row>
    <row r="331" spans="1:8" x14ac:dyDescent="0.25">
      <c r="A331" s="329"/>
      <c r="B331" s="448" t="str">
        <f>IF(G331="","",INDEX('Basic project data'!$A$12:$A$16,MATCH(G331,'Basic project data'!$D$12:$D$16,1)))</f>
        <v/>
      </c>
      <c r="C331" s="329"/>
      <c r="D331" s="329"/>
      <c r="E331" s="453"/>
      <c r="F331" s="450"/>
      <c r="G331" s="454"/>
      <c r="H331" s="449"/>
    </row>
    <row r="332" spans="1:8" x14ac:dyDescent="0.25">
      <c r="A332" s="329"/>
      <c r="B332" s="448" t="str">
        <f>IF(G332="","",INDEX('Basic project data'!$A$12:$A$16,MATCH(G332,'Basic project data'!$D$12:$D$16,1)))</f>
        <v/>
      </c>
      <c r="C332" s="329"/>
      <c r="D332" s="329"/>
      <c r="E332" s="453"/>
      <c r="F332" s="450"/>
      <c r="G332" s="454"/>
      <c r="H332" s="449"/>
    </row>
    <row r="333" spans="1:8" x14ac:dyDescent="0.25">
      <c r="A333" s="329"/>
      <c r="B333" s="448" t="str">
        <f>IF(G333="","",INDEX('Basic project data'!$A$12:$A$16,MATCH(G333,'Basic project data'!$D$12:$D$16,1)))</f>
        <v/>
      </c>
      <c r="C333" s="329"/>
      <c r="D333" s="329"/>
      <c r="E333" s="453"/>
      <c r="F333" s="450"/>
      <c r="G333" s="454"/>
      <c r="H333" s="449"/>
    </row>
    <row r="334" spans="1:8" x14ac:dyDescent="0.25">
      <c r="A334" s="329"/>
      <c r="B334" s="448" t="str">
        <f>IF(G334="","",INDEX('Basic project data'!$A$12:$A$16,MATCH(G334,'Basic project data'!$D$12:$D$16,1)))</f>
        <v/>
      </c>
      <c r="C334" s="329"/>
      <c r="D334" s="329"/>
      <c r="E334" s="453"/>
      <c r="F334" s="450"/>
      <c r="G334" s="454"/>
      <c r="H334" s="449"/>
    </row>
    <row r="335" spans="1:8" x14ac:dyDescent="0.25">
      <c r="A335" s="329"/>
      <c r="B335" s="448" t="str">
        <f>IF(G335="","",INDEX('Basic project data'!$A$12:$A$16,MATCH(G335,'Basic project data'!$D$12:$D$16,1)))</f>
        <v/>
      </c>
      <c r="C335" s="329"/>
      <c r="D335" s="329"/>
      <c r="E335" s="453"/>
      <c r="F335" s="450"/>
      <c r="G335" s="454"/>
      <c r="H335" s="449"/>
    </row>
    <row r="336" spans="1:8" x14ac:dyDescent="0.25">
      <c r="A336" s="329"/>
      <c r="B336" s="448" t="str">
        <f>IF(G336="","",INDEX('Basic project data'!$A$12:$A$16,MATCH(G336,'Basic project data'!$D$12:$D$16,1)))</f>
        <v/>
      </c>
      <c r="C336" s="329"/>
      <c r="D336" s="329"/>
      <c r="E336" s="453"/>
      <c r="F336" s="450"/>
      <c r="G336" s="454"/>
      <c r="H336" s="449"/>
    </row>
    <row r="337" spans="1:8" x14ac:dyDescent="0.25">
      <c r="A337" s="329"/>
      <c r="B337" s="448" t="str">
        <f>IF(G337="","",INDEX('Basic project data'!$A$12:$A$16,MATCH(G337,'Basic project data'!$D$12:$D$16,1)))</f>
        <v/>
      </c>
      <c r="C337" s="329"/>
      <c r="D337" s="329"/>
      <c r="E337" s="453"/>
      <c r="F337" s="450"/>
      <c r="G337" s="454"/>
      <c r="H337" s="449"/>
    </row>
    <row r="338" spans="1:8" x14ac:dyDescent="0.25">
      <c r="A338" s="329"/>
      <c r="B338" s="448" t="str">
        <f>IF(G338="","",INDEX('Basic project data'!$A$12:$A$16,MATCH(G338,'Basic project data'!$D$12:$D$16,1)))</f>
        <v/>
      </c>
      <c r="C338" s="329"/>
      <c r="D338" s="329"/>
      <c r="E338" s="453"/>
      <c r="F338" s="450"/>
      <c r="G338" s="454"/>
      <c r="H338" s="449"/>
    </row>
    <row r="339" spans="1:8" x14ac:dyDescent="0.25">
      <c r="A339" s="329"/>
      <c r="B339" s="448" t="str">
        <f>IF(G339="","",INDEX('Basic project data'!$A$12:$A$16,MATCH(G339,'Basic project data'!$D$12:$D$16,1)))</f>
        <v/>
      </c>
      <c r="C339" s="329"/>
      <c r="D339" s="329"/>
      <c r="E339" s="453"/>
      <c r="F339" s="450"/>
      <c r="G339" s="454"/>
      <c r="H339" s="449"/>
    </row>
    <row r="340" spans="1:8" x14ac:dyDescent="0.25">
      <c r="A340" s="329"/>
      <c r="B340" s="448" t="str">
        <f>IF(G340="","",INDEX('Basic project data'!$A$12:$A$16,MATCH(G340,'Basic project data'!$D$12:$D$16,1)))</f>
        <v/>
      </c>
      <c r="C340" s="329"/>
      <c r="D340" s="329"/>
      <c r="E340" s="453"/>
      <c r="F340" s="450"/>
      <c r="G340" s="454"/>
      <c r="H340" s="449"/>
    </row>
    <row r="341" spans="1:8" x14ac:dyDescent="0.25">
      <c r="A341" s="329"/>
      <c r="B341" s="448" t="str">
        <f>IF(G341="","",INDEX('Basic project data'!$A$12:$A$16,MATCH(G341,'Basic project data'!$D$12:$D$16,1)))</f>
        <v/>
      </c>
      <c r="C341" s="329"/>
      <c r="D341" s="329"/>
      <c r="E341" s="453"/>
      <c r="F341" s="450"/>
      <c r="G341" s="454"/>
      <c r="H341" s="449"/>
    </row>
    <row r="342" spans="1:8" x14ac:dyDescent="0.25">
      <c r="A342" s="329"/>
      <c r="B342" s="448" t="str">
        <f>IF(G342="","",INDEX('Basic project data'!$A$12:$A$16,MATCH(G342,'Basic project data'!$D$12:$D$16,1)))</f>
        <v/>
      </c>
      <c r="C342" s="329"/>
      <c r="D342" s="329"/>
      <c r="E342" s="453"/>
      <c r="F342" s="450"/>
      <c r="G342" s="454"/>
      <c r="H342" s="449"/>
    </row>
    <row r="343" spans="1:8" x14ac:dyDescent="0.25">
      <c r="A343" s="329"/>
      <c r="B343" s="448" t="str">
        <f>IF(G343="","",INDEX('Basic project data'!$A$12:$A$16,MATCH(G343,'Basic project data'!$D$12:$D$16,1)))</f>
        <v/>
      </c>
      <c r="C343" s="329"/>
      <c r="D343" s="329"/>
      <c r="E343" s="453"/>
      <c r="F343" s="450"/>
      <c r="G343" s="454"/>
      <c r="H343" s="449"/>
    </row>
    <row r="344" spans="1:8" x14ac:dyDescent="0.25">
      <c r="A344" s="329"/>
      <c r="B344" s="448" t="str">
        <f>IF(G344="","",INDEX('Basic project data'!$A$12:$A$16,MATCH(G344,'Basic project data'!$D$12:$D$16,1)))</f>
        <v/>
      </c>
      <c r="C344" s="329"/>
      <c r="D344" s="329"/>
      <c r="E344" s="453"/>
      <c r="F344" s="450"/>
      <c r="G344" s="454"/>
      <c r="H344" s="449"/>
    </row>
    <row r="345" spans="1:8" x14ac:dyDescent="0.25">
      <c r="A345" s="329"/>
      <c r="B345" s="448" t="str">
        <f>IF(G345="","",INDEX('Basic project data'!$A$12:$A$16,MATCH(G345,'Basic project data'!$D$12:$D$16,1)))</f>
        <v/>
      </c>
      <c r="C345" s="329"/>
      <c r="D345" s="329"/>
      <c r="E345" s="453"/>
      <c r="F345" s="450"/>
      <c r="G345" s="454"/>
      <c r="H345" s="449"/>
    </row>
    <row r="346" spans="1:8" x14ac:dyDescent="0.25">
      <c r="A346" s="329"/>
      <c r="B346" s="448" t="str">
        <f>IF(G346="","",INDEX('Basic project data'!$A$12:$A$16,MATCH(G346,'Basic project data'!$D$12:$D$16,1)))</f>
        <v/>
      </c>
      <c r="C346" s="329"/>
      <c r="D346" s="329"/>
      <c r="E346" s="453"/>
      <c r="F346" s="450"/>
      <c r="G346" s="454"/>
      <c r="H346" s="449"/>
    </row>
    <row r="347" spans="1:8" x14ac:dyDescent="0.25">
      <c r="A347" s="329"/>
      <c r="B347" s="448" t="str">
        <f>IF(G347="","",INDEX('Basic project data'!$A$12:$A$16,MATCH(G347,'Basic project data'!$D$12:$D$16,1)))</f>
        <v/>
      </c>
      <c r="C347" s="329"/>
      <c r="D347" s="329"/>
      <c r="E347" s="453"/>
      <c r="F347" s="450"/>
      <c r="G347" s="454"/>
      <c r="H347" s="449"/>
    </row>
    <row r="348" spans="1:8" x14ac:dyDescent="0.25">
      <c r="A348" s="329"/>
      <c r="B348" s="448" t="str">
        <f>IF(G348="","",INDEX('Basic project data'!$A$12:$A$16,MATCH(G348,'Basic project data'!$D$12:$D$16,1)))</f>
        <v/>
      </c>
      <c r="C348" s="329"/>
      <c r="D348" s="329"/>
      <c r="E348" s="453"/>
      <c r="F348" s="450"/>
      <c r="G348" s="454"/>
      <c r="H348" s="449"/>
    </row>
    <row r="349" spans="1:8" x14ac:dyDescent="0.25">
      <c r="A349" s="329"/>
      <c r="B349" s="448" t="str">
        <f>IF(G349="","",INDEX('Basic project data'!$A$12:$A$16,MATCH(G349,'Basic project data'!$D$12:$D$16,1)))</f>
        <v/>
      </c>
      <c r="C349" s="329"/>
      <c r="D349" s="329"/>
      <c r="E349" s="453"/>
      <c r="F349" s="450"/>
      <c r="G349" s="454"/>
      <c r="H349" s="449"/>
    </row>
    <row r="350" spans="1:8" x14ac:dyDescent="0.25">
      <c r="A350" s="329"/>
      <c r="B350" s="448" t="str">
        <f>IF(G350="","",INDEX('Basic project data'!$A$12:$A$16,MATCH(G350,'Basic project data'!$D$12:$D$16,1)))</f>
        <v/>
      </c>
      <c r="C350" s="329"/>
      <c r="D350" s="329"/>
      <c r="E350" s="453"/>
      <c r="F350" s="450"/>
      <c r="G350" s="454"/>
      <c r="H350" s="449"/>
    </row>
    <row r="351" spans="1:8" x14ac:dyDescent="0.25">
      <c r="A351" s="329"/>
      <c r="B351" s="448" t="str">
        <f>IF(G351="","",INDEX('Basic project data'!$A$12:$A$16,MATCH(G351,'Basic project data'!$D$12:$D$16,1)))</f>
        <v/>
      </c>
      <c r="C351" s="329"/>
      <c r="D351" s="329"/>
      <c r="E351" s="453"/>
      <c r="F351" s="450"/>
      <c r="G351" s="454"/>
      <c r="H351" s="449"/>
    </row>
    <row r="352" spans="1:8" x14ac:dyDescent="0.25">
      <c r="A352" s="329"/>
      <c r="B352" s="448" t="str">
        <f>IF(G352="","",INDEX('Basic project data'!$A$12:$A$16,MATCH(G352,'Basic project data'!$D$12:$D$16,1)))</f>
        <v/>
      </c>
      <c r="C352" s="329"/>
      <c r="D352" s="329"/>
      <c r="E352" s="453"/>
      <c r="F352" s="450"/>
      <c r="G352" s="454"/>
      <c r="H352" s="449"/>
    </row>
    <row r="353" spans="1:8" x14ac:dyDescent="0.25">
      <c r="A353" s="329"/>
      <c r="B353" s="448" t="str">
        <f>IF(G353="","",INDEX('Basic project data'!$A$12:$A$16,MATCH(G353,'Basic project data'!$D$12:$D$16,1)))</f>
        <v/>
      </c>
      <c r="C353" s="329"/>
      <c r="D353" s="329"/>
      <c r="E353" s="453"/>
      <c r="F353" s="450"/>
      <c r="G353" s="454"/>
      <c r="H353" s="449"/>
    </row>
    <row r="354" spans="1:8" x14ac:dyDescent="0.25">
      <c r="A354" s="329"/>
      <c r="B354" s="448" t="str">
        <f>IF(G354="","",INDEX('Basic project data'!$A$12:$A$16,MATCH(G354,'Basic project data'!$D$12:$D$16,1)))</f>
        <v/>
      </c>
      <c r="C354" s="329"/>
      <c r="D354" s="329"/>
      <c r="E354" s="453"/>
      <c r="F354" s="450"/>
      <c r="G354" s="454"/>
      <c r="H354" s="449"/>
    </row>
    <row r="355" spans="1:8" x14ac:dyDescent="0.25">
      <c r="A355" s="329"/>
      <c r="B355" s="448" t="str">
        <f>IF(G355="","",INDEX('Basic project data'!$A$12:$A$16,MATCH(G355,'Basic project data'!$D$12:$D$16,1)))</f>
        <v/>
      </c>
      <c r="C355" s="329"/>
      <c r="D355" s="329"/>
      <c r="E355" s="453"/>
      <c r="F355" s="450"/>
      <c r="G355" s="454"/>
      <c r="H355" s="449"/>
    </row>
    <row r="356" spans="1:8" x14ac:dyDescent="0.25">
      <c r="A356" s="329"/>
      <c r="B356" s="448" t="str">
        <f>IF(G356="","",INDEX('Basic project data'!$A$12:$A$16,MATCH(G356,'Basic project data'!$D$12:$D$16,1)))</f>
        <v/>
      </c>
      <c r="C356" s="329"/>
      <c r="D356" s="329"/>
      <c r="E356" s="453"/>
      <c r="F356" s="450"/>
      <c r="G356" s="454"/>
      <c r="H356" s="449"/>
    </row>
    <row r="357" spans="1:8" x14ac:dyDescent="0.25">
      <c r="A357" s="329"/>
      <c r="B357" s="448" t="str">
        <f>IF(G357="","",INDEX('Basic project data'!$A$12:$A$16,MATCH(G357,'Basic project data'!$D$12:$D$16,1)))</f>
        <v/>
      </c>
      <c r="C357" s="329"/>
      <c r="D357" s="329"/>
      <c r="E357" s="453"/>
      <c r="F357" s="450"/>
      <c r="G357" s="454"/>
      <c r="H357" s="449"/>
    </row>
    <row r="358" spans="1:8" x14ac:dyDescent="0.25">
      <c r="A358" s="329"/>
      <c r="B358" s="448" t="str">
        <f>IF(G358="","",INDEX('Basic project data'!$A$12:$A$16,MATCH(G358,'Basic project data'!$D$12:$D$16,1)))</f>
        <v/>
      </c>
      <c r="C358" s="329"/>
      <c r="D358" s="329"/>
      <c r="E358" s="453"/>
      <c r="F358" s="450"/>
      <c r="G358" s="454"/>
      <c r="H358" s="449"/>
    </row>
    <row r="359" spans="1:8" x14ac:dyDescent="0.25">
      <c r="A359" s="329"/>
      <c r="B359" s="448" t="str">
        <f>IF(G359="","",INDEX('Basic project data'!$A$12:$A$16,MATCH(G359,'Basic project data'!$D$12:$D$16,1)))</f>
        <v/>
      </c>
      <c r="C359" s="329"/>
      <c r="D359" s="329"/>
      <c r="E359" s="453"/>
      <c r="F359" s="450"/>
      <c r="G359" s="454"/>
      <c r="H359" s="449"/>
    </row>
    <row r="360" spans="1:8" x14ac:dyDescent="0.25">
      <c r="A360" s="329"/>
      <c r="B360" s="448" t="str">
        <f>IF(G360="","",INDEX('Basic project data'!$A$12:$A$16,MATCH(G360,'Basic project data'!$D$12:$D$16,1)))</f>
        <v/>
      </c>
      <c r="C360" s="329"/>
      <c r="D360" s="329"/>
      <c r="E360" s="453"/>
      <c r="F360" s="450"/>
      <c r="G360" s="454"/>
      <c r="H360" s="449"/>
    </row>
    <row r="361" spans="1:8" x14ac:dyDescent="0.25">
      <c r="A361" s="329"/>
      <c r="B361" s="448" t="str">
        <f>IF(G361="","",INDEX('Basic project data'!$A$12:$A$16,MATCH(G361,'Basic project data'!$D$12:$D$16,1)))</f>
        <v/>
      </c>
      <c r="C361" s="329"/>
      <c r="D361" s="329"/>
      <c r="E361" s="453"/>
      <c r="F361" s="450"/>
      <c r="G361" s="454"/>
      <c r="H361" s="449"/>
    </row>
    <row r="362" spans="1:8" x14ac:dyDescent="0.25">
      <c r="A362" s="329"/>
      <c r="B362" s="448" t="str">
        <f>IF(G362="","",INDEX('Basic project data'!$A$12:$A$16,MATCH(G362,'Basic project data'!$D$12:$D$16,1)))</f>
        <v/>
      </c>
      <c r="C362" s="329"/>
      <c r="D362" s="329"/>
      <c r="E362" s="453"/>
      <c r="F362" s="450"/>
      <c r="G362" s="454"/>
      <c r="H362" s="449"/>
    </row>
    <row r="363" spans="1:8" x14ac:dyDescent="0.25">
      <c r="A363" s="329"/>
      <c r="B363" s="448" t="str">
        <f>IF(G363="","",INDEX('Basic project data'!$A$12:$A$16,MATCH(G363,'Basic project data'!$D$12:$D$16,1)))</f>
        <v/>
      </c>
      <c r="C363" s="329"/>
      <c r="D363" s="329"/>
      <c r="E363" s="453"/>
      <c r="F363" s="450"/>
      <c r="G363" s="454"/>
      <c r="H363" s="449"/>
    </row>
    <row r="364" spans="1:8" x14ac:dyDescent="0.25">
      <c r="A364" s="329"/>
      <c r="B364" s="448" t="str">
        <f>IF(G364="","",INDEX('Basic project data'!$A$12:$A$16,MATCH(G364,'Basic project data'!$D$12:$D$16,1)))</f>
        <v/>
      </c>
      <c r="C364" s="329"/>
      <c r="D364" s="329"/>
      <c r="E364" s="453"/>
      <c r="F364" s="450"/>
      <c r="G364" s="454"/>
      <c r="H364" s="449"/>
    </row>
    <row r="365" spans="1:8" x14ac:dyDescent="0.25">
      <c r="A365" s="329"/>
      <c r="B365" s="448" t="str">
        <f>IF(G365="","",INDEX('Basic project data'!$A$12:$A$16,MATCH(G365,'Basic project data'!$D$12:$D$16,1)))</f>
        <v/>
      </c>
      <c r="C365" s="329"/>
      <c r="D365" s="329"/>
      <c r="E365" s="453"/>
      <c r="F365" s="450"/>
      <c r="G365" s="454"/>
      <c r="H365" s="449"/>
    </row>
    <row r="366" spans="1:8" x14ac:dyDescent="0.25">
      <c r="A366" s="329"/>
      <c r="B366" s="448" t="str">
        <f>IF(G366="","",INDEX('Basic project data'!$A$12:$A$16,MATCH(G366,'Basic project data'!$D$12:$D$16,1)))</f>
        <v/>
      </c>
      <c r="C366" s="329"/>
      <c r="D366" s="329"/>
      <c r="E366" s="453"/>
      <c r="F366" s="450"/>
      <c r="G366" s="454"/>
      <c r="H366" s="449"/>
    </row>
    <row r="367" spans="1:8" x14ac:dyDescent="0.25">
      <c r="A367" s="329"/>
      <c r="B367" s="448" t="str">
        <f>IF(G367="","",INDEX('Basic project data'!$A$12:$A$16,MATCH(G367,'Basic project data'!$D$12:$D$16,1)))</f>
        <v/>
      </c>
      <c r="C367" s="329"/>
      <c r="D367" s="329"/>
      <c r="E367" s="453"/>
      <c r="F367" s="450"/>
      <c r="G367" s="454"/>
      <c r="H367" s="449"/>
    </row>
    <row r="368" spans="1:8" x14ac:dyDescent="0.25">
      <c r="A368" s="329"/>
      <c r="B368" s="448" t="str">
        <f>IF(G368="","",INDEX('Basic project data'!$A$12:$A$16,MATCH(G368,'Basic project data'!$D$12:$D$16,1)))</f>
        <v/>
      </c>
      <c r="C368" s="329"/>
      <c r="D368" s="329"/>
      <c r="E368" s="453"/>
      <c r="F368" s="450"/>
      <c r="G368" s="454"/>
      <c r="H368" s="449"/>
    </row>
    <row r="369" spans="1:8" x14ac:dyDescent="0.25">
      <c r="A369" s="329"/>
      <c r="B369" s="448" t="str">
        <f>IF(G369="","",INDEX('Basic project data'!$A$12:$A$16,MATCH(G369,'Basic project data'!$D$12:$D$16,1)))</f>
        <v/>
      </c>
      <c r="C369" s="329"/>
      <c r="D369" s="329"/>
      <c r="E369" s="453"/>
      <c r="F369" s="450"/>
      <c r="G369" s="454"/>
      <c r="H369" s="449"/>
    </row>
    <row r="370" spans="1:8" x14ac:dyDescent="0.25">
      <c r="A370" s="329"/>
      <c r="B370" s="448" t="str">
        <f>IF(G370="","",INDEX('Basic project data'!$A$12:$A$16,MATCH(G370,'Basic project data'!$D$12:$D$16,1)))</f>
        <v/>
      </c>
      <c r="C370" s="329"/>
      <c r="D370" s="329"/>
      <c r="E370" s="453"/>
      <c r="F370" s="450"/>
      <c r="G370" s="454"/>
      <c r="H370" s="449"/>
    </row>
    <row r="371" spans="1:8" x14ac:dyDescent="0.25">
      <c r="A371" s="329"/>
      <c r="B371" s="448" t="str">
        <f>IF(G371="","",INDEX('Basic project data'!$A$12:$A$16,MATCH(G371,'Basic project data'!$D$12:$D$16,1)))</f>
        <v/>
      </c>
      <c r="C371" s="329"/>
      <c r="D371" s="329"/>
      <c r="E371" s="453"/>
      <c r="F371" s="450"/>
      <c r="G371" s="454"/>
      <c r="H371" s="449"/>
    </row>
    <row r="372" spans="1:8" x14ac:dyDescent="0.25">
      <c r="A372" s="329"/>
      <c r="B372" s="448" t="str">
        <f>IF(G372="","",INDEX('Basic project data'!$A$12:$A$16,MATCH(G372,'Basic project data'!$D$12:$D$16,1)))</f>
        <v/>
      </c>
      <c r="C372" s="329"/>
      <c r="D372" s="329"/>
      <c r="E372" s="453"/>
      <c r="F372" s="450"/>
      <c r="G372" s="454"/>
      <c r="H372" s="449"/>
    </row>
    <row r="373" spans="1:8" x14ac:dyDescent="0.25">
      <c r="A373" s="329"/>
      <c r="B373" s="448" t="str">
        <f>IF(G373="","",INDEX('Basic project data'!$A$12:$A$16,MATCH(G373,'Basic project data'!$D$12:$D$16,1)))</f>
        <v/>
      </c>
      <c r="C373" s="329"/>
      <c r="D373" s="329"/>
      <c r="E373" s="453"/>
      <c r="F373" s="450"/>
      <c r="G373" s="454"/>
      <c r="H373" s="449"/>
    </row>
    <row r="374" spans="1:8" x14ac:dyDescent="0.25">
      <c r="A374" s="329"/>
      <c r="B374" s="448" t="str">
        <f>IF(G374="","",INDEX('Basic project data'!$A$12:$A$16,MATCH(G374,'Basic project data'!$D$12:$D$16,1)))</f>
        <v/>
      </c>
      <c r="C374" s="329"/>
      <c r="D374" s="329"/>
      <c r="E374" s="453"/>
      <c r="F374" s="450"/>
      <c r="G374" s="454"/>
      <c r="H374" s="449"/>
    </row>
    <row r="375" spans="1:8" x14ac:dyDescent="0.25">
      <c r="A375" s="329"/>
      <c r="B375" s="448" t="str">
        <f>IF(G375="","",INDEX('Basic project data'!$A$12:$A$16,MATCH(G375,'Basic project data'!$D$12:$D$16,1)))</f>
        <v/>
      </c>
      <c r="C375" s="329"/>
      <c r="D375" s="329"/>
      <c r="E375" s="453"/>
      <c r="F375" s="450"/>
      <c r="G375" s="454"/>
      <c r="H375" s="449"/>
    </row>
    <row r="376" spans="1:8" x14ac:dyDescent="0.25">
      <c r="A376" s="329"/>
      <c r="B376" s="448" t="str">
        <f>IF(G376="","",INDEX('Basic project data'!$A$12:$A$16,MATCH(G376,'Basic project data'!$D$12:$D$16,1)))</f>
        <v/>
      </c>
      <c r="C376" s="329"/>
      <c r="D376" s="329"/>
      <c r="E376" s="453"/>
      <c r="F376" s="450"/>
      <c r="G376" s="454"/>
      <c r="H376" s="449"/>
    </row>
    <row r="377" spans="1:8" x14ac:dyDescent="0.25">
      <c r="A377" s="329"/>
      <c r="B377" s="448" t="str">
        <f>IF(G377="","",INDEX('Basic project data'!$A$12:$A$16,MATCH(G377,'Basic project data'!$D$12:$D$16,1)))</f>
        <v/>
      </c>
      <c r="C377" s="329"/>
      <c r="D377" s="329"/>
      <c r="E377" s="453"/>
      <c r="F377" s="450"/>
      <c r="G377" s="454"/>
      <c r="H377" s="449"/>
    </row>
    <row r="378" spans="1:8" x14ac:dyDescent="0.25">
      <c r="A378" s="329"/>
      <c r="B378" s="448" t="str">
        <f>IF(G378="","",INDEX('Basic project data'!$A$12:$A$16,MATCH(G378,'Basic project data'!$D$12:$D$16,1)))</f>
        <v/>
      </c>
      <c r="C378" s="329"/>
      <c r="D378" s="329"/>
      <c r="E378" s="453"/>
      <c r="F378" s="450"/>
      <c r="G378" s="454"/>
      <c r="H378" s="449"/>
    </row>
    <row r="379" spans="1:8" x14ac:dyDescent="0.25">
      <c r="A379" s="329"/>
      <c r="B379" s="448" t="str">
        <f>IF(G379="","",INDEX('Basic project data'!$A$12:$A$16,MATCH(G379,'Basic project data'!$D$12:$D$16,1)))</f>
        <v/>
      </c>
      <c r="C379" s="329"/>
      <c r="D379" s="329"/>
      <c r="E379" s="453"/>
      <c r="F379" s="450"/>
      <c r="G379" s="454"/>
      <c r="H379" s="449"/>
    </row>
    <row r="380" spans="1:8" x14ac:dyDescent="0.25">
      <c r="A380" s="329"/>
      <c r="B380" s="448" t="str">
        <f>IF(G380="","",INDEX('Basic project data'!$A$12:$A$16,MATCH(G380,'Basic project data'!$D$12:$D$16,1)))</f>
        <v/>
      </c>
      <c r="C380" s="329"/>
      <c r="D380" s="329"/>
      <c r="E380" s="453"/>
      <c r="F380" s="450"/>
      <c r="G380" s="454"/>
      <c r="H380" s="449"/>
    </row>
    <row r="381" spans="1:8" x14ac:dyDescent="0.25">
      <c r="A381" s="329"/>
      <c r="B381" s="448" t="str">
        <f>IF(G381="","",INDEX('Basic project data'!$A$12:$A$16,MATCH(G381,'Basic project data'!$D$12:$D$16,1)))</f>
        <v/>
      </c>
      <c r="C381" s="329"/>
      <c r="D381" s="329"/>
      <c r="E381" s="453"/>
      <c r="F381" s="450"/>
      <c r="G381" s="454"/>
      <c r="H381" s="449"/>
    </row>
    <row r="382" spans="1:8" x14ac:dyDescent="0.25">
      <c r="A382" s="329"/>
      <c r="B382" s="448" t="str">
        <f>IF(G382="","",INDEX('Basic project data'!$A$12:$A$16,MATCH(G382,'Basic project data'!$D$12:$D$16,1)))</f>
        <v/>
      </c>
      <c r="C382" s="329"/>
      <c r="D382" s="329"/>
      <c r="E382" s="453"/>
      <c r="F382" s="450"/>
      <c r="G382" s="454"/>
      <c r="H382" s="449"/>
    </row>
    <row r="383" spans="1:8" x14ac:dyDescent="0.25">
      <c r="A383" s="329"/>
      <c r="B383" s="448" t="str">
        <f>IF(G383="","",INDEX('Basic project data'!$A$12:$A$16,MATCH(G383,'Basic project data'!$D$12:$D$16,1)))</f>
        <v/>
      </c>
      <c r="C383" s="329"/>
      <c r="D383" s="329"/>
      <c r="E383" s="453"/>
      <c r="F383" s="450"/>
      <c r="G383" s="454"/>
      <c r="H383" s="449"/>
    </row>
    <row r="384" spans="1:8" x14ac:dyDescent="0.25">
      <c r="A384" s="329"/>
      <c r="B384" s="448" t="str">
        <f>IF(G384="","",INDEX('Basic project data'!$A$12:$A$16,MATCH(G384,'Basic project data'!$D$12:$D$16,1)))</f>
        <v/>
      </c>
      <c r="C384" s="329"/>
      <c r="D384" s="329"/>
      <c r="E384" s="453"/>
      <c r="F384" s="450"/>
      <c r="G384" s="454"/>
      <c r="H384" s="449"/>
    </row>
    <row r="385" spans="1:8" x14ac:dyDescent="0.25">
      <c r="A385" s="329"/>
      <c r="B385" s="448" t="str">
        <f>IF(G385="","",INDEX('Basic project data'!$A$12:$A$16,MATCH(G385,'Basic project data'!$D$12:$D$16,1)))</f>
        <v/>
      </c>
      <c r="C385" s="329"/>
      <c r="D385" s="329"/>
      <c r="E385" s="453"/>
      <c r="F385" s="450"/>
      <c r="G385" s="454"/>
      <c r="H385" s="449"/>
    </row>
    <row r="386" spans="1:8" x14ac:dyDescent="0.25">
      <c r="A386" s="329"/>
      <c r="B386" s="448" t="str">
        <f>IF(G386="","",INDEX('Basic project data'!$A$12:$A$16,MATCH(G386,'Basic project data'!$D$12:$D$16,1)))</f>
        <v/>
      </c>
      <c r="C386" s="329"/>
      <c r="D386" s="329"/>
      <c r="E386" s="453"/>
      <c r="F386" s="450"/>
      <c r="G386" s="454"/>
      <c r="H386" s="449"/>
    </row>
    <row r="387" spans="1:8" x14ac:dyDescent="0.25">
      <c r="A387" s="329"/>
      <c r="B387" s="448" t="str">
        <f>IF(G387="","",INDEX('Basic project data'!$A$12:$A$16,MATCH(G387,'Basic project data'!$D$12:$D$16,1)))</f>
        <v/>
      </c>
      <c r="C387" s="329"/>
      <c r="D387" s="329"/>
      <c r="E387" s="453"/>
      <c r="F387" s="450"/>
      <c r="G387" s="454"/>
      <c r="H387" s="449"/>
    </row>
    <row r="388" spans="1:8" x14ac:dyDescent="0.25">
      <c r="A388" s="329"/>
      <c r="B388" s="448" t="str">
        <f>IF(G388="","",INDEX('Basic project data'!$A$12:$A$16,MATCH(G388,'Basic project data'!$D$12:$D$16,1)))</f>
        <v/>
      </c>
      <c r="C388" s="329"/>
      <c r="D388" s="329"/>
      <c r="E388" s="453"/>
      <c r="F388" s="450"/>
      <c r="G388" s="454"/>
      <c r="H388" s="449"/>
    </row>
    <row r="389" spans="1:8" x14ac:dyDescent="0.25">
      <c r="A389" s="329"/>
      <c r="B389" s="448" t="str">
        <f>IF(G389="","",INDEX('Basic project data'!$A$12:$A$16,MATCH(G389,'Basic project data'!$D$12:$D$16,1)))</f>
        <v/>
      </c>
      <c r="C389" s="329"/>
      <c r="D389" s="329"/>
      <c r="E389" s="453"/>
      <c r="F389" s="450"/>
      <c r="G389" s="454"/>
      <c r="H389" s="449"/>
    </row>
    <row r="390" spans="1:8" x14ac:dyDescent="0.25">
      <c r="A390" s="329"/>
      <c r="B390" s="448" t="str">
        <f>IF(G390="","",INDEX('Basic project data'!$A$12:$A$16,MATCH(G390,'Basic project data'!$D$12:$D$16,1)))</f>
        <v/>
      </c>
      <c r="C390" s="329"/>
      <c r="D390" s="329"/>
      <c r="E390" s="453"/>
      <c r="F390" s="450"/>
      <c r="G390" s="454"/>
      <c r="H390" s="449"/>
    </row>
    <row r="391" spans="1:8" x14ac:dyDescent="0.25">
      <c r="A391" s="329"/>
      <c r="B391" s="448" t="str">
        <f>IF(G391="","",INDEX('Basic project data'!$A$12:$A$16,MATCH(G391,'Basic project data'!$D$12:$D$16,1)))</f>
        <v/>
      </c>
      <c r="C391" s="329"/>
      <c r="D391" s="329"/>
      <c r="E391" s="453"/>
      <c r="F391" s="450"/>
      <c r="G391" s="454"/>
      <c r="H391" s="449"/>
    </row>
    <row r="392" spans="1:8" x14ac:dyDescent="0.25">
      <c r="A392" s="329"/>
      <c r="B392" s="448" t="str">
        <f>IF(G392="","",INDEX('Basic project data'!$A$12:$A$16,MATCH(G392,'Basic project data'!$D$12:$D$16,1)))</f>
        <v/>
      </c>
      <c r="C392" s="329"/>
      <c r="D392" s="329"/>
      <c r="E392" s="453"/>
      <c r="F392" s="450"/>
      <c r="G392" s="454"/>
      <c r="H392" s="449"/>
    </row>
    <row r="393" spans="1:8" x14ac:dyDescent="0.25">
      <c r="A393" s="329"/>
      <c r="B393" s="448" t="str">
        <f>IF(G393="","",INDEX('Basic project data'!$A$12:$A$16,MATCH(G393,'Basic project data'!$D$12:$D$16,1)))</f>
        <v/>
      </c>
      <c r="C393" s="329"/>
      <c r="D393" s="329"/>
      <c r="E393" s="453"/>
      <c r="F393" s="450"/>
      <c r="G393" s="454"/>
      <c r="H393" s="449"/>
    </row>
    <row r="394" spans="1:8" x14ac:dyDescent="0.25">
      <c r="A394" s="329"/>
      <c r="B394" s="448" t="str">
        <f>IF(G394="","",INDEX('Basic project data'!$A$12:$A$16,MATCH(G394,'Basic project data'!$D$12:$D$16,1)))</f>
        <v/>
      </c>
      <c r="C394" s="329"/>
      <c r="D394" s="329"/>
      <c r="E394" s="453"/>
      <c r="F394" s="450"/>
      <c r="G394" s="454"/>
      <c r="H394" s="449"/>
    </row>
    <row r="395" spans="1:8" x14ac:dyDescent="0.25">
      <c r="A395" s="329"/>
      <c r="B395" s="448" t="str">
        <f>IF(G395="","",INDEX('Basic project data'!$A$12:$A$16,MATCH(G395,'Basic project data'!$D$12:$D$16,1)))</f>
        <v/>
      </c>
      <c r="C395" s="329"/>
      <c r="D395" s="329"/>
      <c r="E395" s="453"/>
      <c r="F395" s="450"/>
      <c r="G395" s="454"/>
      <c r="H395" s="449"/>
    </row>
    <row r="396" spans="1:8" x14ac:dyDescent="0.25">
      <c r="A396" s="329"/>
      <c r="B396" s="448" t="str">
        <f>IF(G396="","",INDEX('Basic project data'!$A$12:$A$16,MATCH(G396,'Basic project data'!$D$12:$D$16,1)))</f>
        <v/>
      </c>
      <c r="C396" s="329"/>
      <c r="D396" s="329"/>
      <c r="E396" s="453"/>
      <c r="F396" s="450"/>
      <c r="G396" s="454"/>
      <c r="H396" s="449"/>
    </row>
    <row r="397" spans="1:8" x14ac:dyDescent="0.25">
      <c r="A397" s="329"/>
      <c r="B397" s="448" t="str">
        <f>IF(G397="","",INDEX('Basic project data'!$A$12:$A$16,MATCH(G397,'Basic project data'!$D$12:$D$16,1)))</f>
        <v/>
      </c>
      <c r="C397" s="329"/>
      <c r="D397" s="329"/>
      <c r="E397" s="453"/>
      <c r="F397" s="450"/>
      <c r="G397" s="454"/>
      <c r="H397" s="449"/>
    </row>
    <row r="398" spans="1:8" x14ac:dyDescent="0.25">
      <c r="A398" s="329"/>
      <c r="B398" s="448" t="str">
        <f>IF(G398="","",INDEX('Basic project data'!$A$12:$A$16,MATCH(G398,'Basic project data'!$D$12:$D$16,1)))</f>
        <v/>
      </c>
      <c r="C398" s="329"/>
      <c r="D398" s="329"/>
      <c r="E398" s="453"/>
      <c r="F398" s="450"/>
      <c r="G398" s="454"/>
      <c r="H398" s="449"/>
    </row>
    <row r="399" spans="1:8" x14ac:dyDescent="0.25">
      <c r="A399" s="329"/>
      <c r="B399" s="448" t="str">
        <f>IF(G399="","",INDEX('Basic project data'!$A$12:$A$16,MATCH(G399,'Basic project data'!$D$12:$D$16,1)))</f>
        <v/>
      </c>
      <c r="C399" s="329"/>
      <c r="D399" s="329"/>
      <c r="E399" s="453"/>
      <c r="F399" s="450"/>
      <c r="G399" s="454"/>
      <c r="H399" s="449"/>
    </row>
    <row r="400" spans="1:8" x14ac:dyDescent="0.25">
      <c r="A400" s="329"/>
      <c r="B400" s="448" t="str">
        <f>IF(G400="","",INDEX('Basic project data'!$A$12:$A$16,MATCH(G400,'Basic project data'!$D$12:$D$16,1)))</f>
        <v/>
      </c>
      <c r="C400" s="329"/>
      <c r="D400" s="329"/>
      <c r="E400" s="453"/>
      <c r="F400" s="450"/>
      <c r="G400" s="454"/>
      <c r="H400" s="449"/>
    </row>
    <row r="401" spans="1:8" x14ac:dyDescent="0.25">
      <c r="A401" s="329"/>
      <c r="B401" s="448" t="str">
        <f>IF(G401="","",INDEX('Basic project data'!$A$12:$A$16,MATCH(G401,'Basic project data'!$D$12:$D$16,1)))</f>
        <v/>
      </c>
      <c r="C401" s="329"/>
      <c r="D401" s="329"/>
      <c r="E401" s="453"/>
      <c r="F401" s="450"/>
      <c r="G401" s="454"/>
      <c r="H401" s="449"/>
    </row>
    <row r="402" spans="1:8" x14ac:dyDescent="0.25">
      <c r="A402" s="329"/>
      <c r="B402" s="448" t="str">
        <f>IF(G402="","",INDEX('Basic project data'!$A$12:$A$16,MATCH(G402,'Basic project data'!$D$12:$D$16,1)))</f>
        <v/>
      </c>
      <c r="C402" s="329"/>
      <c r="D402" s="329"/>
      <c r="E402" s="453"/>
      <c r="F402" s="450"/>
      <c r="G402" s="454"/>
      <c r="H402" s="449"/>
    </row>
    <row r="403" spans="1:8" x14ac:dyDescent="0.25">
      <c r="A403" s="329"/>
      <c r="B403" s="448" t="str">
        <f>IF(G403="","",INDEX('Basic project data'!$A$12:$A$16,MATCH(G403,'Basic project data'!$D$12:$D$16,1)))</f>
        <v/>
      </c>
      <c r="C403" s="329"/>
      <c r="D403" s="329"/>
      <c r="E403" s="453"/>
      <c r="F403" s="450"/>
      <c r="G403" s="454"/>
      <c r="H403" s="449"/>
    </row>
    <row r="404" spans="1:8" x14ac:dyDescent="0.25">
      <c r="A404" s="329"/>
      <c r="B404" s="448" t="str">
        <f>IF(G404="","",INDEX('Basic project data'!$A$12:$A$16,MATCH(G404,'Basic project data'!$D$12:$D$16,1)))</f>
        <v/>
      </c>
      <c r="C404" s="329"/>
      <c r="D404" s="329"/>
      <c r="E404" s="453"/>
      <c r="F404" s="450"/>
      <c r="G404" s="454"/>
      <c r="H404" s="449"/>
    </row>
    <row r="405" spans="1:8" x14ac:dyDescent="0.25">
      <c r="A405" s="329"/>
      <c r="B405" s="448" t="str">
        <f>IF(G405="","",INDEX('Basic project data'!$A$12:$A$16,MATCH(G405,'Basic project data'!$D$12:$D$16,1)))</f>
        <v/>
      </c>
      <c r="C405" s="329"/>
      <c r="D405" s="329"/>
      <c r="E405" s="453"/>
      <c r="F405" s="450"/>
      <c r="G405" s="454"/>
      <c r="H405" s="449"/>
    </row>
    <row r="406" spans="1:8" x14ac:dyDescent="0.25">
      <c r="A406" s="329"/>
      <c r="B406" s="448" t="str">
        <f>IF(G406="","",INDEX('Basic project data'!$A$12:$A$16,MATCH(G406,'Basic project data'!$D$12:$D$16,1)))</f>
        <v/>
      </c>
      <c r="C406" s="329"/>
      <c r="D406" s="329"/>
      <c r="E406" s="453"/>
      <c r="F406" s="450"/>
      <c r="G406" s="454"/>
      <c r="H406" s="449"/>
    </row>
    <row r="407" spans="1:8" x14ac:dyDescent="0.25">
      <c r="A407" s="329"/>
      <c r="B407" s="448" t="str">
        <f>IF(G407="","",INDEX('Basic project data'!$A$12:$A$16,MATCH(G407,'Basic project data'!$D$12:$D$16,1)))</f>
        <v/>
      </c>
      <c r="C407" s="329"/>
      <c r="D407" s="329"/>
      <c r="E407" s="453"/>
      <c r="F407" s="450"/>
      <c r="G407" s="454"/>
      <c r="H407" s="449"/>
    </row>
    <row r="408" spans="1:8" x14ac:dyDescent="0.25">
      <c r="A408" s="329"/>
      <c r="B408" s="448" t="str">
        <f>IF(G408="","",INDEX('Basic project data'!$A$12:$A$16,MATCH(G408,'Basic project data'!$D$12:$D$16,1)))</f>
        <v/>
      </c>
      <c r="C408" s="329"/>
      <c r="D408" s="329"/>
      <c r="E408" s="453"/>
      <c r="F408" s="450"/>
      <c r="G408" s="454"/>
      <c r="H408" s="449"/>
    </row>
    <row r="409" spans="1:8" x14ac:dyDescent="0.25">
      <c r="A409" s="329"/>
      <c r="B409" s="448" t="str">
        <f>IF(G409="","",INDEX('Basic project data'!$A$12:$A$16,MATCH(G409,'Basic project data'!$D$12:$D$16,1)))</f>
        <v/>
      </c>
      <c r="C409" s="329"/>
      <c r="D409" s="329"/>
      <c r="E409" s="453"/>
      <c r="F409" s="450"/>
      <c r="G409" s="454"/>
      <c r="H409" s="449"/>
    </row>
    <row r="410" spans="1:8" x14ac:dyDescent="0.25">
      <c r="A410" s="329"/>
      <c r="B410" s="448" t="str">
        <f>IF(G410="","",INDEX('Basic project data'!$A$12:$A$16,MATCH(G410,'Basic project data'!$D$12:$D$16,1)))</f>
        <v/>
      </c>
      <c r="C410" s="329"/>
      <c r="D410" s="329"/>
      <c r="E410" s="453"/>
      <c r="F410" s="450"/>
      <c r="G410" s="454"/>
      <c r="H410" s="449"/>
    </row>
    <row r="411" spans="1:8" x14ac:dyDescent="0.25">
      <c r="A411" s="329"/>
      <c r="B411" s="448" t="str">
        <f>IF(G411="","",INDEX('Basic project data'!$A$12:$A$16,MATCH(G411,'Basic project data'!$D$12:$D$16,1)))</f>
        <v/>
      </c>
      <c r="C411" s="329"/>
      <c r="D411" s="329"/>
      <c r="E411" s="453"/>
      <c r="F411" s="450"/>
      <c r="G411" s="454"/>
      <c r="H411" s="449"/>
    </row>
    <row r="412" spans="1:8" x14ac:dyDescent="0.25">
      <c r="A412" s="329"/>
      <c r="B412" s="448" t="str">
        <f>IF(G412="","",INDEX('Basic project data'!$A$12:$A$16,MATCH(G412,'Basic project data'!$D$12:$D$16,1)))</f>
        <v/>
      </c>
      <c r="C412" s="329"/>
      <c r="D412" s="329"/>
      <c r="E412" s="453"/>
      <c r="F412" s="450"/>
      <c r="G412" s="454"/>
      <c r="H412" s="449"/>
    </row>
    <row r="413" spans="1:8" x14ac:dyDescent="0.25">
      <c r="A413" s="329"/>
      <c r="B413" s="448" t="str">
        <f>IF(G413="","",INDEX('Basic project data'!$A$12:$A$16,MATCH(G413,'Basic project data'!$D$12:$D$16,1)))</f>
        <v/>
      </c>
      <c r="C413" s="329"/>
      <c r="D413" s="329"/>
      <c r="E413" s="453"/>
      <c r="F413" s="450"/>
      <c r="G413" s="454"/>
      <c r="H413" s="449"/>
    </row>
    <row r="414" spans="1:8" x14ac:dyDescent="0.25">
      <c r="A414" s="329"/>
      <c r="B414" s="448" t="str">
        <f>IF(G414="","",INDEX('Basic project data'!$A$12:$A$16,MATCH(G414,'Basic project data'!$D$12:$D$16,1)))</f>
        <v/>
      </c>
      <c r="C414" s="329"/>
      <c r="D414" s="329"/>
      <c r="E414" s="453"/>
      <c r="F414" s="450"/>
      <c r="G414" s="454"/>
      <c r="H414" s="449"/>
    </row>
    <row r="415" spans="1:8" x14ac:dyDescent="0.25">
      <c r="A415" s="329"/>
      <c r="B415" s="448" t="str">
        <f>IF(G415="","",INDEX('Basic project data'!$A$12:$A$16,MATCH(G415,'Basic project data'!$D$12:$D$16,1)))</f>
        <v/>
      </c>
      <c r="C415" s="329"/>
      <c r="D415" s="329"/>
      <c r="E415" s="453"/>
      <c r="F415" s="450"/>
      <c r="G415" s="454"/>
      <c r="H415" s="449"/>
    </row>
    <row r="416" spans="1:8" x14ac:dyDescent="0.25">
      <c r="A416" s="329"/>
      <c r="B416" s="448" t="str">
        <f>IF(G416="","",INDEX('Basic project data'!$A$12:$A$16,MATCH(G416,'Basic project data'!$D$12:$D$16,1)))</f>
        <v/>
      </c>
      <c r="C416" s="329"/>
      <c r="D416" s="329"/>
      <c r="E416" s="453"/>
      <c r="F416" s="450"/>
      <c r="G416" s="454"/>
      <c r="H416" s="449"/>
    </row>
    <row r="417" spans="1:8" x14ac:dyDescent="0.25">
      <c r="A417" s="329"/>
      <c r="B417" s="448" t="str">
        <f>IF(G417="","",INDEX('Basic project data'!$A$12:$A$16,MATCH(G417,'Basic project data'!$D$12:$D$16,1)))</f>
        <v/>
      </c>
      <c r="C417" s="329"/>
      <c r="D417" s="329"/>
      <c r="E417" s="453"/>
      <c r="F417" s="450"/>
      <c r="G417" s="454"/>
      <c r="H417" s="449"/>
    </row>
    <row r="418" spans="1:8" x14ac:dyDescent="0.25">
      <c r="A418" s="329"/>
      <c r="B418" s="448" t="str">
        <f>IF(G418="","",INDEX('Basic project data'!$A$12:$A$16,MATCH(G418,'Basic project data'!$D$12:$D$16,1)))</f>
        <v/>
      </c>
      <c r="C418" s="329"/>
      <c r="D418" s="329"/>
      <c r="E418" s="453"/>
      <c r="F418" s="450"/>
      <c r="G418" s="454"/>
      <c r="H418" s="449"/>
    </row>
    <row r="419" spans="1:8" x14ac:dyDescent="0.25">
      <c r="A419" s="329"/>
      <c r="B419" s="448" t="str">
        <f>IF(G419="","",INDEX('Basic project data'!$A$12:$A$16,MATCH(G419,'Basic project data'!$D$12:$D$16,1)))</f>
        <v/>
      </c>
      <c r="C419" s="329"/>
      <c r="D419" s="329"/>
      <c r="E419" s="453"/>
      <c r="F419" s="450"/>
      <c r="G419" s="454"/>
      <c r="H419" s="449"/>
    </row>
    <row r="420" spans="1:8" x14ac:dyDescent="0.25">
      <c r="A420" s="329"/>
      <c r="B420" s="448" t="str">
        <f>IF(G420="","",INDEX('Basic project data'!$A$12:$A$16,MATCH(G420,'Basic project data'!$D$12:$D$16,1)))</f>
        <v/>
      </c>
      <c r="C420" s="329"/>
      <c r="D420" s="329"/>
      <c r="E420" s="453"/>
      <c r="F420" s="450"/>
      <c r="G420" s="454"/>
      <c r="H420" s="449"/>
    </row>
    <row r="421" spans="1:8" x14ac:dyDescent="0.25">
      <c r="A421" s="329"/>
      <c r="B421" s="448" t="str">
        <f>IF(G421="","",INDEX('Basic project data'!$A$12:$A$16,MATCH(G421,'Basic project data'!$D$12:$D$16,1)))</f>
        <v/>
      </c>
      <c r="C421" s="329"/>
      <c r="D421" s="329"/>
      <c r="E421" s="453"/>
      <c r="F421" s="450"/>
      <c r="G421" s="454"/>
      <c r="H421" s="449"/>
    </row>
    <row r="422" spans="1:8" x14ac:dyDescent="0.25">
      <c r="A422" s="329"/>
      <c r="B422" s="448" t="str">
        <f>IF(G422="","",INDEX('Basic project data'!$A$12:$A$16,MATCH(G422,'Basic project data'!$D$12:$D$16,1)))</f>
        <v/>
      </c>
      <c r="C422" s="329"/>
      <c r="D422" s="329"/>
      <c r="E422" s="453"/>
      <c r="F422" s="450"/>
      <c r="G422" s="454"/>
      <c r="H422" s="449"/>
    </row>
    <row r="423" spans="1:8" x14ac:dyDescent="0.25">
      <c r="A423" s="329"/>
      <c r="B423" s="448" t="str">
        <f>IF(G423="","",INDEX('Basic project data'!$A$12:$A$16,MATCH(G423,'Basic project data'!$D$12:$D$16,1)))</f>
        <v/>
      </c>
      <c r="C423" s="329"/>
      <c r="D423" s="329"/>
      <c r="E423" s="453"/>
      <c r="F423" s="450"/>
      <c r="G423" s="454"/>
      <c r="H423" s="449"/>
    </row>
    <row r="424" spans="1:8" x14ac:dyDescent="0.25">
      <c r="A424" s="329"/>
      <c r="B424" s="448" t="str">
        <f>IF(G424="","",INDEX('Basic project data'!$A$12:$A$16,MATCH(G424,'Basic project data'!$D$12:$D$16,1)))</f>
        <v/>
      </c>
      <c r="C424" s="329"/>
      <c r="D424" s="329"/>
      <c r="E424" s="453"/>
      <c r="F424" s="450"/>
      <c r="G424" s="454"/>
      <c r="H424" s="449"/>
    </row>
    <row r="425" spans="1:8" x14ac:dyDescent="0.25">
      <c r="A425" s="329"/>
      <c r="B425" s="448" t="str">
        <f>IF(G425="","",INDEX('Basic project data'!$A$12:$A$16,MATCH(G425,'Basic project data'!$D$12:$D$16,1)))</f>
        <v/>
      </c>
      <c r="C425" s="329"/>
      <c r="D425" s="329"/>
      <c r="E425" s="453"/>
      <c r="F425" s="450"/>
      <c r="G425" s="454"/>
      <c r="H425" s="449"/>
    </row>
    <row r="426" spans="1:8" x14ac:dyDescent="0.25">
      <c r="A426" s="329"/>
      <c r="B426" s="448" t="str">
        <f>IF(G426="","",INDEX('Basic project data'!$A$12:$A$16,MATCH(G426,'Basic project data'!$D$12:$D$16,1)))</f>
        <v/>
      </c>
      <c r="C426" s="329"/>
      <c r="D426" s="329"/>
      <c r="E426" s="453"/>
      <c r="F426" s="450"/>
      <c r="G426" s="454"/>
      <c r="H426" s="449"/>
    </row>
    <row r="427" spans="1:8" x14ac:dyDescent="0.25">
      <c r="A427" s="329"/>
      <c r="B427" s="448" t="str">
        <f>IF(G427="","",INDEX('Basic project data'!$A$12:$A$16,MATCH(G427,'Basic project data'!$D$12:$D$16,1)))</f>
        <v/>
      </c>
      <c r="C427" s="329"/>
      <c r="D427" s="329"/>
      <c r="E427" s="453"/>
      <c r="F427" s="450"/>
      <c r="G427" s="454"/>
      <c r="H427" s="449"/>
    </row>
    <row r="428" spans="1:8" x14ac:dyDescent="0.25">
      <c r="A428" s="329"/>
      <c r="B428" s="448" t="str">
        <f>IF(G428="","",INDEX('Basic project data'!$A$12:$A$16,MATCH(G428,'Basic project data'!$D$12:$D$16,1)))</f>
        <v/>
      </c>
      <c r="C428" s="329"/>
      <c r="D428" s="329"/>
      <c r="E428" s="453"/>
      <c r="F428" s="450"/>
      <c r="G428" s="454"/>
      <c r="H428" s="449"/>
    </row>
    <row r="429" spans="1:8" x14ac:dyDescent="0.25">
      <c r="A429" s="329"/>
      <c r="B429" s="448" t="str">
        <f>IF(G429="","",INDEX('Basic project data'!$A$12:$A$16,MATCH(G429,'Basic project data'!$D$12:$D$16,1)))</f>
        <v/>
      </c>
      <c r="C429" s="329"/>
      <c r="D429" s="329"/>
      <c r="E429" s="453"/>
      <c r="F429" s="450"/>
      <c r="G429" s="454"/>
      <c r="H429" s="449"/>
    </row>
    <row r="430" spans="1:8" x14ac:dyDescent="0.25">
      <c r="A430" s="329"/>
      <c r="B430" s="448" t="str">
        <f>IF(G430="","",INDEX('Basic project data'!$A$12:$A$16,MATCH(G430,'Basic project data'!$D$12:$D$16,1)))</f>
        <v/>
      </c>
      <c r="C430" s="329"/>
      <c r="D430" s="329"/>
      <c r="E430" s="453"/>
      <c r="F430" s="450"/>
      <c r="G430" s="454"/>
      <c r="H430" s="449"/>
    </row>
    <row r="431" spans="1:8" x14ac:dyDescent="0.25">
      <c r="A431" s="329"/>
      <c r="B431" s="448" t="str">
        <f>IF(G431="","",INDEX('Basic project data'!$A$12:$A$16,MATCH(G431,'Basic project data'!$D$12:$D$16,1)))</f>
        <v/>
      </c>
      <c r="C431" s="329"/>
      <c r="D431" s="329"/>
      <c r="E431" s="453"/>
      <c r="F431" s="450"/>
      <c r="G431" s="454"/>
      <c r="H431" s="449"/>
    </row>
    <row r="432" spans="1:8" x14ac:dyDescent="0.25">
      <c r="A432" s="329"/>
      <c r="B432" s="448" t="str">
        <f>IF(G432="","",INDEX('Basic project data'!$A$12:$A$16,MATCH(G432,'Basic project data'!$D$12:$D$16,1)))</f>
        <v/>
      </c>
      <c r="C432" s="329"/>
      <c r="D432" s="329"/>
      <c r="E432" s="453"/>
      <c r="F432" s="450"/>
      <c r="G432" s="454"/>
      <c r="H432" s="449"/>
    </row>
    <row r="433" spans="1:8" x14ac:dyDescent="0.25">
      <c r="A433" s="329"/>
      <c r="B433" s="448" t="str">
        <f>IF(G433="","",INDEX('Basic project data'!$A$12:$A$16,MATCH(G433,'Basic project data'!$D$12:$D$16,1)))</f>
        <v/>
      </c>
      <c r="C433" s="329"/>
      <c r="D433" s="329"/>
      <c r="E433" s="453"/>
      <c r="F433" s="450"/>
      <c r="G433" s="454"/>
      <c r="H433" s="449"/>
    </row>
    <row r="434" spans="1:8" x14ac:dyDescent="0.25">
      <c r="A434" s="329"/>
      <c r="B434" s="448" t="str">
        <f>IF(G434="","",INDEX('Basic project data'!$A$12:$A$16,MATCH(G434,'Basic project data'!$D$12:$D$16,1)))</f>
        <v/>
      </c>
      <c r="C434" s="329"/>
      <c r="D434" s="329"/>
      <c r="E434" s="453"/>
      <c r="F434" s="450"/>
      <c r="G434" s="454"/>
      <c r="H434" s="449"/>
    </row>
    <row r="435" spans="1:8" x14ac:dyDescent="0.25">
      <c r="A435" s="329"/>
      <c r="B435" s="448" t="str">
        <f>IF(G435="","",INDEX('Basic project data'!$A$12:$A$16,MATCH(G435,'Basic project data'!$D$12:$D$16,1)))</f>
        <v/>
      </c>
      <c r="C435" s="329"/>
      <c r="D435" s="329"/>
      <c r="E435" s="453"/>
      <c r="F435" s="450"/>
      <c r="G435" s="454"/>
      <c r="H435" s="449"/>
    </row>
    <row r="436" spans="1:8" x14ac:dyDescent="0.25">
      <c r="A436" s="329"/>
      <c r="B436" s="448" t="str">
        <f>IF(G436="","",INDEX('Basic project data'!$A$12:$A$16,MATCH(G436,'Basic project data'!$D$12:$D$16,1)))</f>
        <v/>
      </c>
      <c r="C436" s="329"/>
      <c r="D436" s="329"/>
      <c r="E436" s="453"/>
      <c r="F436" s="450"/>
      <c r="G436" s="454"/>
      <c r="H436" s="449"/>
    </row>
    <row r="437" spans="1:8" x14ac:dyDescent="0.25">
      <c r="A437" s="329"/>
      <c r="B437" s="448" t="str">
        <f>IF(G437="","",INDEX('Basic project data'!$A$12:$A$16,MATCH(G437,'Basic project data'!$D$12:$D$16,1)))</f>
        <v/>
      </c>
      <c r="C437" s="329"/>
      <c r="D437" s="329"/>
      <c r="E437" s="453"/>
      <c r="F437" s="450"/>
      <c r="G437" s="454"/>
      <c r="H437" s="449"/>
    </row>
    <row r="438" spans="1:8" x14ac:dyDescent="0.25">
      <c r="A438" s="329"/>
      <c r="B438" s="448" t="str">
        <f>IF(G438="","",INDEX('Basic project data'!$A$12:$A$16,MATCH(G438,'Basic project data'!$D$12:$D$16,1)))</f>
        <v/>
      </c>
      <c r="C438" s="329"/>
      <c r="D438" s="329"/>
      <c r="E438" s="453"/>
      <c r="F438" s="450"/>
      <c r="G438" s="454"/>
      <c r="H438" s="449"/>
    </row>
    <row r="439" spans="1:8" x14ac:dyDescent="0.25">
      <c r="A439" s="329"/>
      <c r="B439" s="448" t="str">
        <f>IF(G439="","",INDEX('Basic project data'!$A$12:$A$16,MATCH(G439,'Basic project data'!$D$12:$D$16,1)))</f>
        <v/>
      </c>
      <c r="C439" s="329"/>
      <c r="D439" s="329"/>
      <c r="E439" s="453"/>
      <c r="F439" s="450"/>
      <c r="G439" s="454"/>
      <c r="H439" s="449"/>
    </row>
    <row r="440" spans="1:8" x14ac:dyDescent="0.25">
      <c r="A440" s="329"/>
      <c r="B440" s="448" t="str">
        <f>IF(G440="","",INDEX('Basic project data'!$A$12:$A$16,MATCH(G440,'Basic project data'!$D$12:$D$16,1)))</f>
        <v/>
      </c>
      <c r="C440" s="329"/>
      <c r="D440" s="329"/>
      <c r="E440" s="453"/>
      <c r="F440" s="450"/>
      <c r="G440" s="454"/>
      <c r="H440" s="449"/>
    </row>
    <row r="441" spans="1:8" x14ac:dyDescent="0.25">
      <c r="A441" s="329"/>
      <c r="B441" s="448" t="str">
        <f>IF(G441="","",INDEX('Basic project data'!$A$12:$A$16,MATCH(G441,'Basic project data'!$D$12:$D$16,1)))</f>
        <v/>
      </c>
      <c r="C441" s="329"/>
      <c r="D441" s="329"/>
      <c r="E441" s="453"/>
      <c r="F441" s="450"/>
      <c r="G441" s="454"/>
      <c r="H441" s="449"/>
    </row>
    <row r="442" spans="1:8" x14ac:dyDescent="0.25">
      <c r="A442" s="329"/>
      <c r="B442" s="448" t="str">
        <f>IF(G442="","",INDEX('Basic project data'!$A$12:$A$16,MATCH(G442,'Basic project data'!$D$12:$D$16,1)))</f>
        <v/>
      </c>
      <c r="C442" s="329"/>
      <c r="D442" s="329"/>
      <c r="E442" s="453"/>
      <c r="F442" s="450"/>
      <c r="G442" s="454"/>
      <c r="H442" s="449"/>
    </row>
    <row r="443" spans="1:8" x14ac:dyDescent="0.25">
      <c r="A443" s="329"/>
      <c r="B443" s="448" t="str">
        <f>IF(G443="","",INDEX('Basic project data'!$A$12:$A$16,MATCH(G443,'Basic project data'!$D$12:$D$16,1)))</f>
        <v/>
      </c>
      <c r="C443" s="329"/>
      <c r="D443" s="329"/>
      <c r="E443" s="453"/>
      <c r="F443" s="450"/>
      <c r="G443" s="454"/>
      <c r="H443" s="449"/>
    </row>
    <row r="444" spans="1:8" x14ac:dyDescent="0.25">
      <c r="A444" s="329"/>
      <c r="B444" s="448" t="str">
        <f>IF(G444="","",INDEX('Basic project data'!$A$12:$A$16,MATCH(G444,'Basic project data'!$D$12:$D$16,1)))</f>
        <v/>
      </c>
      <c r="C444" s="329"/>
      <c r="D444" s="329"/>
      <c r="E444" s="453"/>
      <c r="F444" s="450"/>
      <c r="G444" s="454"/>
      <c r="H444" s="449"/>
    </row>
    <row r="445" spans="1:8" x14ac:dyDescent="0.25">
      <c r="A445" s="329"/>
      <c r="B445" s="448" t="str">
        <f>IF(G445="","",INDEX('Basic project data'!$A$12:$A$16,MATCH(G445,'Basic project data'!$D$12:$D$16,1)))</f>
        <v/>
      </c>
      <c r="C445" s="329"/>
      <c r="D445" s="329"/>
      <c r="E445" s="453"/>
      <c r="F445" s="450"/>
      <c r="G445" s="454"/>
      <c r="H445" s="449"/>
    </row>
    <row r="446" spans="1:8" x14ac:dyDescent="0.25">
      <c r="A446" s="329"/>
      <c r="B446" s="448" t="str">
        <f>IF(G446="","",INDEX('Basic project data'!$A$12:$A$16,MATCH(G446,'Basic project data'!$D$12:$D$16,1)))</f>
        <v/>
      </c>
      <c r="C446" s="329"/>
      <c r="D446" s="329"/>
      <c r="E446" s="453"/>
      <c r="F446" s="450"/>
      <c r="G446" s="454"/>
      <c r="H446" s="449"/>
    </row>
    <row r="447" spans="1:8" x14ac:dyDescent="0.25">
      <c r="A447" s="329"/>
      <c r="B447" s="448" t="str">
        <f>IF(G447="","",INDEX('Basic project data'!$A$12:$A$16,MATCH(G447,'Basic project data'!$D$12:$D$16,1)))</f>
        <v/>
      </c>
      <c r="C447" s="329"/>
      <c r="D447" s="329"/>
      <c r="E447" s="453"/>
      <c r="F447" s="450"/>
      <c r="G447" s="454"/>
      <c r="H447" s="449"/>
    </row>
    <row r="448" spans="1:8" x14ac:dyDescent="0.25">
      <c r="A448" s="329"/>
      <c r="B448" s="448" t="str">
        <f>IF(G448="","",INDEX('Basic project data'!$A$12:$A$16,MATCH(G448,'Basic project data'!$D$12:$D$16,1)))</f>
        <v/>
      </c>
      <c r="C448" s="329"/>
      <c r="D448" s="329"/>
      <c r="E448" s="453"/>
      <c r="F448" s="450"/>
      <c r="G448" s="454"/>
      <c r="H448" s="449"/>
    </row>
    <row r="449" spans="1:8" x14ac:dyDescent="0.25">
      <c r="A449" s="329"/>
      <c r="B449" s="448" t="str">
        <f>IF(G449="","",INDEX('Basic project data'!$A$12:$A$16,MATCH(G449,'Basic project data'!$D$12:$D$16,1)))</f>
        <v/>
      </c>
      <c r="C449" s="329"/>
      <c r="D449" s="329"/>
      <c r="E449" s="453"/>
      <c r="F449" s="450"/>
      <c r="G449" s="454"/>
      <c r="H449" s="449"/>
    </row>
    <row r="450" spans="1:8" x14ac:dyDescent="0.25">
      <c r="A450" s="329"/>
      <c r="B450" s="448" t="str">
        <f>IF(G450="","",INDEX('Basic project data'!$A$12:$A$16,MATCH(G450,'Basic project data'!$D$12:$D$16,1)))</f>
        <v/>
      </c>
      <c r="C450" s="329"/>
      <c r="D450" s="329"/>
      <c r="E450" s="453"/>
      <c r="F450" s="450"/>
      <c r="G450" s="454"/>
      <c r="H450" s="449"/>
    </row>
    <row r="451" spans="1:8" x14ac:dyDescent="0.25">
      <c r="A451" s="329"/>
      <c r="B451" s="448" t="str">
        <f>IF(G451="","",INDEX('Basic project data'!$A$12:$A$16,MATCH(G451,'Basic project data'!$D$12:$D$16,1)))</f>
        <v/>
      </c>
      <c r="C451" s="329"/>
      <c r="D451" s="329"/>
      <c r="E451" s="453"/>
      <c r="F451" s="450"/>
      <c r="G451" s="454"/>
      <c r="H451" s="449"/>
    </row>
    <row r="452" spans="1:8" x14ac:dyDescent="0.25">
      <c r="A452" s="329"/>
      <c r="B452" s="448" t="str">
        <f>IF(G452="","",INDEX('Basic project data'!$A$12:$A$16,MATCH(G452,'Basic project data'!$D$12:$D$16,1)))</f>
        <v/>
      </c>
      <c r="C452" s="329"/>
      <c r="D452" s="329"/>
      <c r="E452" s="453"/>
      <c r="F452" s="450"/>
      <c r="G452" s="454"/>
      <c r="H452" s="449"/>
    </row>
    <row r="453" spans="1:8" x14ac:dyDescent="0.25">
      <c r="A453" s="329"/>
      <c r="B453" s="448" t="str">
        <f>IF(G453="","",INDEX('Basic project data'!$A$12:$A$16,MATCH(G453,'Basic project data'!$D$12:$D$16,1)))</f>
        <v/>
      </c>
      <c r="C453" s="329"/>
      <c r="D453" s="329"/>
      <c r="E453" s="453"/>
      <c r="F453" s="450"/>
      <c r="G453" s="454"/>
      <c r="H453" s="449"/>
    </row>
    <row r="454" spans="1:8" x14ac:dyDescent="0.25">
      <c r="A454" s="329"/>
      <c r="B454" s="448" t="str">
        <f>IF(G454="","",INDEX('Basic project data'!$A$12:$A$16,MATCH(G454,'Basic project data'!$D$12:$D$16,1)))</f>
        <v/>
      </c>
      <c r="C454" s="329"/>
      <c r="D454" s="329"/>
      <c r="E454" s="453"/>
      <c r="F454" s="450"/>
      <c r="G454" s="454"/>
      <c r="H454" s="449"/>
    </row>
    <row r="455" spans="1:8" x14ac:dyDescent="0.25">
      <c r="A455" s="329"/>
      <c r="B455" s="448" t="str">
        <f>IF(G455="","",INDEX('Basic project data'!$A$12:$A$16,MATCH(G455,'Basic project data'!$D$12:$D$16,1)))</f>
        <v/>
      </c>
      <c r="C455" s="329"/>
      <c r="D455" s="329"/>
      <c r="E455" s="453"/>
      <c r="F455" s="450"/>
      <c r="G455" s="454"/>
      <c r="H455" s="449"/>
    </row>
    <row r="456" spans="1:8" x14ac:dyDescent="0.25">
      <c r="A456" s="329"/>
      <c r="B456" s="448" t="str">
        <f>IF(G456="","",INDEX('Basic project data'!$A$12:$A$16,MATCH(G456,'Basic project data'!$D$12:$D$16,1)))</f>
        <v/>
      </c>
      <c r="C456" s="329"/>
      <c r="D456" s="329"/>
      <c r="E456" s="453"/>
      <c r="F456" s="450"/>
      <c r="G456" s="454"/>
      <c r="H456" s="449"/>
    </row>
    <row r="457" spans="1:8" x14ac:dyDescent="0.25">
      <c r="A457" s="329"/>
      <c r="B457" s="448" t="str">
        <f>IF(G457="","",INDEX('Basic project data'!$A$12:$A$16,MATCH(G457,'Basic project data'!$D$12:$D$16,1)))</f>
        <v/>
      </c>
      <c r="C457" s="329"/>
      <c r="D457" s="329"/>
      <c r="E457" s="453"/>
      <c r="F457" s="450"/>
      <c r="G457" s="454"/>
      <c r="H457" s="449"/>
    </row>
    <row r="458" spans="1:8" x14ac:dyDescent="0.25">
      <c r="A458" s="329"/>
      <c r="B458" s="448" t="str">
        <f>IF(G458="","",INDEX('Basic project data'!$A$12:$A$16,MATCH(G458,'Basic project data'!$D$12:$D$16,1)))</f>
        <v/>
      </c>
      <c r="C458" s="329"/>
      <c r="D458" s="329"/>
      <c r="E458" s="453"/>
      <c r="F458" s="450"/>
      <c r="G458" s="454"/>
      <c r="H458" s="449"/>
    </row>
    <row r="459" spans="1:8" x14ac:dyDescent="0.25">
      <c r="A459" s="329"/>
      <c r="B459" s="448" t="str">
        <f>IF(G459="","",INDEX('Basic project data'!$A$12:$A$16,MATCH(G459,'Basic project data'!$D$12:$D$16,1)))</f>
        <v/>
      </c>
      <c r="C459" s="329"/>
      <c r="D459" s="329"/>
      <c r="E459" s="453"/>
      <c r="F459" s="450"/>
      <c r="G459" s="454"/>
      <c r="H459" s="449"/>
    </row>
    <row r="460" spans="1:8" x14ac:dyDescent="0.25">
      <c r="A460" s="329"/>
      <c r="B460" s="448" t="str">
        <f>IF(G460="","",INDEX('Basic project data'!$A$12:$A$16,MATCH(G460,'Basic project data'!$D$12:$D$16,1)))</f>
        <v/>
      </c>
      <c r="C460" s="329"/>
      <c r="D460" s="329"/>
      <c r="E460" s="453"/>
      <c r="F460" s="450"/>
      <c r="G460" s="454"/>
      <c r="H460" s="449"/>
    </row>
    <row r="461" spans="1:8" x14ac:dyDescent="0.25">
      <c r="A461" s="329"/>
      <c r="B461" s="448" t="str">
        <f>IF(G461="","",INDEX('Basic project data'!$A$12:$A$16,MATCH(G461,'Basic project data'!$D$12:$D$16,1)))</f>
        <v/>
      </c>
      <c r="C461" s="329"/>
      <c r="D461" s="329"/>
      <c r="E461" s="453"/>
      <c r="F461" s="450"/>
      <c r="G461" s="454"/>
      <c r="H461" s="449"/>
    </row>
    <row r="462" spans="1:8" x14ac:dyDescent="0.25">
      <c r="A462" s="329"/>
      <c r="B462" s="448" t="str">
        <f>IF(G462="","",INDEX('Basic project data'!$A$12:$A$16,MATCH(G462,'Basic project data'!$D$12:$D$16,1)))</f>
        <v/>
      </c>
      <c r="C462" s="329"/>
      <c r="D462" s="329"/>
      <c r="E462" s="453"/>
      <c r="F462" s="450"/>
      <c r="G462" s="454"/>
      <c r="H462" s="449"/>
    </row>
    <row r="463" spans="1:8" x14ac:dyDescent="0.25">
      <c r="A463" s="329"/>
      <c r="B463" s="448" t="str">
        <f>IF(G463="","",INDEX('Basic project data'!$A$12:$A$16,MATCH(G463,'Basic project data'!$D$12:$D$16,1)))</f>
        <v/>
      </c>
      <c r="C463" s="329"/>
      <c r="D463" s="329"/>
      <c r="E463" s="453"/>
      <c r="F463" s="450"/>
      <c r="G463" s="454"/>
      <c r="H463" s="449"/>
    </row>
    <row r="464" spans="1:8" x14ac:dyDescent="0.25">
      <c r="A464" s="329"/>
      <c r="B464" s="448" t="str">
        <f>IF(G464="","",INDEX('Basic project data'!$A$12:$A$16,MATCH(G464,'Basic project data'!$D$12:$D$16,1)))</f>
        <v/>
      </c>
      <c r="C464" s="329"/>
      <c r="D464" s="329"/>
      <c r="E464" s="453"/>
      <c r="F464" s="450"/>
      <c r="G464" s="454"/>
      <c r="H464" s="449"/>
    </row>
    <row r="465" spans="1:8" x14ac:dyDescent="0.25">
      <c r="A465" s="329"/>
      <c r="B465" s="448" t="str">
        <f>IF(G465="","",INDEX('Basic project data'!$A$12:$A$16,MATCH(G465,'Basic project data'!$D$12:$D$16,1)))</f>
        <v/>
      </c>
      <c r="C465" s="329"/>
      <c r="D465" s="329"/>
      <c r="E465" s="453"/>
      <c r="F465" s="450"/>
      <c r="G465" s="454"/>
      <c r="H465" s="449"/>
    </row>
    <row r="466" spans="1:8" x14ac:dyDescent="0.25">
      <c r="A466" s="329"/>
      <c r="B466" s="448" t="str">
        <f>IF(G466="","",INDEX('Basic project data'!$A$12:$A$16,MATCH(G466,'Basic project data'!$D$12:$D$16,1)))</f>
        <v/>
      </c>
      <c r="C466" s="329"/>
      <c r="D466" s="329"/>
      <c r="E466" s="453"/>
      <c r="F466" s="450"/>
      <c r="G466" s="454"/>
      <c r="H466" s="449"/>
    </row>
    <row r="467" spans="1:8" x14ac:dyDescent="0.25">
      <c r="A467" s="329"/>
      <c r="B467" s="448" t="str">
        <f>IF(G467="","",INDEX('Basic project data'!$A$12:$A$16,MATCH(G467,'Basic project data'!$D$12:$D$16,1)))</f>
        <v/>
      </c>
      <c r="C467" s="329"/>
      <c r="D467" s="329"/>
      <c r="E467" s="453"/>
      <c r="F467" s="450"/>
      <c r="G467" s="454"/>
      <c r="H467" s="449"/>
    </row>
    <row r="468" spans="1:8" x14ac:dyDescent="0.25">
      <c r="A468" s="329"/>
      <c r="B468" s="448" t="str">
        <f>IF(G468="","",INDEX('Basic project data'!$A$12:$A$16,MATCH(G468,'Basic project data'!$D$12:$D$16,1)))</f>
        <v/>
      </c>
      <c r="C468" s="329"/>
      <c r="D468" s="329"/>
      <c r="E468" s="453"/>
      <c r="F468" s="450"/>
      <c r="G468" s="454"/>
      <c r="H468" s="449"/>
    </row>
    <row r="469" spans="1:8" x14ac:dyDescent="0.25">
      <c r="A469" s="329"/>
      <c r="B469" s="448" t="str">
        <f>IF(G469="","",INDEX('Basic project data'!$A$12:$A$16,MATCH(G469,'Basic project data'!$D$12:$D$16,1)))</f>
        <v/>
      </c>
      <c r="C469" s="329"/>
      <c r="D469" s="329"/>
      <c r="E469" s="453"/>
      <c r="F469" s="450"/>
      <c r="G469" s="454"/>
      <c r="H469" s="449"/>
    </row>
    <row r="470" spans="1:8" x14ac:dyDescent="0.25">
      <c r="A470" s="329"/>
      <c r="B470" s="448" t="str">
        <f>IF(G470="","",INDEX('Basic project data'!$A$12:$A$16,MATCH(G470,'Basic project data'!$D$12:$D$16,1)))</f>
        <v/>
      </c>
      <c r="C470" s="329"/>
      <c r="D470" s="329"/>
      <c r="E470" s="453"/>
      <c r="F470" s="450"/>
      <c r="G470" s="454"/>
      <c r="H470" s="449"/>
    </row>
    <row r="471" spans="1:8" x14ac:dyDescent="0.25">
      <c r="A471" s="329"/>
      <c r="B471" s="448" t="str">
        <f>IF(G471="","",INDEX('Basic project data'!$A$12:$A$16,MATCH(G471,'Basic project data'!$D$12:$D$16,1)))</f>
        <v/>
      </c>
      <c r="C471" s="329"/>
      <c r="D471" s="329"/>
      <c r="E471" s="453"/>
      <c r="F471" s="450"/>
      <c r="G471" s="454"/>
      <c r="H471" s="449"/>
    </row>
    <row r="472" spans="1:8" x14ac:dyDescent="0.25">
      <c r="A472" s="329"/>
      <c r="B472" s="448" t="str">
        <f>IF(G472="","",INDEX('Basic project data'!$A$12:$A$16,MATCH(G472,'Basic project data'!$D$12:$D$16,1)))</f>
        <v/>
      </c>
      <c r="C472" s="329"/>
      <c r="D472" s="329"/>
      <c r="E472" s="453"/>
      <c r="F472" s="450"/>
      <c r="G472" s="454"/>
      <c r="H472" s="449"/>
    </row>
    <row r="473" spans="1:8" x14ac:dyDescent="0.25">
      <c r="A473" s="329"/>
      <c r="B473" s="448" t="str">
        <f>IF(G473="","",INDEX('Basic project data'!$A$12:$A$16,MATCH(G473,'Basic project data'!$D$12:$D$16,1)))</f>
        <v/>
      </c>
      <c r="C473" s="329"/>
      <c r="D473" s="329"/>
      <c r="E473" s="453"/>
      <c r="F473" s="450"/>
      <c r="G473" s="454"/>
      <c r="H473" s="449"/>
    </row>
    <row r="474" spans="1:8" x14ac:dyDescent="0.25">
      <c r="A474" s="329"/>
      <c r="B474" s="448" t="str">
        <f>IF(G474="","",INDEX('Basic project data'!$A$12:$A$16,MATCH(G474,'Basic project data'!$D$12:$D$16,1)))</f>
        <v/>
      </c>
      <c r="C474" s="329"/>
      <c r="D474" s="329"/>
      <c r="E474" s="453"/>
      <c r="F474" s="450"/>
      <c r="G474" s="454"/>
      <c r="H474" s="449"/>
    </row>
    <row r="475" spans="1:8" x14ac:dyDescent="0.25">
      <c r="A475" s="329"/>
      <c r="B475" s="448" t="str">
        <f>IF(G475="","",INDEX('Basic project data'!$A$12:$A$16,MATCH(G475,'Basic project data'!$D$12:$D$16,1)))</f>
        <v/>
      </c>
      <c r="C475" s="329"/>
      <c r="D475" s="329"/>
      <c r="E475" s="453"/>
      <c r="F475" s="450"/>
      <c r="G475" s="454"/>
      <c r="H475" s="449"/>
    </row>
    <row r="476" spans="1:8" x14ac:dyDescent="0.25">
      <c r="A476" s="329"/>
      <c r="B476" s="448" t="str">
        <f>IF(G476="","",INDEX('Basic project data'!$A$12:$A$16,MATCH(G476,'Basic project data'!$D$12:$D$16,1)))</f>
        <v/>
      </c>
      <c r="C476" s="329"/>
      <c r="D476" s="329"/>
      <c r="E476" s="453"/>
      <c r="F476" s="450"/>
      <c r="G476" s="454"/>
      <c r="H476" s="449"/>
    </row>
    <row r="477" spans="1:8" x14ac:dyDescent="0.25">
      <c r="A477" s="329"/>
      <c r="B477" s="448" t="str">
        <f>IF(G477="","",INDEX('Basic project data'!$A$12:$A$16,MATCH(G477,'Basic project data'!$D$12:$D$16,1)))</f>
        <v/>
      </c>
      <c r="C477" s="329"/>
      <c r="D477" s="329"/>
      <c r="E477" s="453"/>
      <c r="F477" s="450"/>
      <c r="G477" s="454"/>
      <c r="H477" s="449"/>
    </row>
    <row r="478" spans="1:8" x14ac:dyDescent="0.25">
      <c r="A478" s="329"/>
      <c r="B478" s="448" t="str">
        <f>IF(G478="","",INDEX('Basic project data'!$A$12:$A$16,MATCH(G478,'Basic project data'!$D$12:$D$16,1)))</f>
        <v/>
      </c>
      <c r="C478" s="329"/>
      <c r="D478" s="329"/>
      <c r="E478" s="453"/>
      <c r="F478" s="450"/>
      <c r="G478" s="454"/>
      <c r="H478" s="449"/>
    </row>
    <row r="479" spans="1:8" x14ac:dyDescent="0.25">
      <c r="A479" s="329"/>
      <c r="B479" s="448" t="str">
        <f>IF(G479="","",INDEX('Basic project data'!$A$12:$A$16,MATCH(G479,'Basic project data'!$D$12:$D$16,1)))</f>
        <v/>
      </c>
      <c r="C479" s="329"/>
      <c r="D479" s="329"/>
      <c r="E479" s="453"/>
      <c r="F479" s="450"/>
      <c r="G479" s="454"/>
      <c r="H479" s="449"/>
    </row>
    <row r="480" spans="1:8" x14ac:dyDescent="0.25">
      <c r="A480" s="329"/>
      <c r="B480" s="448" t="str">
        <f>IF(G480="","",INDEX('Basic project data'!$A$12:$A$16,MATCH(G480,'Basic project data'!$D$12:$D$16,1)))</f>
        <v/>
      </c>
      <c r="C480" s="329"/>
      <c r="D480" s="329"/>
      <c r="E480" s="453"/>
      <c r="F480" s="450"/>
      <c r="G480" s="454"/>
      <c r="H480" s="449"/>
    </row>
    <row r="481" spans="1:8" x14ac:dyDescent="0.25">
      <c r="A481" s="329"/>
      <c r="B481" s="448" t="str">
        <f>IF(G481="","",INDEX('Basic project data'!$A$12:$A$16,MATCH(G481,'Basic project data'!$D$12:$D$16,1)))</f>
        <v/>
      </c>
      <c r="C481" s="329"/>
      <c r="D481" s="329"/>
      <c r="E481" s="453"/>
      <c r="F481" s="450"/>
      <c r="G481" s="454"/>
      <c r="H481" s="449"/>
    </row>
    <row r="482" spans="1:8" x14ac:dyDescent="0.25">
      <c r="A482" s="329"/>
      <c r="B482" s="448" t="str">
        <f>IF(G482="","",INDEX('Basic project data'!$A$12:$A$16,MATCH(G482,'Basic project data'!$D$12:$D$16,1)))</f>
        <v/>
      </c>
      <c r="C482" s="329"/>
      <c r="D482" s="329"/>
      <c r="E482" s="453"/>
      <c r="F482" s="450"/>
      <c r="G482" s="454"/>
      <c r="H482" s="449"/>
    </row>
    <row r="483" spans="1:8" x14ac:dyDescent="0.25">
      <c r="A483" s="329"/>
      <c r="B483" s="448" t="str">
        <f>IF(G483="","",INDEX('Basic project data'!$A$12:$A$16,MATCH(G483,'Basic project data'!$D$12:$D$16,1)))</f>
        <v/>
      </c>
      <c r="C483" s="329"/>
      <c r="D483" s="329"/>
      <c r="E483" s="453"/>
      <c r="F483" s="450"/>
      <c r="G483" s="454"/>
      <c r="H483" s="449"/>
    </row>
    <row r="484" spans="1:8" x14ac:dyDescent="0.25">
      <c r="A484" s="329"/>
      <c r="B484" s="448" t="str">
        <f>IF(G484="","",INDEX('Basic project data'!$A$12:$A$16,MATCH(G484,'Basic project data'!$D$12:$D$16,1)))</f>
        <v/>
      </c>
      <c r="C484" s="329"/>
      <c r="D484" s="329"/>
      <c r="E484" s="453"/>
      <c r="F484" s="450"/>
      <c r="G484" s="454"/>
      <c r="H484" s="449"/>
    </row>
    <row r="485" spans="1:8" x14ac:dyDescent="0.25">
      <c r="A485" s="329"/>
      <c r="B485" s="448" t="str">
        <f>IF(G485="","",INDEX('Basic project data'!$A$12:$A$16,MATCH(G485,'Basic project data'!$D$12:$D$16,1)))</f>
        <v/>
      </c>
      <c r="C485" s="329"/>
      <c r="D485" s="329"/>
      <c r="E485" s="453"/>
      <c r="F485" s="450"/>
      <c r="G485" s="454"/>
      <c r="H485" s="449"/>
    </row>
    <row r="486" spans="1:8" x14ac:dyDescent="0.25">
      <c r="A486" s="329"/>
      <c r="B486" s="448" t="str">
        <f>IF(G486="","",INDEX('Basic project data'!$A$12:$A$16,MATCH(G486,'Basic project data'!$D$12:$D$16,1)))</f>
        <v/>
      </c>
      <c r="C486" s="329"/>
      <c r="D486" s="329"/>
      <c r="E486" s="453"/>
      <c r="F486" s="450"/>
      <c r="G486" s="454"/>
      <c r="H486" s="449"/>
    </row>
    <row r="487" spans="1:8" x14ac:dyDescent="0.25">
      <c r="A487" s="329"/>
      <c r="B487" s="448" t="str">
        <f>IF(G487="","",INDEX('Basic project data'!$A$12:$A$16,MATCH(G487,'Basic project data'!$D$12:$D$16,1)))</f>
        <v/>
      </c>
      <c r="C487" s="329"/>
      <c r="D487" s="329"/>
      <c r="E487" s="453"/>
      <c r="F487" s="450"/>
      <c r="G487" s="454"/>
      <c r="H487" s="449"/>
    </row>
    <row r="488" spans="1:8" x14ac:dyDescent="0.25">
      <c r="A488" s="329"/>
      <c r="B488" s="448" t="str">
        <f>IF(G488="","",INDEX('Basic project data'!$A$12:$A$16,MATCH(G488,'Basic project data'!$D$12:$D$16,1)))</f>
        <v/>
      </c>
      <c r="C488" s="329"/>
      <c r="D488" s="329"/>
      <c r="E488" s="453"/>
      <c r="F488" s="450"/>
      <c r="G488" s="454"/>
      <c r="H488" s="449"/>
    </row>
    <row r="489" spans="1:8" x14ac:dyDescent="0.25">
      <c r="A489" s="329"/>
      <c r="B489" s="448" t="str">
        <f>IF(G489="","",INDEX('Basic project data'!$A$12:$A$16,MATCH(G489,'Basic project data'!$D$12:$D$16,1)))</f>
        <v/>
      </c>
      <c r="C489" s="329"/>
      <c r="D489" s="329"/>
      <c r="E489" s="453"/>
      <c r="F489" s="450"/>
      <c r="G489" s="454"/>
      <c r="H489" s="449"/>
    </row>
    <row r="490" spans="1:8" x14ac:dyDescent="0.25">
      <c r="A490" s="329"/>
      <c r="B490" s="448" t="str">
        <f>IF(G490="","",INDEX('Basic project data'!$A$12:$A$16,MATCH(G490,'Basic project data'!$D$12:$D$16,1)))</f>
        <v/>
      </c>
      <c r="C490" s="329"/>
      <c r="D490" s="329"/>
      <c r="E490" s="453"/>
      <c r="F490" s="450"/>
      <c r="G490" s="454"/>
      <c r="H490" s="449"/>
    </row>
    <row r="491" spans="1:8" x14ac:dyDescent="0.25">
      <c r="A491" s="329"/>
      <c r="B491" s="448" t="str">
        <f>IF(G491="","",INDEX('Basic project data'!$A$12:$A$16,MATCH(G491,'Basic project data'!$D$12:$D$16,1)))</f>
        <v/>
      </c>
      <c r="C491" s="329"/>
      <c r="D491" s="329"/>
      <c r="E491" s="453"/>
      <c r="F491" s="450"/>
      <c r="G491" s="454"/>
      <c r="H491" s="449"/>
    </row>
    <row r="492" spans="1:8" x14ac:dyDescent="0.25">
      <c r="A492" s="329"/>
      <c r="B492" s="448" t="str">
        <f>IF(G492="","",INDEX('Basic project data'!$A$12:$A$16,MATCH(G492,'Basic project data'!$D$12:$D$16,1)))</f>
        <v/>
      </c>
      <c r="C492" s="329"/>
      <c r="D492" s="329"/>
      <c r="E492" s="453"/>
      <c r="F492" s="450"/>
      <c r="G492" s="454"/>
      <c r="H492" s="449"/>
    </row>
    <row r="493" spans="1:8" x14ac:dyDescent="0.25">
      <c r="A493" s="329"/>
      <c r="B493" s="448" t="str">
        <f>IF(G493="","",INDEX('Basic project data'!$A$12:$A$16,MATCH(G493,'Basic project data'!$D$12:$D$16,1)))</f>
        <v/>
      </c>
      <c r="C493" s="329"/>
      <c r="D493" s="329"/>
      <c r="E493" s="453"/>
      <c r="F493" s="450"/>
      <c r="G493" s="454"/>
      <c r="H493" s="449"/>
    </row>
    <row r="494" spans="1:8" x14ac:dyDescent="0.25">
      <c r="A494" s="329"/>
      <c r="B494" s="448" t="str">
        <f>IF(G494="","",INDEX('Basic project data'!$A$12:$A$16,MATCH(G494,'Basic project data'!$D$12:$D$16,1)))</f>
        <v/>
      </c>
      <c r="C494" s="329"/>
      <c r="D494" s="329"/>
      <c r="E494" s="453"/>
      <c r="F494" s="450"/>
      <c r="G494" s="454"/>
      <c r="H494" s="449"/>
    </row>
    <row r="495" spans="1:8" x14ac:dyDescent="0.25">
      <c r="A495" s="329"/>
      <c r="B495" s="448" t="str">
        <f>IF(G495="","",INDEX('Basic project data'!$A$12:$A$16,MATCH(G495,'Basic project data'!$D$12:$D$16,1)))</f>
        <v/>
      </c>
      <c r="C495" s="329"/>
      <c r="D495" s="329"/>
      <c r="E495" s="453"/>
      <c r="F495" s="450"/>
      <c r="G495" s="454"/>
      <c r="H495" s="449"/>
    </row>
    <row r="496" spans="1:8" x14ac:dyDescent="0.25">
      <c r="A496" s="329"/>
      <c r="B496" s="448" t="str">
        <f>IF(G496="","",INDEX('Basic project data'!$A$12:$A$16,MATCH(G496,'Basic project data'!$D$12:$D$16,1)))</f>
        <v/>
      </c>
      <c r="C496" s="329"/>
      <c r="D496" s="329"/>
      <c r="E496" s="453"/>
      <c r="F496" s="450"/>
      <c r="G496" s="454"/>
      <c r="H496" s="449"/>
    </row>
    <row r="497" spans="1:8" x14ac:dyDescent="0.25">
      <c r="A497" s="329"/>
      <c r="B497" s="448" t="str">
        <f>IF(G497="","",INDEX('Basic project data'!$A$12:$A$16,MATCH(G497,'Basic project data'!$D$12:$D$16,1)))</f>
        <v/>
      </c>
      <c r="C497" s="329"/>
      <c r="D497" s="329"/>
      <c r="E497" s="453"/>
      <c r="F497" s="450"/>
      <c r="G497" s="454"/>
      <c r="H497" s="449"/>
    </row>
    <row r="498" spans="1:8" x14ac:dyDescent="0.25">
      <c r="A498" s="329"/>
      <c r="B498" s="448" t="str">
        <f>IF(G498="","",INDEX('Basic project data'!$A$12:$A$16,MATCH(G498,'Basic project data'!$D$12:$D$16,1)))</f>
        <v/>
      </c>
      <c r="C498" s="329"/>
      <c r="D498" s="329"/>
      <c r="E498" s="453"/>
      <c r="F498" s="450"/>
      <c r="G498" s="454"/>
      <c r="H498" s="449"/>
    </row>
    <row r="499" spans="1:8" x14ac:dyDescent="0.25">
      <c r="A499" s="329"/>
      <c r="B499" s="448" t="str">
        <f>IF(G499="","",INDEX('Basic project data'!$A$12:$A$16,MATCH(G499,'Basic project data'!$D$12:$D$16,1)))</f>
        <v/>
      </c>
      <c r="C499" s="329"/>
      <c r="D499" s="329"/>
      <c r="E499" s="453"/>
      <c r="F499" s="450"/>
      <c r="G499" s="454"/>
      <c r="H499" s="449"/>
    </row>
    <row r="500" spans="1:8" x14ac:dyDescent="0.25">
      <c r="A500" s="329"/>
      <c r="B500" s="448" t="str">
        <f>IF(G500="","",INDEX('Basic project data'!$A$12:$A$16,MATCH(G500,'Basic project data'!$D$12:$D$16,1)))</f>
        <v/>
      </c>
      <c r="C500" s="329"/>
      <c r="D500" s="329"/>
      <c r="E500" s="453"/>
      <c r="F500" s="450"/>
      <c r="G500" s="454"/>
      <c r="H500" s="449"/>
    </row>
  </sheetData>
  <conditionalFormatting sqref="C21:C24 C26:C500">
    <cfRule type="cellIs" dxfId="1945" priority="23" operator="equal">
      <formula>0</formula>
    </cfRule>
  </conditionalFormatting>
  <conditionalFormatting sqref="C21:C25">
    <cfRule type="cellIs" dxfId="1944" priority="10" operator="equal">
      <formula>0</formula>
    </cfRule>
    <cfRule type="cellIs" dxfId="1943" priority="11" operator="equal">
      <formula>0</formula>
    </cfRule>
  </conditionalFormatting>
  <conditionalFormatting sqref="C26:C500 C21:C24">
    <cfRule type="cellIs" dxfId="1942" priority="22" operator="equal">
      <formula>0</formula>
    </cfRule>
  </conditionalFormatting>
  <conditionalFormatting sqref="C25:D25">
    <cfRule type="cellIs" dxfId="1941" priority="6" operator="equal">
      <formula>0</formula>
    </cfRule>
    <cfRule type="cellIs" dxfId="1940" priority="7" operator="equal">
      <formula>0</formula>
    </cfRule>
  </conditionalFormatting>
  <conditionalFormatting sqref="D21">
    <cfRule type="cellIs" dxfId="1939" priority="20" operator="equal">
      <formula>0</formula>
    </cfRule>
    <cfRule type="cellIs" dxfId="1938" priority="21" operator="equal">
      <formula>0</formula>
    </cfRule>
  </conditionalFormatting>
  <conditionalFormatting sqref="D21:D22">
    <cfRule type="cellIs" dxfId="1937" priority="16" operator="equal">
      <formula>0</formula>
    </cfRule>
    <cfRule type="cellIs" dxfId="1936" priority="17" operator="equal">
      <formula>0</formula>
    </cfRule>
  </conditionalFormatting>
  <conditionalFormatting sqref="D22:D24">
    <cfRule type="cellIs" dxfId="1935" priority="14" operator="equal">
      <formula>0</formula>
    </cfRule>
    <cfRule type="cellIs" dxfId="1934" priority="15" operator="equal">
      <formula>0</formula>
    </cfRule>
  </conditionalFormatting>
  <conditionalFormatting sqref="D23">
    <cfRule type="cellIs" dxfId="1933" priority="12" operator="equal">
      <formula>0</formula>
    </cfRule>
    <cfRule type="cellIs" dxfId="1932" priority="13" operator="equal">
      <formula>0</formula>
    </cfRule>
  </conditionalFormatting>
  <conditionalFormatting sqref="D24 C26:D500">
    <cfRule type="cellIs" dxfId="1931" priority="18" operator="equal">
      <formula>0</formula>
    </cfRule>
    <cfRule type="cellIs" dxfId="1930" priority="19" operator="equal">
      <formula>0</formula>
    </cfRule>
  </conditionalFormatting>
  <conditionalFormatting sqref="D25:D500">
    <cfRule type="cellIs" dxfId="1929" priority="8" operator="equal">
      <formula>0</formula>
    </cfRule>
    <cfRule type="cellIs" dxfId="1928" priority="9" operator="equal">
      <formula>0</formula>
    </cfRule>
  </conditionalFormatting>
  <conditionalFormatting sqref="E5:E13">
    <cfRule type="cellIs" dxfId="1927" priority="1" operator="equal">
      <formula>0</formula>
    </cfRule>
    <cfRule type="cellIs" dxfId="1926" priority="2" operator="equal">
      <formula>0</formula>
    </cfRule>
    <cfRule type="cellIs" dxfId="1925" priority="3" operator="equal">
      <formula>0</formula>
    </cfRule>
    <cfRule type="cellIs" dxfId="1924" priority="4" operator="equal">
      <formula>0</formula>
    </cfRule>
  </conditionalFormatting>
  <conditionalFormatting sqref="F6:F12">
    <cfRule type="cellIs" dxfId="1923" priority="5" operator="equal">
      <formula>"adjustment needed"</formula>
    </cfRule>
  </conditionalFormatting>
  <conditionalFormatting sqref="M2">
    <cfRule type="duplicateValues" dxfId="1922" priority="24"/>
  </conditionalFormatting>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0224D-8655-4ADF-884E-6C78BFAAF8FD}">
  <dimension ref="A1:Y500"/>
  <sheetViews>
    <sheetView showGridLines="0" topLeftCell="A3" zoomScale="110" zoomScaleNormal="110" workbookViewId="0">
      <selection activeCell="A21" sqref="A21:B24"/>
    </sheetView>
  </sheetViews>
  <sheetFormatPr baseColWidth="10" defaultColWidth="11.5546875" defaultRowHeight="15.75" outlineLevelRow="1" outlineLevelCol="2" x14ac:dyDescent="0.25"/>
  <cols>
    <col min="1" max="1" width="11.5546875" style="276"/>
    <col min="2" max="2" width="11.5546875" style="21"/>
    <col min="3" max="3" width="6.33203125" style="333" customWidth="1"/>
    <col min="4" max="5" width="16.44140625" style="21" customWidth="1"/>
    <col min="6" max="6" width="16.44140625" style="306" customWidth="1"/>
    <col min="7" max="9" width="16.44140625" style="276" customWidth="1"/>
    <col min="10" max="14" width="11.21875" style="276" customWidth="1" outlineLevel="2"/>
    <col min="15" max="24" width="11.21875" style="276" customWidth="1" outlineLevel="1"/>
    <col min="26" max="26" width="10.5546875" style="276" customWidth="1"/>
    <col min="27" max="16384" width="11.5546875" style="276"/>
  </cols>
  <sheetData>
    <row r="1" spans="1:25" ht="24" customHeight="1" x14ac:dyDescent="0.25">
      <c r="A1" s="17" t="s">
        <v>557</v>
      </c>
      <c r="B1" s="18"/>
      <c r="C1" s="334"/>
      <c r="D1" s="18"/>
      <c r="E1" s="18"/>
      <c r="F1" s="18"/>
      <c r="G1" s="18"/>
      <c r="H1" s="18"/>
      <c r="I1" s="18"/>
      <c r="J1" s="18"/>
      <c r="K1" s="18"/>
      <c r="L1" s="18"/>
      <c r="M1" s="18"/>
      <c r="N1" s="18"/>
      <c r="O1" s="18"/>
      <c r="P1" s="18"/>
      <c r="Q1" s="18"/>
      <c r="R1" s="18"/>
      <c r="S1" s="18"/>
      <c r="T1" s="18"/>
      <c r="U1" s="18"/>
      <c r="V1" s="18"/>
      <c r="W1" s="18"/>
      <c r="X1" s="19"/>
      <c r="Y1" s="276"/>
    </row>
    <row r="2" spans="1:25" s="309" customFormat="1" ht="15" x14ac:dyDescent="0.25">
      <c r="B2" s="308"/>
      <c r="C2" s="331"/>
      <c r="E2" s="308"/>
      <c r="F2" s="310"/>
      <c r="G2" s="311"/>
      <c r="H2" s="311"/>
      <c r="J2" s="311"/>
      <c r="K2" s="311"/>
      <c r="L2" s="311"/>
      <c r="M2" s="311"/>
      <c r="N2" s="311"/>
      <c r="O2" s="311"/>
      <c r="P2" s="311"/>
      <c r="Q2" s="311"/>
      <c r="R2" s="311"/>
      <c r="S2" s="311"/>
      <c r="T2" s="311"/>
      <c r="U2" s="311"/>
      <c r="V2" s="311"/>
      <c r="W2" s="311"/>
    </row>
    <row r="3" spans="1:25" ht="26.25" x14ac:dyDescent="0.25">
      <c r="A3" s="326" t="s">
        <v>423</v>
      </c>
      <c r="D3" s="312" t="s">
        <v>558</v>
      </c>
      <c r="E3" s="308"/>
      <c r="F3" s="308"/>
      <c r="G3" s="435"/>
      <c r="H3" s="308"/>
      <c r="J3" s="21"/>
      <c r="K3" s="21"/>
      <c r="L3" s="21"/>
      <c r="M3" s="21"/>
      <c r="N3" s="21"/>
      <c r="O3" s="21"/>
      <c r="P3" s="21"/>
      <c r="Q3" s="21"/>
      <c r="R3" s="21"/>
      <c r="S3" s="21"/>
      <c r="T3" s="21"/>
      <c r="U3" s="21"/>
      <c r="V3" s="21"/>
      <c r="W3" s="21"/>
    </row>
    <row r="4" spans="1:25" x14ac:dyDescent="0.25">
      <c r="A4" s="332" t="s">
        <v>424</v>
      </c>
      <c r="D4" s="436" t="s">
        <v>19</v>
      </c>
      <c r="E4" s="436" t="s">
        <v>548</v>
      </c>
      <c r="F4" s="436" t="s">
        <v>549</v>
      </c>
      <c r="G4" s="436" t="s">
        <v>550</v>
      </c>
      <c r="H4" s="313" t="s">
        <v>551</v>
      </c>
      <c r="I4" s="314" t="s">
        <v>414</v>
      </c>
      <c r="J4" s="313" t="s">
        <v>413</v>
      </c>
      <c r="K4" s="313" t="s">
        <v>54</v>
      </c>
      <c r="L4" s="313" t="s">
        <v>55</v>
      </c>
      <c r="M4" s="313" t="s">
        <v>56</v>
      </c>
      <c r="N4" s="313" t="s">
        <v>57</v>
      </c>
      <c r="O4" s="313" t="s">
        <v>58</v>
      </c>
      <c r="P4" s="313" t="s">
        <v>59</v>
      </c>
      <c r="Q4" s="313" t="s">
        <v>60</v>
      </c>
      <c r="R4" s="313" t="s">
        <v>61</v>
      </c>
      <c r="S4" s="313" t="s">
        <v>62</v>
      </c>
      <c r="T4" s="313" t="s">
        <v>63</v>
      </c>
      <c r="U4" s="313" t="s">
        <v>64</v>
      </c>
      <c r="V4" s="313" t="s">
        <v>65</v>
      </c>
      <c r="W4" s="313" t="s">
        <v>66</v>
      </c>
      <c r="X4" s="313" t="s">
        <v>67</v>
      </c>
    </row>
    <row r="5" spans="1:25" x14ac:dyDescent="0.25">
      <c r="A5" s="498">
        <f>SUMIFS($G$20:$G$500,$A$20:$A$500,"x",$C$20:$C$500,D5,$D$20:$D$500,"Yes")</f>
        <v>0</v>
      </c>
      <c r="D5" s="315" t="s">
        <v>24</v>
      </c>
      <c r="E5" s="340">
        <f>SUMIFS($G:$G,$C:$C,D5,$D:$D,"Yes")</f>
        <v>0</v>
      </c>
      <c r="F5" s="437"/>
      <c r="H5" s="438"/>
      <c r="I5" s="316">
        <f>SUM(J5:X5)</f>
        <v>0</v>
      </c>
      <c r="J5" s="316">
        <f>SUMIFS($G:$G,$C:$C,$D5,$D:$D,"Yes",$E:$E,J$4)</f>
        <v>0</v>
      </c>
      <c r="K5" s="316">
        <f t="shared" ref="K5:X5" si="0">SUMIFS($G:$G,$C:$C,$D5,$D:$D,"Yes",$E:$E,K$4)</f>
        <v>0</v>
      </c>
      <c r="L5" s="316">
        <f t="shared" si="0"/>
        <v>0</v>
      </c>
      <c r="M5" s="316">
        <f t="shared" si="0"/>
        <v>0</v>
      </c>
      <c r="N5" s="316">
        <f t="shared" si="0"/>
        <v>0</v>
      </c>
      <c r="O5" s="316">
        <f t="shared" si="0"/>
        <v>0</v>
      </c>
      <c r="P5" s="316">
        <f t="shared" si="0"/>
        <v>0</v>
      </c>
      <c r="Q5" s="316">
        <f t="shared" si="0"/>
        <v>0</v>
      </c>
      <c r="R5" s="316">
        <f t="shared" si="0"/>
        <v>0</v>
      </c>
      <c r="S5" s="316">
        <f t="shared" si="0"/>
        <v>0</v>
      </c>
      <c r="T5" s="316">
        <f t="shared" si="0"/>
        <v>0</v>
      </c>
      <c r="U5" s="316">
        <f t="shared" si="0"/>
        <v>0</v>
      </c>
      <c r="V5" s="316">
        <f t="shared" si="0"/>
        <v>0</v>
      </c>
      <c r="W5" s="316">
        <f t="shared" si="0"/>
        <v>0</v>
      </c>
      <c r="X5" s="316">
        <f t="shared" si="0"/>
        <v>0</v>
      </c>
    </row>
    <row r="6" spans="1:25" x14ac:dyDescent="0.25">
      <c r="A6" s="343"/>
      <c r="D6" s="385" t="s">
        <v>91</v>
      </c>
      <c r="E6" s="439">
        <f>IFERROR(IF(OR((F5+F6)=E5,F5=0),0,E5-F5-F6),"")</f>
        <v>0</v>
      </c>
      <c r="F6" s="437"/>
      <c r="G6" s="440" t="str">
        <f>IF((E5)=F5+F6,"no adjustment needed",IF(ISBLANK(F5),"no adjustment needed","adjustment needed"))</f>
        <v>no adjustment needed</v>
      </c>
      <c r="H6" s="438"/>
    </row>
    <row r="7" spans="1:25" ht="15.75" customHeight="1" x14ac:dyDescent="0.25">
      <c r="A7" s="498">
        <f>SUMIFS($G$20:$G$500,$A$20:$A$500,"x",$C$20:$C$500,D7,$D$20:$D$500,"Yes")</f>
        <v>0</v>
      </c>
      <c r="D7" s="441" t="s">
        <v>25</v>
      </c>
      <c r="E7" s="340">
        <f>SUMIFS($G:$G,$C:$C,D7,$D:$D,"Yes")</f>
        <v>0</v>
      </c>
      <c r="F7" s="437"/>
      <c r="G7" s="309"/>
      <c r="H7" s="438"/>
      <c r="I7" s="317">
        <f>SUM(J7:X7)</f>
        <v>0</v>
      </c>
      <c r="J7" s="317">
        <f t="shared" ref="J7:X7" si="1">SUMIFS($G:$G,$C:$C,$D7,$D:$D,"Yes",$E:$E,J$4)</f>
        <v>0</v>
      </c>
      <c r="K7" s="317">
        <f t="shared" si="1"/>
        <v>0</v>
      </c>
      <c r="L7" s="317">
        <f>SUMIFS($G:$G,$C:$C,$D7,$D:$D,"Yes",$E:$E,L$4)</f>
        <v>0</v>
      </c>
      <c r="M7" s="317">
        <f t="shared" si="1"/>
        <v>0</v>
      </c>
      <c r="N7" s="317">
        <f t="shared" si="1"/>
        <v>0</v>
      </c>
      <c r="O7" s="317">
        <f t="shared" si="1"/>
        <v>0</v>
      </c>
      <c r="P7" s="317">
        <f t="shared" si="1"/>
        <v>0</v>
      </c>
      <c r="Q7" s="317">
        <f t="shared" si="1"/>
        <v>0</v>
      </c>
      <c r="R7" s="317">
        <f t="shared" si="1"/>
        <v>0</v>
      </c>
      <c r="S7" s="317">
        <f t="shared" si="1"/>
        <v>0</v>
      </c>
      <c r="T7" s="317">
        <f t="shared" si="1"/>
        <v>0</v>
      </c>
      <c r="U7" s="317">
        <f t="shared" si="1"/>
        <v>0</v>
      </c>
      <c r="V7" s="317">
        <f t="shared" si="1"/>
        <v>0</v>
      </c>
      <c r="W7" s="317">
        <f t="shared" si="1"/>
        <v>0</v>
      </c>
      <c r="X7" s="317">
        <f t="shared" si="1"/>
        <v>0</v>
      </c>
    </row>
    <row r="8" spans="1:25" x14ac:dyDescent="0.25">
      <c r="A8" s="343"/>
      <c r="D8" s="441" t="s">
        <v>127</v>
      </c>
      <c r="E8" s="439">
        <f>IFERROR(IF(OR((F7+F8)=E7,F7=0),0,E7-F7-F8),"")</f>
        <v>0</v>
      </c>
      <c r="F8" s="437"/>
      <c r="G8" s="440" t="str">
        <f>IF((E7)=F7+F8,"no adjustment needed",IF(ISBLANK(F7),"no adjustment needed","adjustment needed"))</f>
        <v>no adjustment needed</v>
      </c>
      <c r="H8" s="438"/>
    </row>
    <row r="9" spans="1:25" ht="15.75" customHeight="1" outlineLevel="1" x14ac:dyDescent="0.25">
      <c r="A9" s="498">
        <f t="shared" ref="A9:A13" si="2">SUMIFS($G$20:$G$500,$A$20:$A$500,"x",$C$20:$C$500,D9,$D$20:$D$500,"Yes")</f>
        <v>0</v>
      </c>
      <c r="D9" s="442" t="s">
        <v>26</v>
      </c>
      <c r="E9" s="340">
        <f>SUMIFS($G:$G,$C:$C,D9,$D:$D,"Yes")</f>
        <v>0</v>
      </c>
      <c r="F9" s="437"/>
      <c r="G9" s="309"/>
      <c r="H9" s="438"/>
      <c r="I9" s="443">
        <f>SUM(J9:X9)</f>
        <v>0</v>
      </c>
      <c r="J9" s="443">
        <f t="shared" ref="J9:X9" si="3">SUMIFS($G:$G,$C:$C,$D9,$D:$D,"Yes",$E:$E,J$4)</f>
        <v>0</v>
      </c>
      <c r="K9" s="443">
        <f t="shared" si="3"/>
        <v>0</v>
      </c>
      <c r="L9" s="443">
        <f>SUMIFS($G:$G,$C:$C,$D9,$D:$D,"Yes",$E:$E,L$4)</f>
        <v>0</v>
      </c>
      <c r="M9" s="443">
        <f t="shared" si="3"/>
        <v>0</v>
      </c>
      <c r="N9" s="443">
        <f t="shared" si="3"/>
        <v>0</v>
      </c>
      <c r="O9" s="443">
        <f t="shared" si="3"/>
        <v>0</v>
      </c>
      <c r="P9" s="443">
        <f t="shared" si="3"/>
        <v>0</v>
      </c>
      <c r="Q9" s="443">
        <f t="shared" si="3"/>
        <v>0</v>
      </c>
      <c r="R9" s="443">
        <f t="shared" si="3"/>
        <v>0</v>
      </c>
      <c r="S9" s="443">
        <f t="shared" si="3"/>
        <v>0</v>
      </c>
      <c r="T9" s="443">
        <f t="shared" si="3"/>
        <v>0</v>
      </c>
      <c r="U9" s="443">
        <f t="shared" si="3"/>
        <v>0</v>
      </c>
      <c r="V9" s="443">
        <f t="shared" si="3"/>
        <v>0</v>
      </c>
      <c r="W9" s="443">
        <f t="shared" si="3"/>
        <v>0</v>
      </c>
      <c r="X9" s="443">
        <f t="shared" si="3"/>
        <v>0</v>
      </c>
    </row>
    <row r="10" spans="1:25" outlineLevel="1" x14ac:dyDescent="0.25">
      <c r="A10" s="343"/>
      <c r="D10" s="442" t="s">
        <v>163</v>
      </c>
      <c r="E10" s="439">
        <f>IFERROR(IF(OR((F9+F10)=E9,F9=0),0,E9-F9-F10),"")</f>
        <v>0</v>
      </c>
      <c r="F10" s="437"/>
      <c r="G10" s="440" t="str">
        <f>IF((E9)=F9+F10,"no adjustment needed",IF(ISBLANK(F9),"no adjustment needed","adjustment needed"))</f>
        <v>no adjustment needed</v>
      </c>
      <c r="H10" s="438"/>
    </row>
    <row r="11" spans="1:25" outlineLevel="1" collapsed="1" x14ac:dyDescent="0.25">
      <c r="A11" s="498">
        <f t="shared" si="2"/>
        <v>0</v>
      </c>
      <c r="D11" s="444" t="s">
        <v>27</v>
      </c>
      <c r="E11" s="340">
        <f>SUMIFS($G:$G,$C:$C,D11,$D:$D,"Yes")</f>
        <v>0</v>
      </c>
      <c r="F11" s="437"/>
      <c r="G11" s="309"/>
      <c r="H11" s="438"/>
      <c r="I11" s="445">
        <f>SUM(J11:X11)</f>
        <v>0</v>
      </c>
      <c r="J11" s="445">
        <f t="shared" ref="J11:X11" si="4">SUMIFS($G:$G,$C:$C,$D11,$D:$D,"Yes",$E:$E,J$4)</f>
        <v>0</v>
      </c>
      <c r="K11" s="445">
        <f t="shared" si="4"/>
        <v>0</v>
      </c>
      <c r="L11" s="445">
        <f t="shared" si="4"/>
        <v>0</v>
      </c>
      <c r="M11" s="445">
        <f t="shared" si="4"/>
        <v>0</v>
      </c>
      <c r="N11" s="445">
        <f t="shared" si="4"/>
        <v>0</v>
      </c>
      <c r="O11" s="445">
        <f t="shared" si="4"/>
        <v>0</v>
      </c>
      <c r="P11" s="445">
        <f t="shared" si="4"/>
        <v>0</v>
      </c>
      <c r="Q11" s="445">
        <f t="shared" si="4"/>
        <v>0</v>
      </c>
      <c r="R11" s="445">
        <f t="shared" si="4"/>
        <v>0</v>
      </c>
      <c r="S11" s="445">
        <f t="shared" si="4"/>
        <v>0</v>
      </c>
      <c r="T11" s="445">
        <f t="shared" si="4"/>
        <v>0</v>
      </c>
      <c r="U11" s="445">
        <f t="shared" si="4"/>
        <v>0</v>
      </c>
      <c r="V11" s="445">
        <f t="shared" si="4"/>
        <v>0</v>
      </c>
      <c r="W11" s="445">
        <f t="shared" si="4"/>
        <v>0</v>
      </c>
      <c r="X11" s="445">
        <f t="shared" si="4"/>
        <v>0</v>
      </c>
    </row>
    <row r="12" spans="1:25" outlineLevel="1" x14ac:dyDescent="0.25">
      <c r="A12" s="343"/>
      <c r="D12" s="444" t="s">
        <v>199</v>
      </c>
      <c r="E12" s="439">
        <f>IFERROR(IF(OR((F11+F12)=E11,F11=0),0,E11-F11-F12),"")</f>
        <v>0</v>
      </c>
      <c r="F12" s="437"/>
      <c r="G12" s="440" t="str">
        <f>IF((E11)=F11+F12,"no adjustment needed",IF(ISBLANK(F11),"no adjustment needed","adjustment needed"))</f>
        <v>no adjustment needed</v>
      </c>
      <c r="H12" s="438"/>
    </row>
    <row r="13" spans="1:25" outlineLevel="1" collapsed="1" x14ac:dyDescent="0.25">
      <c r="A13" s="498">
        <f t="shared" si="2"/>
        <v>0</v>
      </c>
      <c r="D13" s="446" t="s">
        <v>28</v>
      </c>
      <c r="E13" s="340">
        <f>SUMIFS($G:$G,$C:$C,D13,$D:$D,"Yes")</f>
        <v>0</v>
      </c>
      <c r="F13" s="437"/>
      <c r="G13" s="309"/>
      <c r="H13" s="438"/>
      <c r="I13" s="318">
        <f>SUM(J13:X13)</f>
        <v>0</v>
      </c>
      <c r="J13" s="318">
        <f t="shared" ref="J13:X13" si="5">SUMIFS($G:$G,$C:$C,$D13,$D:$D,"Yes",$E:$E,J$4)</f>
        <v>0</v>
      </c>
      <c r="K13" s="318">
        <f t="shared" si="5"/>
        <v>0</v>
      </c>
      <c r="L13" s="318">
        <f t="shared" si="5"/>
        <v>0</v>
      </c>
      <c r="M13" s="318">
        <f t="shared" si="5"/>
        <v>0</v>
      </c>
      <c r="N13" s="318">
        <f t="shared" si="5"/>
        <v>0</v>
      </c>
      <c r="O13" s="318">
        <f t="shared" si="5"/>
        <v>0</v>
      </c>
      <c r="P13" s="318">
        <f t="shared" si="5"/>
        <v>0</v>
      </c>
      <c r="Q13" s="318">
        <f t="shared" si="5"/>
        <v>0</v>
      </c>
      <c r="R13" s="318">
        <f t="shared" si="5"/>
        <v>0</v>
      </c>
      <c r="S13" s="318">
        <f t="shared" si="5"/>
        <v>0</v>
      </c>
      <c r="T13" s="318">
        <f t="shared" si="5"/>
        <v>0</v>
      </c>
      <c r="U13" s="318">
        <f t="shared" si="5"/>
        <v>0</v>
      </c>
      <c r="V13" s="318">
        <f t="shared" si="5"/>
        <v>0</v>
      </c>
      <c r="W13" s="318">
        <f t="shared" si="5"/>
        <v>0</v>
      </c>
      <c r="X13" s="318">
        <f t="shared" si="5"/>
        <v>0</v>
      </c>
    </row>
    <row r="14" spans="1:25" x14ac:dyDescent="0.25">
      <c r="D14" s="447" t="s">
        <v>52</v>
      </c>
      <c r="E14" s="319">
        <f>SUM(E5:E13)</f>
        <v>0</v>
      </c>
      <c r="F14" s="319">
        <f>SUM(F5:F13)</f>
        <v>0</v>
      </c>
      <c r="I14" s="320">
        <f>SUM(J14:X14)</f>
        <v>0</v>
      </c>
      <c r="J14" s="320">
        <f t="shared" ref="J14:X14" si="6">SUM(J5:J13)</f>
        <v>0</v>
      </c>
      <c r="K14" s="319">
        <f t="shared" si="6"/>
        <v>0</v>
      </c>
      <c r="L14" s="319">
        <f t="shared" si="6"/>
        <v>0</v>
      </c>
      <c r="M14" s="319">
        <f t="shared" si="6"/>
        <v>0</v>
      </c>
      <c r="N14" s="319">
        <f t="shared" si="6"/>
        <v>0</v>
      </c>
      <c r="O14" s="319">
        <f t="shared" si="6"/>
        <v>0</v>
      </c>
      <c r="P14" s="319">
        <f t="shared" si="6"/>
        <v>0</v>
      </c>
      <c r="Q14" s="319">
        <f t="shared" si="6"/>
        <v>0</v>
      </c>
      <c r="R14" s="319">
        <f t="shared" si="6"/>
        <v>0</v>
      </c>
      <c r="S14" s="319">
        <f t="shared" si="6"/>
        <v>0</v>
      </c>
      <c r="T14" s="319">
        <f t="shared" si="6"/>
        <v>0</v>
      </c>
      <c r="U14" s="319">
        <f t="shared" si="6"/>
        <v>0</v>
      </c>
      <c r="V14" s="319">
        <f t="shared" si="6"/>
        <v>0</v>
      </c>
      <c r="W14" s="319">
        <f t="shared" si="6"/>
        <v>0</v>
      </c>
      <c r="X14" s="319">
        <f t="shared" si="6"/>
        <v>0</v>
      </c>
    </row>
    <row r="15" spans="1:25" x14ac:dyDescent="0.25">
      <c r="F15" s="276"/>
      <c r="J15" s="321"/>
      <c r="K15" s="321"/>
    </row>
    <row r="16" spans="1:25" ht="26.25" x14ac:dyDescent="0.25">
      <c r="D16" s="312" t="s">
        <v>415</v>
      </c>
      <c r="J16" s="321"/>
      <c r="K16" s="321"/>
    </row>
    <row r="17" spans="1:23" x14ac:dyDescent="0.25">
      <c r="D17" s="322" t="s">
        <v>416</v>
      </c>
      <c r="E17" s="323"/>
      <c r="F17" s="323"/>
      <c r="G17" s="324">
        <f>SUMIFS($G:$G,$D:$D,"No")</f>
        <v>0</v>
      </c>
    </row>
    <row r="18" spans="1:23" x14ac:dyDescent="0.25">
      <c r="D18" s="325" t="s">
        <v>417</v>
      </c>
      <c r="E18" s="323" t="s">
        <v>552</v>
      </c>
      <c r="F18" s="323"/>
      <c r="G18" s="305">
        <f>E14+G17</f>
        <v>0</v>
      </c>
    </row>
    <row r="19" spans="1:23" ht="26.25" x14ac:dyDescent="0.25">
      <c r="A19" s="326" t="s">
        <v>418</v>
      </c>
      <c r="B19" s="276"/>
      <c r="F19" s="276"/>
    </row>
    <row r="20" spans="1:23" s="304" customFormat="1" ht="30" x14ac:dyDescent="0.25">
      <c r="A20" s="327" t="s">
        <v>425</v>
      </c>
      <c r="B20" s="327" t="s">
        <v>419</v>
      </c>
      <c r="C20" s="327" t="s">
        <v>19</v>
      </c>
      <c r="D20" s="327" t="s">
        <v>553</v>
      </c>
      <c r="E20" s="327" t="s">
        <v>554</v>
      </c>
      <c r="F20" s="328" t="s">
        <v>420</v>
      </c>
      <c r="G20" s="328" t="s">
        <v>421</v>
      </c>
      <c r="H20" s="328" t="s">
        <v>422</v>
      </c>
      <c r="I20" s="328" t="s">
        <v>555</v>
      </c>
      <c r="K20" s="276"/>
      <c r="L20" s="276"/>
      <c r="M20" s="276"/>
      <c r="N20" s="276"/>
      <c r="O20" s="276"/>
      <c r="P20" s="276"/>
      <c r="Q20" s="276"/>
      <c r="R20" s="276"/>
      <c r="S20" s="276"/>
      <c r="T20" s="276"/>
      <c r="U20" s="276"/>
      <c r="V20" s="276"/>
      <c r="W20" s="276"/>
    </row>
    <row r="21" spans="1:23" x14ac:dyDescent="0.25">
      <c r="A21" s="329"/>
      <c r="B21" s="329"/>
      <c r="C21" s="448" t="str">
        <f>IF(H21="","",INDEX('Basic project data'!$A$12:$A$16,MATCH(H21,'Basic project data'!$D$12:$D$16,1)))</f>
        <v/>
      </c>
      <c r="D21" s="329"/>
      <c r="E21" s="329"/>
      <c r="F21" s="449"/>
      <c r="G21" s="450"/>
      <c r="H21" s="449"/>
      <c r="I21" s="449"/>
    </row>
    <row r="22" spans="1:23" x14ac:dyDescent="0.25">
      <c r="A22" s="329"/>
      <c r="B22" s="329"/>
      <c r="C22" s="448" t="str">
        <f>IF(H22="","",INDEX('Basic project data'!$A$12:$A$16,MATCH(H22,'Basic project data'!$D$12:$D$16,1)))</f>
        <v/>
      </c>
      <c r="D22" s="329"/>
      <c r="E22" s="329"/>
      <c r="F22" s="449"/>
      <c r="G22" s="450"/>
      <c r="H22" s="449"/>
      <c r="I22" s="449"/>
    </row>
    <row r="23" spans="1:23" x14ac:dyDescent="0.25">
      <c r="A23" s="329"/>
      <c r="B23" s="329"/>
      <c r="C23" s="448" t="str">
        <f>IF(H23="","",INDEX('Basic project data'!$A$12:$A$16,MATCH(H23,'Basic project data'!$D$12:$D$16,1)))</f>
        <v/>
      </c>
      <c r="D23" s="329"/>
      <c r="E23" s="329"/>
      <c r="F23" s="449"/>
      <c r="G23" s="450"/>
      <c r="H23" s="449"/>
      <c r="I23" s="449"/>
    </row>
    <row r="24" spans="1:23" x14ac:dyDescent="0.25">
      <c r="A24" s="329"/>
      <c r="B24" s="329"/>
      <c r="C24" s="448" t="str">
        <f>IF(H24="","",INDEX('Basic project data'!$A$12:$A$16,MATCH(H24,'Basic project data'!$D$12:$D$16,1)))</f>
        <v/>
      </c>
      <c r="D24" s="329"/>
      <c r="E24" s="329"/>
      <c r="F24" s="449"/>
      <c r="G24" s="450"/>
      <c r="H24" s="449"/>
      <c r="I24" s="449"/>
    </row>
    <row r="25" spans="1:23" x14ac:dyDescent="0.25">
      <c r="A25" s="329"/>
      <c r="B25" s="329"/>
      <c r="C25" s="448" t="str">
        <f>IF(H25="","",INDEX('Basic project data'!$A$12:$A$16,MATCH(H25,'Basic project data'!$D$12:$D$16,1)))</f>
        <v/>
      </c>
      <c r="D25" s="329"/>
      <c r="E25" s="329"/>
      <c r="F25" s="449"/>
      <c r="G25" s="450"/>
      <c r="H25" s="449"/>
      <c r="I25" s="449"/>
    </row>
    <row r="26" spans="1:23" x14ac:dyDescent="0.25">
      <c r="A26" s="329"/>
      <c r="B26" s="329"/>
      <c r="C26" s="448" t="str">
        <f>IF(H26="","",INDEX('Basic project data'!$A$12:$A$16,MATCH(H26,'Basic project data'!$D$12:$D$16,1)))</f>
        <v/>
      </c>
      <c r="D26" s="329"/>
      <c r="E26" s="329"/>
      <c r="F26" s="449"/>
      <c r="G26" s="450"/>
      <c r="H26" s="449"/>
      <c r="I26" s="449"/>
    </row>
    <row r="27" spans="1:23" x14ac:dyDescent="0.25">
      <c r="A27" s="329"/>
      <c r="B27" s="329"/>
      <c r="C27" s="448" t="str">
        <f>IF(H27="","",INDEX('Basic project data'!$A$12:$A$16,MATCH(H27,'Basic project data'!$D$12:$D$16,1)))</f>
        <v/>
      </c>
      <c r="D27" s="329"/>
      <c r="E27" s="329"/>
      <c r="F27" s="449"/>
      <c r="G27" s="450"/>
      <c r="H27" s="449"/>
      <c r="I27" s="449"/>
    </row>
    <row r="28" spans="1:23" x14ac:dyDescent="0.25">
      <c r="A28" s="329"/>
      <c r="B28" s="329"/>
      <c r="C28" s="448" t="str">
        <f>IF(H28="","",INDEX('Basic project data'!$A$12:$A$16,MATCH(H28,'Basic project data'!$D$12:$D$16,1)))</f>
        <v/>
      </c>
      <c r="D28" s="329"/>
      <c r="E28" s="329"/>
      <c r="F28" s="449"/>
      <c r="G28" s="450"/>
      <c r="H28" s="449"/>
      <c r="I28" s="449"/>
    </row>
    <row r="29" spans="1:23" x14ac:dyDescent="0.25">
      <c r="A29" s="329"/>
      <c r="B29" s="329"/>
      <c r="C29" s="448" t="str">
        <f>IF(H29="","",INDEX('Basic project data'!$A$12:$A$16,MATCH(H29,'Basic project data'!$D$12:$D$16,1)))</f>
        <v/>
      </c>
      <c r="D29" s="329"/>
      <c r="E29" s="329"/>
      <c r="F29" s="449"/>
      <c r="G29" s="450"/>
      <c r="H29" s="449"/>
      <c r="I29" s="449"/>
    </row>
    <row r="30" spans="1:23" x14ac:dyDescent="0.25">
      <c r="A30" s="329"/>
      <c r="B30" s="329"/>
      <c r="C30" s="448" t="str">
        <f>IF(H30="","",INDEX('Basic project data'!$A$12:$A$16,MATCH(H30,'Basic project data'!$D$12:$D$16,1)))</f>
        <v/>
      </c>
      <c r="D30" s="329"/>
      <c r="E30" s="329"/>
      <c r="F30" s="449"/>
      <c r="G30" s="450"/>
      <c r="H30" s="449"/>
      <c r="I30" s="449"/>
    </row>
    <row r="31" spans="1:23" x14ac:dyDescent="0.25">
      <c r="A31" s="329"/>
      <c r="B31" s="329"/>
      <c r="C31" s="448" t="str">
        <f>IF(H31="","",INDEX('Basic project data'!$A$12:$A$16,MATCH(H31,'Basic project data'!$D$12:$D$16,1)))</f>
        <v/>
      </c>
      <c r="D31" s="329"/>
      <c r="E31" s="329"/>
      <c r="F31" s="449"/>
      <c r="G31" s="450"/>
      <c r="H31" s="449"/>
      <c r="I31" s="449"/>
    </row>
    <row r="32" spans="1:23" x14ac:dyDescent="0.25">
      <c r="A32" s="329"/>
      <c r="B32" s="329"/>
      <c r="C32" s="448" t="str">
        <f>IF(H32="","",INDEX('Basic project data'!$A$12:$A$16,MATCH(H32,'Basic project data'!$D$12:$D$16,1)))</f>
        <v/>
      </c>
      <c r="D32" s="329"/>
      <c r="E32" s="329"/>
      <c r="F32" s="449"/>
      <c r="G32" s="450"/>
      <c r="H32" s="449"/>
      <c r="I32" s="449"/>
    </row>
    <row r="33" spans="1:9" x14ac:dyDescent="0.25">
      <c r="A33" s="329"/>
      <c r="B33" s="329"/>
      <c r="C33" s="448" t="str">
        <f>IF(H33="","",INDEX('Basic project data'!$A$12:$A$16,MATCH(H33,'Basic project data'!$D$12:$D$16,1)))</f>
        <v/>
      </c>
      <c r="D33" s="329"/>
      <c r="E33" s="329"/>
      <c r="F33" s="449"/>
      <c r="G33" s="450"/>
      <c r="H33" s="449"/>
      <c r="I33" s="449"/>
    </row>
    <row r="34" spans="1:9" x14ac:dyDescent="0.25">
      <c r="A34" s="329"/>
      <c r="B34" s="329"/>
      <c r="C34" s="448" t="str">
        <f>IF(H34="","",INDEX('Basic project data'!$A$12:$A$16,MATCH(H34,'Basic project data'!$D$12:$D$16,1)))</f>
        <v/>
      </c>
      <c r="D34" s="329"/>
      <c r="E34" s="329"/>
      <c r="F34" s="449"/>
      <c r="G34" s="450"/>
      <c r="H34" s="449"/>
      <c r="I34" s="449"/>
    </row>
    <row r="35" spans="1:9" x14ac:dyDescent="0.25">
      <c r="A35" s="329"/>
      <c r="B35" s="329"/>
      <c r="C35" s="448" t="str">
        <f>IF(H35="","",INDEX('Basic project data'!$A$12:$A$16,MATCH(H35,'Basic project data'!$D$12:$D$16,1)))</f>
        <v/>
      </c>
      <c r="D35" s="329"/>
      <c r="E35" s="329"/>
      <c r="F35" s="449"/>
      <c r="G35" s="450"/>
      <c r="H35" s="449"/>
      <c r="I35" s="449"/>
    </row>
    <row r="36" spans="1:9" x14ac:dyDescent="0.25">
      <c r="A36" s="329"/>
      <c r="B36" s="329"/>
      <c r="C36" s="448" t="str">
        <f>IF(H36="","",INDEX('Basic project data'!$A$12:$A$16,MATCH(H36,'Basic project data'!$D$12:$D$16,1)))</f>
        <v/>
      </c>
      <c r="D36" s="329"/>
      <c r="E36" s="329"/>
      <c r="F36" s="449"/>
      <c r="G36" s="450"/>
      <c r="H36" s="449"/>
      <c r="I36" s="449"/>
    </row>
    <row r="37" spans="1:9" x14ac:dyDescent="0.25">
      <c r="A37" s="329"/>
      <c r="B37" s="329"/>
      <c r="C37" s="448" t="str">
        <f>IF(H37="","",INDEX('Basic project data'!$A$12:$A$16,MATCH(H37,'Basic project data'!$D$12:$D$16,1)))</f>
        <v/>
      </c>
      <c r="D37" s="329"/>
      <c r="E37" s="329"/>
      <c r="F37" s="449"/>
      <c r="G37" s="450"/>
      <c r="H37" s="449"/>
      <c r="I37" s="449"/>
    </row>
    <row r="38" spans="1:9" x14ac:dyDescent="0.25">
      <c r="A38" s="329"/>
      <c r="B38" s="329"/>
      <c r="C38" s="448" t="str">
        <f>IF(H38="","",INDEX('Basic project data'!$A$12:$A$16,MATCH(H38,'Basic project data'!$D$12:$D$16,1)))</f>
        <v/>
      </c>
      <c r="D38" s="329"/>
      <c r="E38" s="329"/>
      <c r="F38" s="449"/>
      <c r="G38" s="450"/>
      <c r="H38" s="449"/>
      <c r="I38" s="449"/>
    </row>
    <row r="39" spans="1:9" x14ac:dyDescent="0.25">
      <c r="A39" s="329"/>
      <c r="B39" s="329"/>
      <c r="C39" s="448" t="str">
        <f>IF(H39="","",INDEX('Basic project data'!$A$12:$A$16,MATCH(H39,'Basic project data'!$D$12:$D$16,1)))</f>
        <v/>
      </c>
      <c r="D39" s="329"/>
      <c r="E39" s="329"/>
      <c r="F39" s="449"/>
      <c r="G39" s="450"/>
      <c r="H39" s="449"/>
      <c r="I39" s="449"/>
    </row>
    <row r="40" spans="1:9" x14ac:dyDescent="0.25">
      <c r="A40" s="329"/>
      <c r="B40" s="329"/>
      <c r="C40" s="448" t="str">
        <f>IF(H40="","",INDEX('Basic project data'!$A$12:$A$16,MATCH(H40,'Basic project data'!$D$12:$D$16,1)))</f>
        <v/>
      </c>
      <c r="D40" s="329"/>
      <c r="E40" s="329"/>
      <c r="F40" s="449"/>
      <c r="G40" s="450"/>
      <c r="H40" s="449"/>
      <c r="I40" s="449"/>
    </row>
    <row r="41" spans="1:9" x14ac:dyDescent="0.25">
      <c r="A41" s="329"/>
      <c r="B41" s="329"/>
      <c r="C41" s="448" t="str">
        <f>IF(H41="","",INDEX('Basic project data'!$A$12:$A$16,MATCH(H41,'Basic project data'!$D$12:$D$16,1)))</f>
        <v/>
      </c>
      <c r="D41" s="329"/>
      <c r="E41" s="329"/>
      <c r="F41" s="449"/>
      <c r="G41" s="450"/>
      <c r="H41" s="449"/>
      <c r="I41" s="449"/>
    </row>
    <row r="42" spans="1:9" x14ac:dyDescent="0.25">
      <c r="A42" s="329"/>
      <c r="B42" s="329"/>
      <c r="C42" s="448" t="str">
        <f>IF(H42="","",INDEX('Basic project data'!$A$12:$A$16,MATCH(H42,'Basic project data'!$D$12:$D$16,1)))</f>
        <v/>
      </c>
      <c r="D42" s="329"/>
      <c r="E42" s="329"/>
      <c r="F42" s="449"/>
      <c r="G42" s="450"/>
      <c r="H42" s="449"/>
      <c r="I42" s="449"/>
    </row>
    <row r="43" spans="1:9" x14ac:dyDescent="0.25">
      <c r="A43" s="329"/>
      <c r="B43" s="329"/>
      <c r="C43" s="448" t="str">
        <f>IF(H43="","",INDEX('Basic project data'!$A$12:$A$16,MATCH(H43,'Basic project data'!$D$12:$D$16,1)))</f>
        <v/>
      </c>
      <c r="D43" s="329"/>
      <c r="E43" s="329"/>
      <c r="F43" s="449"/>
      <c r="G43" s="450"/>
      <c r="H43" s="449"/>
      <c r="I43" s="449"/>
    </row>
    <row r="44" spans="1:9" x14ac:dyDescent="0.25">
      <c r="A44" s="329"/>
      <c r="B44" s="329"/>
      <c r="C44" s="448" t="str">
        <f>IF(H44="","",INDEX('Basic project data'!$A$12:$A$16,MATCH(H44,'Basic project data'!$D$12:$D$16,1)))</f>
        <v/>
      </c>
      <c r="D44" s="329"/>
      <c r="E44" s="329"/>
      <c r="F44" s="449"/>
      <c r="G44" s="450"/>
      <c r="H44" s="449"/>
      <c r="I44" s="449"/>
    </row>
    <row r="45" spans="1:9" x14ac:dyDescent="0.25">
      <c r="A45" s="329"/>
      <c r="B45" s="329"/>
      <c r="C45" s="448" t="str">
        <f>IF(H45="","",INDEX('Basic project data'!$A$12:$A$16,MATCH(H45,'Basic project data'!$D$12:$D$16,1)))</f>
        <v/>
      </c>
      <c r="D45" s="329"/>
      <c r="E45" s="329"/>
      <c r="F45" s="449"/>
      <c r="G45" s="450"/>
      <c r="H45" s="449"/>
      <c r="I45" s="449"/>
    </row>
    <row r="46" spans="1:9" x14ac:dyDescent="0.25">
      <c r="A46" s="329"/>
      <c r="B46" s="329"/>
      <c r="C46" s="448" t="str">
        <f>IF(H46="","",INDEX('Basic project data'!$A$12:$A$16,MATCH(H46,'Basic project data'!$D$12:$D$16,1)))</f>
        <v/>
      </c>
      <c r="D46" s="329"/>
      <c r="E46" s="329"/>
      <c r="F46" s="449"/>
      <c r="G46" s="450"/>
      <c r="H46" s="449"/>
      <c r="I46" s="449"/>
    </row>
    <row r="47" spans="1:9" x14ac:dyDescent="0.25">
      <c r="A47" s="329"/>
      <c r="B47" s="329"/>
      <c r="C47" s="448" t="str">
        <f>IF(H47="","",INDEX('Basic project data'!$A$12:$A$16,MATCH(H47,'Basic project data'!$D$12:$D$16,1)))</f>
        <v/>
      </c>
      <c r="D47" s="329"/>
      <c r="E47" s="329"/>
      <c r="F47" s="449"/>
      <c r="G47" s="450"/>
      <c r="H47" s="449"/>
      <c r="I47" s="449"/>
    </row>
    <row r="48" spans="1:9" x14ac:dyDescent="0.25">
      <c r="A48" s="329"/>
      <c r="B48" s="329"/>
      <c r="C48" s="448" t="str">
        <f>IF(H48="","",INDEX('Basic project data'!$A$12:$A$16,MATCH(H48,'Basic project data'!$D$12:$D$16,1)))</f>
        <v/>
      </c>
      <c r="D48" s="329"/>
      <c r="E48" s="329"/>
      <c r="F48" s="449"/>
      <c r="G48" s="450"/>
      <c r="H48" s="449"/>
      <c r="I48" s="449"/>
    </row>
    <row r="49" spans="1:9" x14ac:dyDescent="0.25">
      <c r="A49" s="329"/>
      <c r="B49" s="329"/>
      <c r="C49" s="448" t="str">
        <f>IF(H49="","",INDEX('Basic project data'!$A$12:$A$16,MATCH(H49,'Basic project data'!$D$12:$D$16,1)))</f>
        <v/>
      </c>
      <c r="D49" s="329"/>
      <c r="E49" s="329"/>
      <c r="F49" s="449"/>
      <c r="G49" s="450"/>
      <c r="H49" s="449"/>
      <c r="I49" s="449"/>
    </row>
    <row r="50" spans="1:9" x14ac:dyDescent="0.25">
      <c r="A50" s="329"/>
      <c r="B50" s="329"/>
      <c r="C50" s="448" t="str">
        <f>IF(H50="","",INDEX('Basic project data'!$A$12:$A$16,MATCH(H50,'Basic project data'!$D$12:$D$16,1)))</f>
        <v/>
      </c>
      <c r="D50" s="329"/>
      <c r="E50" s="329"/>
      <c r="F50" s="449"/>
      <c r="G50" s="450"/>
      <c r="H50" s="449"/>
      <c r="I50" s="449"/>
    </row>
    <row r="51" spans="1:9" x14ac:dyDescent="0.25">
      <c r="A51" s="329"/>
      <c r="B51" s="329"/>
      <c r="C51" s="448" t="str">
        <f>IF(H51="","",INDEX('Basic project data'!$A$12:$A$16,MATCH(H51,'Basic project data'!$D$12:$D$16,1)))</f>
        <v/>
      </c>
      <c r="D51" s="329"/>
      <c r="E51" s="329"/>
      <c r="F51" s="449"/>
      <c r="G51" s="450"/>
      <c r="H51" s="449"/>
      <c r="I51" s="449"/>
    </row>
    <row r="52" spans="1:9" x14ac:dyDescent="0.25">
      <c r="A52" s="329"/>
      <c r="B52" s="329"/>
      <c r="C52" s="448" t="str">
        <f>IF(H52="","",INDEX('Basic project data'!$A$12:$A$16,MATCH(H52,'Basic project data'!$D$12:$D$16,1)))</f>
        <v/>
      </c>
      <c r="D52" s="329"/>
      <c r="E52" s="329"/>
      <c r="F52" s="449"/>
      <c r="G52" s="450"/>
      <c r="H52" s="449"/>
      <c r="I52" s="449"/>
    </row>
    <row r="53" spans="1:9" x14ac:dyDescent="0.25">
      <c r="A53" s="329"/>
      <c r="B53" s="329"/>
      <c r="C53" s="448" t="str">
        <f>IF(H53="","",INDEX('Basic project data'!$A$12:$A$16,MATCH(H53,'Basic project data'!$D$12:$D$16,1)))</f>
        <v/>
      </c>
      <c r="D53" s="329"/>
      <c r="E53" s="329"/>
      <c r="F53" s="449"/>
      <c r="G53" s="450"/>
      <c r="H53" s="449"/>
      <c r="I53" s="449"/>
    </row>
    <row r="54" spans="1:9" x14ac:dyDescent="0.25">
      <c r="A54" s="329"/>
      <c r="B54" s="329"/>
      <c r="C54" s="448" t="str">
        <f>IF(H54="","",INDEX('Basic project data'!$A$12:$A$16,MATCH(H54,'Basic project data'!$D$12:$D$16,1)))</f>
        <v/>
      </c>
      <c r="D54" s="329"/>
      <c r="E54" s="329"/>
      <c r="F54" s="449"/>
      <c r="G54" s="450"/>
      <c r="H54" s="449"/>
      <c r="I54" s="449"/>
    </row>
    <row r="55" spans="1:9" x14ac:dyDescent="0.25">
      <c r="A55" s="329"/>
      <c r="B55" s="329"/>
      <c r="C55" s="448" t="str">
        <f>IF(H55="","",INDEX('Basic project data'!$A$12:$A$16,MATCH(H55,'Basic project data'!$D$12:$D$16,1)))</f>
        <v/>
      </c>
      <c r="D55" s="329"/>
      <c r="E55" s="329"/>
      <c r="F55" s="449"/>
      <c r="G55" s="450"/>
      <c r="H55" s="449"/>
      <c r="I55" s="449"/>
    </row>
    <row r="56" spans="1:9" x14ac:dyDescent="0.25">
      <c r="A56" s="329"/>
      <c r="B56" s="329"/>
      <c r="C56" s="448" t="str">
        <f>IF(H56="","",INDEX('Basic project data'!$A$12:$A$16,MATCH(H56,'Basic project data'!$D$12:$D$16,1)))</f>
        <v/>
      </c>
      <c r="D56" s="329"/>
      <c r="E56" s="329"/>
      <c r="F56" s="449"/>
      <c r="G56" s="450"/>
      <c r="H56" s="449"/>
      <c r="I56" s="449"/>
    </row>
    <row r="57" spans="1:9" x14ac:dyDescent="0.25">
      <c r="A57" s="329"/>
      <c r="B57" s="329"/>
      <c r="C57" s="448" t="str">
        <f>IF(H57="","",INDEX('Basic project data'!$A$12:$A$16,MATCH(H57,'Basic project data'!$D$12:$D$16,1)))</f>
        <v/>
      </c>
      <c r="D57" s="329"/>
      <c r="E57" s="329"/>
      <c r="F57" s="449"/>
      <c r="G57" s="450"/>
      <c r="H57" s="449"/>
      <c r="I57" s="449"/>
    </row>
    <row r="58" spans="1:9" x14ac:dyDescent="0.25">
      <c r="A58" s="329"/>
      <c r="B58" s="329"/>
      <c r="C58" s="448" t="str">
        <f>IF(H58="","",INDEX('Basic project data'!$A$12:$A$16,MATCH(H58,'Basic project data'!$D$12:$D$16,1)))</f>
        <v/>
      </c>
      <c r="D58" s="329"/>
      <c r="E58" s="329"/>
      <c r="F58" s="449"/>
      <c r="G58" s="450"/>
      <c r="H58" s="449"/>
      <c r="I58" s="449"/>
    </row>
    <row r="59" spans="1:9" x14ac:dyDescent="0.25">
      <c r="A59" s="329"/>
      <c r="B59" s="329"/>
      <c r="C59" s="448" t="str">
        <f>IF(H59="","",INDEX('Basic project data'!$A$12:$A$16,MATCH(H59,'Basic project data'!$D$12:$D$16,1)))</f>
        <v/>
      </c>
      <c r="D59" s="329"/>
      <c r="E59" s="329"/>
      <c r="F59" s="449"/>
      <c r="G59" s="450"/>
      <c r="H59" s="449"/>
      <c r="I59" s="449"/>
    </row>
    <row r="60" spans="1:9" x14ac:dyDescent="0.25">
      <c r="A60" s="329"/>
      <c r="B60" s="329"/>
      <c r="C60" s="448" t="str">
        <f>IF(H60="","",INDEX('Basic project data'!$A$12:$A$16,MATCH(H60,'Basic project data'!$D$12:$D$16,1)))</f>
        <v/>
      </c>
      <c r="D60" s="329"/>
      <c r="E60" s="329"/>
      <c r="F60" s="449"/>
      <c r="G60" s="450"/>
      <c r="H60" s="449"/>
      <c r="I60" s="449"/>
    </row>
    <row r="61" spans="1:9" x14ac:dyDescent="0.25">
      <c r="A61" s="329"/>
      <c r="B61" s="329"/>
      <c r="C61" s="448" t="str">
        <f>IF(H61="","",INDEX('Basic project data'!$A$12:$A$16,MATCH(H61,'Basic project data'!$D$12:$D$16,1)))</f>
        <v/>
      </c>
      <c r="D61" s="329"/>
      <c r="E61" s="329"/>
      <c r="F61" s="449"/>
      <c r="G61" s="450"/>
      <c r="H61" s="449"/>
      <c r="I61" s="449"/>
    </row>
    <row r="62" spans="1:9" x14ac:dyDescent="0.25">
      <c r="A62" s="329"/>
      <c r="B62" s="329"/>
      <c r="C62" s="448" t="str">
        <f>IF(H62="","",INDEX('Basic project data'!$A$12:$A$16,MATCH(H62,'Basic project data'!$D$12:$D$16,1)))</f>
        <v/>
      </c>
      <c r="D62" s="329"/>
      <c r="E62" s="329"/>
      <c r="F62" s="449"/>
      <c r="G62" s="450"/>
      <c r="H62" s="449"/>
      <c r="I62" s="449"/>
    </row>
    <row r="63" spans="1:9" x14ac:dyDescent="0.25">
      <c r="A63" s="329"/>
      <c r="B63" s="329"/>
      <c r="C63" s="448" t="str">
        <f>IF(H63="","",INDEX('Basic project data'!$A$12:$A$16,MATCH(H63,'Basic project data'!$D$12:$D$16,1)))</f>
        <v/>
      </c>
      <c r="D63" s="329"/>
      <c r="E63" s="329"/>
      <c r="F63" s="449"/>
      <c r="G63" s="450"/>
      <c r="H63" s="449"/>
      <c r="I63" s="449"/>
    </row>
    <row r="64" spans="1:9" x14ac:dyDescent="0.25">
      <c r="A64" s="329"/>
      <c r="B64" s="329"/>
      <c r="C64" s="448" t="str">
        <f>IF(H64="","",INDEX('Basic project data'!$A$12:$A$16,MATCH(H64,'Basic project data'!$D$12:$D$16,1)))</f>
        <v/>
      </c>
      <c r="D64" s="329"/>
      <c r="E64" s="329"/>
      <c r="F64" s="449"/>
      <c r="G64" s="450"/>
      <c r="H64" s="449"/>
      <c r="I64" s="449"/>
    </row>
    <row r="65" spans="1:9" x14ac:dyDescent="0.25">
      <c r="A65" s="329"/>
      <c r="B65" s="329"/>
      <c r="C65" s="448" t="str">
        <f>IF(H65="","",INDEX('Basic project data'!$A$12:$A$16,MATCH(H65,'Basic project data'!$D$12:$D$16,1)))</f>
        <v/>
      </c>
      <c r="D65" s="329"/>
      <c r="E65" s="329"/>
      <c r="F65" s="449"/>
      <c r="G65" s="450"/>
      <c r="H65" s="449"/>
      <c r="I65" s="449"/>
    </row>
    <row r="66" spans="1:9" x14ac:dyDescent="0.25">
      <c r="A66" s="329"/>
      <c r="B66" s="329"/>
      <c r="C66" s="448" t="str">
        <f>IF(H66="","",INDEX('Basic project data'!$A$12:$A$16,MATCH(H66,'Basic project data'!$D$12:$D$16,1)))</f>
        <v/>
      </c>
      <c r="D66" s="329"/>
      <c r="E66" s="329"/>
      <c r="F66" s="449"/>
      <c r="G66" s="450"/>
      <c r="H66" s="449"/>
      <c r="I66" s="449"/>
    </row>
    <row r="67" spans="1:9" x14ac:dyDescent="0.25">
      <c r="A67" s="329"/>
      <c r="B67" s="329"/>
      <c r="C67" s="448" t="str">
        <f>IF(H67="","",INDEX('Basic project data'!$A$12:$A$16,MATCH(H67,'Basic project data'!$D$12:$D$16,1)))</f>
        <v/>
      </c>
      <c r="D67" s="329"/>
      <c r="E67" s="329"/>
      <c r="F67" s="449"/>
      <c r="G67" s="450"/>
      <c r="H67" s="449"/>
      <c r="I67" s="449"/>
    </row>
    <row r="68" spans="1:9" x14ac:dyDescent="0.25">
      <c r="A68" s="329"/>
      <c r="B68" s="329"/>
      <c r="C68" s="448" t="str">
        <f>IF(H68="","",INDEX('Basic project data'!$A$12:$A$16,MATCH(H68,'Basic project data'!$D$12:$D$16,1)))</f>
        <v/>
      </c>
      <c r="D68" s="329"/>
      <c r="E68" s="329"/>
      <c r="F68" s="449"/>
      <c r="G68" s="450"/>
      <c r="H68" s="449"/>
      <c r="I68" s="449"/>
    </row>
    <row r="69" spans="1:9" x14ac:dyDescent="0.25">
      <c r="A69" s="329"/>
      <c r="B69" s="329"/>
      <c r="C69" s="448" t="str">
        <f>IF(H69="","",INDEX('Basic project data'!$A$12:$A$16,MATCH(H69,'Basic project data'!$D$12:$D$16,1)))</f>
        <v/>
      </c>
      <c r="D69" s="329"/>
      <c r="E69" s="329"/>
      <c r="F69" s="449"/>
      <c r="G69" s="450"/>
      <c r="H69" s="449"/>
      <c r="I69" s="449"/>
    </row>
    <row r="70" spans="1:9" x14ac:dyDescent="0.25">
      <c r="A70" s="329"/>
      <c r="B70" s="329"/>
      <c r="C70" s="448" t="str">
        <f>IF(H70="","",INDEX('Basic project data'!$A$12:$A$16,MATCH(H70,'Basic project data'!$D$12:$D$16,1)))</f>
        <v/>
      </c>
      <c r="D70" s="329"/>
      <c r="E70" s="329"/>
      <c r="F70" s="449"/>
      <c r="G70" s="450"/>
      <c r="H70" s="449"/>
      <c r="I70" s="449"/>
    </row>
    <row r="71" spans="1:9" x14ac:dyDescent="0.25">
      <c r="A71" s="329"/>
      <c r="B71" s="329"/>
      <c r="C71" s="448" t="str">
        <f>IF(H71="","",INDEX('Basic project data'!$A$12:$A$16,MATCH(H71,'Basic project data'!$D$12:$D$16,1)))</f>
        <v/>
      </c>
      <c r="D71" s="329"/>
      <c r="E71" s="329"/>
      <c r="F71" s="449"/>
      <c r="G71" s="450"/>
      <c r="H71" s="449"/>
      <c r="I71" s="449"/>
    </row>
    <row r="72" spans="1:9" x14ac:dyDescent="0.25">
      <c r="A72" s="329"/>
      <c r="B72" s="329"/>
      <c r="C72" s="448" t="str">
        <f>IF(H72="","",INDEX('Basic project data'!$A$12:$A$16,MATCH(H72,'Basic project data'!$D$12:$D$16,1)))</f>
        <v/>
      </c>
      <c r="D72" s="329"/>
      <c r="E72" s="329"/>
      <c r="F72" s="449"/>
      <c r="G72" s="450"/>
      <c r="H72" s="449"/>
      <c r="I72" s="449"/>
    </row>
    <row r="73" spans="1:9" x14ac:dyDescent="0.25">
      <c r="A73" s="329"/>
      <c r="B73" s="329"/>
      <c r="C73" s="448" t="str">
        <f>IF(H73="","",INDEX('Basic project data'!$A$12:$A$16,MATCH(H73,'Basic project data'!$D$12:$D$16,1)))</f>
        <v/>
      </c>
      <c r="D73" s="329"/>
      <c r="E73" s="329"/>
      <c r="F73" s="449"/>
      <c r="G73" s="450"/>
      <c r="H73" s="449"/>
      <c r="I73" s="449"/>
    </row>
    <row r="74" spans="1:9" x14ac:dyDescent="0.25">
      <c r="A74" s="329"/>
      <c r="B74" s="329"/>
      <c r="C74" s="448" t="str">
        <f>IF(H74="","",INDEX('Basic project data'!$A$12:$A$16,MATCH(H74,'Basic project data'!$D$12:$D$16,1)))</f>
        <v/>
      </c>
      <c r="D74" s="329"/>
      <c r="E74" s="329"/>
      <c r="F74" s="449"/>
      <c r="G74" s="450"/>
      <c r="H74" s="449"/>
      <c r="I74" s="449"/>
    </row>
    <row r="75" spans="1:9" x14ac:dyDescent="0.25">
      <c r="A75" s="329"/>
      <c r="B75" s="329"/>
      <c r="C75" s="448" t="str">
        <f>IF(H75="","",INDEX('Basic project data'!$A$12:$A$16,MATCH(H75,'Basic project data'!$D$12:$D$16,1)))</f>
        <v/>
      </c>
      <c r="D75" s="329"/>
      <c r="E75" s="329"/>
      <c r="F75" s="449"/>
      <c r="G75" s="450"/>
      <c r="H75" s="449"/>
      <c r="I75" s="449"/>
    </row>
    <row r="76" spans="1:9" x14ac:dyDescent="0.25">
      <c r="A76" s="329"/>
      <c r="B76" s="329"/>
      <c r="C76" s="448" t="str">
        <f>IF(H76="","",INDEX('Basic project data'!$A$12:$A$16,MATCH(H76,'Basic project data'!$D$12:$D$16,1)))</f>
        <v/>
      </c>
      <c r="D76" s="329"/>
      <c r="E76" s="329"/>
      <c r="F76" s="449"/>
      <c r="G76" s="450"/>
      <c r="H76" s="449"/>
      <c r="I76" s="449"/>
    </row>
    <row r="77" spans="1:9" x14ac:dyDescent="0.25">
      <c r="A77" s="329"/>
      <c r="B77" s="329"/>
      <c r="C77" s="448" t="str">
        <f>IF(H77="","",INDEX('Basic project data'!$A$12:$A$16,MATCH(H77,'Basic project data'!$D$12:$D$16,1)))</f>
        <v/>
      </c>
      <c r="D77" s="329"/>
      <c r="E77" s="329"/>
      <c r="F77" s="449"/>
      <c r="G77" s="450"/>
      <c r="H77" s="449"/>
      <c r="I77" s="449"/>
    </row>
    <row r="78" spans="1:9" x14ac:dyDescent="0.25">
      <c r="A78" s="329"/>
      <c r="B78" s="329"/>
      <c r="C78" s="448" t="str">
        <f>IF(H78="","",INDEX('Basic project data'!$A$12:$A$16,MATCH(H78,'Basic project data'!$D$12:$D$16,1)))</f>
        <v/>
      </c>
      <c r="D78" s="329"/>
      <c r="E78" s="329"/>
      <c r="F78" s="449"/>
      <c r="G78" s="450"/>
      <c r="H78" s="449"/>
      <c r="I78" s="449"/>
    </row>
    <row r="79" spans="1:9" x14ac:dyDescent="0.25">
      <c r="A79" s="329"/>
      <c r="B79" s="329"/>
      <c r="C79" s="448" t="str">
        <f>IF(H79="","",INDEX('Basic project data'!$A$12:$A$16,MATCH(H79,'Basic project data'!$D$12:$D$16,1)))</f>
        <v/>
      </c>
      <c r="D79" s="329"/>
      <c r="E79" s="329"/>
      <c r="F79" s="449"/>
      <c r="G79" s="450"/>
      <c r="H79" s="449"/>
      <c r="I79" s="449"/>
    </row>
    <row r="80" spans="1:9" x14ac:dyDescent="0.25">
      <c r="A80" s="329"/>
      <c r="B80" s="329"/>
      <c r="C80" s="448" t="str">
        <f>IF(H80="","",INDEX('Basic project data'!$A$12:$A$16,MATCH(H80,'Basic project data'!$D$12:$D$16,1)))</f>
        <v/>
      </c>
      <c r="D80" s="329"/>
      <c r="E80" s="329"/>
      <c r="F80" s="449"/>
      <c r="G80" s="450"/>
      <c r="H80" s="449"/>
      <c r="I80" s="449"/>
    </row>
    <row r="81" spans="1:9" x14ac:dyDescent="0.25">
      <c r="A81" s="329"/>
      <c r="B81" s="329"/>
      <c r="C81" s="448" t="str">
        <f>IF(H81="","",INDEX('Basic project data'!$A$12:$A$16,MATCH(H81,'Basic project data'!$D$12:$D$16,1)))</f>
        <v/>
      </c>
      <c r="D81" s="329"/>
      <c r="E81" s="329"/>
      <c r="F81" s="449"/>
      <c r="G81" s="450"/>
      <c r="H81" s="449"/>
      <c r="I81" s="449"/>
    </row>
    <row r="82" spans="1:9" x14ac:dyDescent="0.25">
      <c r="A82" s="329"/>
      <c r="B82" s="329"/>
      <c r="C82" s="448" t="str">
        <f>IF(H82="","",INDEX('Basic project data'!$A$12:$A$16,MATCH(H82,'Basic project data'!$D$12:$D$16,1)))</f>
        <v/>
      </c>
      <c r="D82" s="329"/>
      <c r="E82" s="329"/>
      <c r="F82" s="451"/>
      <c r="G82" s="450"/>
      <c r="H82" s="452"/>
      <c r="I82" s="449"/>
    </row>
    <row r="83" spans="1:9" x14ac:dyDescent="0.25">
      <c r="A83" s="329"/>
      <c r="B83" s="329"/>
      <c r="C83" s="448" t="str">
        <f>IF(H83="","",INDEX('Basic project data'!$A$12:$A$16,MATCH(H83,'Basic project data'!$D$12:$D$16,1)))</f>
        <v/>
      </c>
      <c r="D83" s="329"/>
      <c r="E83" s="329"/>
      <c r="F83" s="451"/>
      <c r="G83" s="450"/>
      <c r="H83" s="452"/>
      <c r="I83" s="449"/>
    </row>
    <row r="84" spans="1:9" x14ac:dyDescent="0.25">
      <c r="A84" s="329"/>
      <c r="B84" s="329"/>
      <c r="C84" s="448" t="str">
        <f>IF(H84="","",INDEX('Basic project data'!$A$12:$A$16,MATCH(H84,'Basic project data'!$D$12:$D$16,1)))</f>
        <v/>
      </c>
      <c r="D84" s="329"/>
      <c r="E84" s="329"/>
      <c r="F84" s="451"/>
      <c r="G84" s="450"/>
      <c r="H84" s="452"/>
      <c r="I84" s="449"/>
    </row>
    <row r="85" spans="1:9" x14ac:dyDescent="0.25">
      <c r="A85" s="329"/>
      <c r="B85" s="329"/>
      <c r="C85" s="448" t="str">
        <f>IF(H85="","",INDEX('Basic project data'!$A$12:$A$16,MATCH(H85,'Basic project data'!$D$12:$D$16,1)))</f>
        <v/>
      </c>
      <c r="D85" s="329"/>
      <c r="E85" s="329"/>
      <c r="F85" s="451"/>
      <c r="G85" s="450"/>
      <c r="H85" s="452"/>
      <c r="I85" s="449"/>
    </row>
    <row r="86" spans="1:9" x14ac:dyDescent="0.25">
      <c r="A86" s="329"/>
      <c r="B86" s="329"/>
      <c r="C86" s="448" t="str">
        <f>IF(H86="","",INDEX('Basic project data'!$A$12:$A$16,MATCH(H86,'Basic project data'!$D$12:$D$16,1)))</f>
        <v/>
      </c>
      <c r="D86" s="329"/>
      <c r="E86" s="329"/>
      <c r="F86" s="451"/>
      <c r="G86" s="450"/>
      <c r="H86" s="452"/>
      <c r="I86" s="449"/>
    </row>
    <row r="87" spans="1:9" x14ac:dyDescent="0.25">
      <c r="A87" s="329"/>
      <c r="B87" s="329"/>
      <c r="C87" s="448" t="str">
        <f>IF(H87="","",INDEX('Basic project data'!$A$12:$A$16,MATCH(H87,'Basic project data'!$D$12:$D$16,1)))</f>
        <v/>
      </c>
      <c r="D87" s="329"/>
      <c r="E87" s="329"/>
      <c r="F87" s="451"/>
      <c r="G87" s="450"/>
      <c r="H87" s="452"/>
      <c r="I87" s="449"/>
    </row>
    <row r="88" spans="1:9" x14ac:dyDescent="0.25">
      <c r="A88" s="329"/>
      <c r="B88" s="329"/>
      <c r="C88" s="448" t="str">
        <f>IF(H88="","",INDEX('Basic project data'!$A$12:$A$16,MATCH(H88,'Basic project data'!$D$12:$D$16,1)))</f>
        <v/>
      </c>
      <c r="D88" s="329"/>
      <c r="E88" s="329"/>
      <c r="F88" s="451"/>
      <c r="G88" s="450"/>
      <c r="H88" s="452"/>
      <c r="I88" s="449"/>
    </row>
    <row r="89" spans="1:9" x14ac:dyDescent="0.25">
      <c r="A89" s="329"/>
      <c r="B89" s="329"/>
      <c r="C89" s="448" t="str">
        <f>IF(H89="","",INDEX('Basic project data'!$A$12:$A$16,MATCH(H89,'Basic project data'!$D$12:$D$16,1)))</f>
        <v/>
      </c>
      <c r="D89" s="329"/>
      <c r="E89" s="329"/>
      <c r="F89" s="451"/>
      <c r="G89" s="450"/>
      <c r="H89" s="452"/>
      <c r="I89" s="449"/>
    </row>
    <row r="90" spans="1:9" x14ac:dyDescent="0.25">
      <c r="A90" s="329"/>
      <c r="B90" s="329"/>
      <c r="C90" s="448" t="str">
        <f>IF(H90="","",INDEX('Basic project data'!$A$12:$A$16,MATCH(H90,'Basic project data'!$D$12:$D$16,1)))</f>
        <v/>
      </c>
      <c r="D90" s="329"/>
      <c r="E90" s="329"/>
      <c r="F90" s="451"/>
      <c r="G90" s="450"/>
      <c r="H90" s="452"/>
      <c r="I90" s="449"/>
    </row>
    <row r="91" spans="1:9" x14ac:dyDescent="0.25">
      <c r="A91" s="329"/>
      <c r="B91" s="329"/>
      <c r="C91" s="448" t="str">
        <f>IF(H91="","",INDEX('Basic project data'!$A$12:$A$16,MATCH(H91,'Basic project data'!$D$12:$D$16,1)))</f>
        <v/>
      </c>
      <c r="D91" s="329"/>
      <c r="E91" s="329"/>
      <c r="F91" s="451"/>
      <c r="G91" s="450"/>
      <c r="H91" s="452"/>
      <c r="I91" s="449"/>
    </row>
    <row r="92" spans="1:9" x14ac:dyDescent="0.25">
      <c r="A92" s="329"/>
      <c r="B92" s="329"/>
      <c r="C92" s="448" t="str">
        <f>IF(H92="","",INDEX('Basic project data'!$A$12:$A$16,MATCH(H92,'Basic project data'!$D$12:$D$16,1)))</f>
        <v/>
      </c>
      <c r="D92" s="329"/>
      <c r="E92" s="329"/>
      <c r="F92" s="451"/>
      <c r="G92" s="450"/>
      <c r="H92" s="452"/>
      <c r="I92" s="449"/>
    </row>
    <row r="93" spans="1:9" x14ac:dyDescent="0.25">
      <c r="A93" s="329"/>
      <c r="B93" s="329"/>
      <c r="C93" s="448" t="str">
        <f>IF(H93="","",INDEX('Basic project data'!$A$12:$A$16,MATCH(H93,'Basic project data'!$D$12:$D$16,1)))</f>
        <v/>
      </c>
      <c r="D93" s="329"/>
      <c r="E93" s="329"/>
      <c r="F93" s="451"/>
      <c r="G93" s="450"/>
      <c r="H93" s="452"/>
      <c r="I93" s="449"/>
    </row>
    <row r="94" spans="1:9" x14ac:dyDescent="0.25">
      <c r="A94" s="329"/>
      <c r="B94" s="329"/>
      <c r="C94" s="448" t="str">
        <f>IF(H94="","",INDEX('Basic project data'!$A$12:$A$16,MATCH(H94,'Basic project data'!$D$12:$D$16,1)))</f>
        <v/>
      </c>
      <c r="D94" s="329"/>
      <c r="E94" s="329"/>
      <c r="F94" s="451"/>
      <c r="G94" s="450"/>
      <c r="H94" s="452"/>
      <c r="I94" s="449"/>
    </row>
    <row r="95" spans="1:9" x14ac:dyDescent="0.25">
      <c r="A95" s="329"/>
      <c r="B95" s="329"/>
      <c r="C95" s="448" t="str">
        <f>IF(H95="","",INDEX('Basic project data'!$A$12:$A$16,MATCH(H95,'Basic project data'!$D$12:$D$16,1)))</f>
        <v/>
      </c>
      <c r="D95" s="329"/>
      <c r="E95" s="329"/>
      <c r="F95" s="451"/>
      <c r="G95" s="450"/>
      <c r="H95" s="452"/>
      <c r="I95" s="449"/>
    </row>
    <row r="96" spans="1:9" x14ac:dyDescent="0.25">
      <c r="A96" s="329"/>
      <c r="B96" s="329"/>
      <c r="C96" s="448" t="str">
        <f>IF(H96="","",INDEX('Basic project data'!$A$12:$A$16,MATCH(H96,'Basic project data'!$D$12:$D$16,1)))</f>
        <v/>
      </c>
      <c r="D96" s="329"/>
      <c r="E96" s="329"/>
      <c r="F96" s="451"/>
      <c r="G96" s="450"/>
      <c r="H96" s="452"/>
      <c r="I96" s="449"/>
    </row>
    <row r="97" spans="1:9" x14ac:dyDescent="0.25">
      <c r="A97" s="329"/>
      <c r="B97" s="329"/>
      <c r="C97" s="448" t="str">
        <f>IF(H97="","",INDEX('Basic project data'!$A$12:$A$16,MATCH(H97,'Basic project data'!$D$12:$D$16,1)))</f>
        <v/>
      </c>
      <c r="D97" s="329"/>
      <c r="E97" s="329"/>
      <c r="F97" s="451"/>
      <c r="G97" s="450"/>
      <c r="H97" s="452"/>
      <c r="I97" s="449"/>
    </row>
    <row r="98" spans="1:9" x14ac:dyDescent="0.25">
      <c r="A98" s="329"/>
      <c r="B98" s="329"/>
      <c r="C98" s="448" t="str">
        <f>IF(H98="","",INDEX('Basic project data'!$A$12:$A$16,MATCH(H98,'Basic project data'!$D$12:$D$16,1)))</f>
        <v/>
      </c>
      <c r="D98" s="329"/>
      <c r="E98" s="329"/>
      <c r="F98" s="451"/>
      <c r="G98" s="450"/>
      <c r="H98" s="452"/>
      <c r="I98" s="449"/>
    </row>
    <row r="99" spans="1:9" x14ac:dyDescent="0.25">
      <c r="A99" s="329"/>
      <c r="B99" s="329"/>
      <c r="C99" s="448" t="str">
        <f>IF(H99="","",INDEX('Basic project data'!$A$12:$A$16,MATCH(H99,'Basic project data'!$D$12:$D$16,1)))</f>
        <v/>
      </c>
      <c r="D99" s="329"/>
      <c r="E99" s="329"/>
      <c r="F99" s="451"/>
      <c r="G99" s="450"/>
      <c r="H99" s="452"/>
      <c r="I99" s="449"/>
    </row>
    <row r="100" spans="1:9" x14ac:dyDescent="0.25">
      <c r="A100" s="329"/>
      <c r="B100" s="329"/>
      <c r="C100" s="448" t="str">
        <f>IF(H100="","",INDEX('Basic project data'!$A$12:$A$16,MATCH(H100,'Basic project data'!$D$12:$D$16,1)))</f>
        <v/>
      </c>
      <c r="D100" s="329"/>
      <c r="E100" s="329"/>
      <c r="F100" s="451"/>
      <c r="G100" s="450"/>
      <c r="H100" s="452"/>
      <c r="I100" s="449"/>
    </row>
    <row r="101" spans="1:9" x14ac:dyDescent="0.25">
      <c r="A101" s="329"/>
      <c r="B101" s="329"/>
      <c r="C101" s="448" t="str">
        <f>IF(H101="","",INDEX('Basic project data'!$A$12:$A$16,MATCH(H101,'Basic project data'!$D$12:$D$16,1)))</f>
        <v/>
      </c>
      <c r="D101" s="329"/>
      <c r="E101" s="329"/>
      <c r="F101" s="451"/>
      <c r="G101" s="450"/>
      <c r="H101" s="452"/>
      <c r="I101" s="449"/>
    </row>
    <row r="102" spans="1:9" x14ac:dyDescent="0.25">
      <c r="A102" s="329"/>
      <c r="B102" s="329"/>
      <c r="C102" s="448" t="str">
        <f>IF(H102="","",INDEX('Basic project data'!$A$12:$A$16,MATCH(H102,'Basic project data'!$D$12:$D$16,1)))</f>
        <v/>
      </c>
      <c r="D102" s="329"/>
      <c r="E102" s="329"/>
      <c r="F102" s="451"/>
      <c r="G102" s="450"/>
      <c r="H102" s="452"/>
      <c r="I102" s="449"/>
    </row>
    <row r="103" spans="1:9" x14ac:dyDescent="0.25">
      <c r="A103" s="329"/>
      <c r="B103" s="329"/>
      <c r="C103" s="448" t="str">
        <f>IF(H103="","",INDEX('Basic project data'!$A$12:$A$16,MATCH(H103,'Basic project data'!$D$12:$D$16,1)))</f>
        <v/>
      </c>
      <c r="D103" s="329"/>
      <c r="E103" s="329"/>
      <c r="F103" s="451"/>
      <c r="G103" s="450"/>
      <c r="H103" s="452"/>
      <c r="I103" s="449"/>
    </row>
    <row r="104" spans="1:9" x14ac:dyDescent="0.25">
      <c r="A104" s="329"/>
      <c r="B104" s="329"/>
      <c r="C104" s="448" t="str">
        <f>IF(H104="","",INDEX('Basic project data'!$A$12:$A$16,MATCH(H104,'Basic project data'!$D$12:$D$16,1)))</f>
        <v/>
      </c>
      <c r="D104" s="329"/>
      <c r="E104" s="329"/>
      <c r="F104" s="451"/>
      <c r="G104" s="450"/>
      <c r="H104" s="452"/>
      <c r="I104" s="449"/>
    </row>
    <row r="105" spans="1:9" x14ac:dyDescent="0.25">
      <c r="A105" s="329"/>
      <c r="B105" s="329"/>
      <c r="C105" s="448" t="str">
        <f>IF(H105="","",INDEX('Basic project data'!$A$12:$A$16,MATCH(H105,'Basic project data'!$D$12:$D$16,1)))</f>
        <v/>
      </c>
      <c r="D105" s="329"/>
      <c r="E105" s="329"/>
      <c r="F105" s="451"/>
      <c r="G105" s="450"/>
      <c r="H105" s="452"/>
      <c r="I105" s="449"/>
    </row>
    <row r="106" spans="1:9" x14ac:dyDescent="0.25">
      <c r="A106" s="329"/>
      <c r="B106" s="329"/>
      <c r="C106" s="448" t="str">
        <f>IF(H106="","",INDEX('Basic project data'!$A$12:$A$16,MATCH(H106,'Basic project data'!$D$12:$D$16,1)))</f>
        <v/>
      </c>
      <c r="D106" s="329"/>
      <c r="E106" s="329"/>
      <c r="F106" s="451"/>
      <c r="G106" s="450"/>
      <c r="H106" s="452"/>
      <c r="I106" s="449"/>
    </row>
    <row r="107" spans="1:9" x14ac:dyDescent="0.25">
      <c r="A107" s="329"/>
      <c r="B107" s="329"/>
      <c r="C107" s="448" t="str">
        <f>IF(H107="","",INDEX('Basic project data'!$A$12:$A$16,MATCH(H107,'Basic project data'!$D$12:$D$16,1)))</f>
        <v/>
      </c>
      <c r="D107" s="329"/>
      <c r="E107" s="329"/>
      <c r="F107" s="451"/>
      <c r="G107" s="450"/>
      <c r="H107" s="452"/>
      <c r="I107" s="449"/>
    </row>
    <row r="108" spans="1:9" x14ac:dyDescent="0.25">
      <c r="A108" s="329"/>
      <c r="B108" s="329"/>
      <c r="C108" s="448" t="str">
        <f>IF(H108="","",INDEX('Basic project data'!$A$12:$A$16,MATCH(H108,'Basic project data'!$D$12:$D$16,1)))</f>
        <v/>
      </c>
      <c r="D108" s="329"/>
      <c r="E108" s="329"/>
      <c r="F108" s="451"/>
      <c r="G108" s="450"/>
      <c r="H108" s="452"/>
      <c r="I108" s="449"/>
    </row>
    <row r="109" spans="1:9" x14ac:dyDescent="0.25">
      <c r="A109" s="329"/>
      <c r="B109" s="329"/>
      <c r="C109" s="448" t="str">
        <f>IF(H109="","",INDEX('Basic project data'!$A$12:$A$16,MATCH(H109,'Basic project data'!$D$12:$D$16,1)))</f>
        <v/>
      </c>
      <c r="D109" s="329"/>
      <c r="E109" s="329"/>
      <c r="F109" s="451"/>
      <c r="G109" s="450"/>
      <c r="H109" s="452"/>
      <c r="I109" s="449"/>
    </row>
    <row r="110" spans="1:9" x14ac:dyDescent="0.25">
      <c r="A110" s="329"/>
      <c r="B110" s="329"/>
      <c r="C110" s="448" t="str">
        <f>IF(H110="","",INDEX('Basic project data'!$A$12:$A$16,MATCH(H110,'Basic project data'!$D$12:$D$16,1)))</f>
        <v/>
      </c>
      <c r="D110" s="329"/>
      <c r="E110" s="329"/>
      <c r="F110" s="451"/>
      <c r="G110" s="450"/>
      <c r="H110" s="452"/>
      <c r="I110" s="449"/>
    </row>
    <row r="111" spans="1:9" x14ac:dyDescent="0.25">
      <c r="A111" s="329"/>
      <c r="B111" s="329"/>
      <c r="C111" s="448" t="str">
        <f>IF(H111="","",INDEX('Basic project data'!$A$12:$A$16,MATCH(H111,'Basic project data'!$D$12:$D$16,1)))</f>
        <v/>
      </c>
      <c r="D111" s="329"/>
      <c r="E111" s="329"/>
      <c r="F111" s="451"/>
      <c r="G111" s="450"/>
      <c r="H111" s="452"/>
      <c r="I111" s="449"/>
    </row>
    <row r="112" spans="1:9" x14ac:dyDescent="0.25">
      <c r="A112" s="329"/>
      <c r="B112" s="329"/>
      <c r="C112" s="448" t="str">
        <f>IF(H112="","",INDEX('Basic project data'!$A$12:$A$16,MATCH(H112,'Basic project data'!$D$12:$D$16,1)))</f>
        <v/>
      </c>
      <c r="D112" s="329"/>
      <c r="E112" s="329"/>
      <c r="F112" s="451"/>
      <c r="G112" s="450"/>
      <c r="H112" s="452"/>
      <c r="I112" s="449"/>
    </row>
    <row r="113" spans="1:9" x14ac:dyDescent="0.25">
      <c r="A113" s="329"/>
      <c r="B113" s="329"/>
      <c r="C113" s="448" t="str">
        <f>IF(H113="","",INDEX('Basic project data'!$A$12:$A$16,MATCH(H113,'Basic project data'!$D$12:$D$16,1)))</f>
        <v/>
      </c>
      <c r="D113" s="329"/>
      <c r="E113" s="329"/>
      <c r="F113" s="451"/>
      <c r="G113" s="450"/>
      <c r="H113" s="452"/>
      <c r="I113" s="449"/>
    </row>
    <row r="114" spans="1:9" x14ac:dyDescent="0.25">
      <c r="A114" s="329"/>
      <c r="B114" s="329"/>
      <c r="C114" s="448" t="str">
        <f>IF(H114="","",INDEX('Basic project data'!$A$12:$A$16,MATCH(H114,'Basic project data'!$D$12:$D$16,1)))</f>
        <v/>
      </c>
      <c r="D114" s="329"/>
      <c r="E114" s="329"/>
      <c r="F114" s="451"/>
      <c r="G114" s="450"/>
      <c r="H114" s="452"/>
      <c r="I114" s="449"/>
    </row>
    <row r="115" spans="1:9" x14ac:dyDescent="0.25">
      <c r="A115" s="329"/>
      <c r="B115" s="329"/>
      <c r="C115" s="448" t="str">
        <f>IF(H115="","",INDEX('Basic project data'!$A$12:$A$16,MATCH(H115,'Basic project data'!$D$12:$D$16,1)))</f>
        <v/>
      </c>
      <c r="D115" s="329"/>
      <c r="E115" s="329"/>
      <c r="F115" s="451"/>
      <c r="G115" s="450"/>
      <c r="H115" s="452"/>
      <c r="I115" s="449"/>
    </row>
    <row r="116" spans="1:9" x14ac:dyDescent="0.25">
      <c r="A116" s="329"/>
      <c r="B116" s="329"/>
      <c r="C116" s="448" t="str">
        <f>IF(H116="","",INDEX('Basic project data'!$A$12:$A$16,MATCH(H116,'Basic project data'!$D$12:$D$16,1)))</f>
        <v/>
      </c>
      <c r="D116" s="329"/>
      <c r="E116" s="329"/>
      <c r="F116" s="451"/>
      <c r="G116" s="450"/>
      <c r="H116" s="452"/>
      <c r="I116" s="449"/>
    </row>
    <row r="117" spans="1:9" x14ac:dyDescent="0.25">
      <c r="A117" s="329"/>
      <c r="B117" s="329"/>
      <c r="C117" s="448" t="str">
        <f>IF(H117="","",INDEX('Basic project data'!$A$12:$A$16,MATCH(H117,'Basic project data'!$D$12:$D$16,1)))</f>
        <v/>
      </c>
      <c r="D117" s="329"/>
      <c r="E117" s="329"/>
      <c r="F117" s="451"/>
      <c r="G117" s="450"/>
      <c r="H117" s="452"/>
      <c r="I117" s="449"/>
    </row>
    <row r="118" spans="1:9" x14ac:dyDescent="0.25">
      <c r="A118" s="329"/>
      <c r="B118" s="329"/>
      <c r="C118" s="448" t="str">
        <f>IF(H118="","",INDEX('Basic project data'!$A$12:$A$16,MATCH(H118,'Basic project data'!$D$12:$D$16,1)))</f>
        <v/>
      </c>
      <c r="D118" s="329"/>
      <c r="E118" s="329"/>
      <c r="F118" s="451"/>
      <c r="G118" s="450"/>
      <c r="H118" s="452"/>
      <c r="I118" s="449"/>
    </row>
    <row r="119" spans="1:9" x14ac:dyDescent="0.25">
      <c r="A119" s="329"/>
      <c r="B119" s="329"/>
      <c r="C119" s="448" t="str">
        <f>IF(H119="","",INDEX('Basic project data'!$A$12:$A$16,MATCH(H119,'Basic project data'!$D$12:$D$16,1)))</f>
        <v/>
      </c>
      <c r="D119" s="329"/>
      <c r="E119" s="329"/>
      <c r="F119" s="451"/>
      <c r="G119" s="450"/>
      <c r="H119" s="452"/>
      <c r="I119" s="449"/>
    </row>
    <row r="120" spans="1:9" x14ac:dyDescent="0.25">
      <c r="A120" s="329"/>
      <c r="B120" s="329"/>
      <c r="C120" s="448" t="str">
        <f>IF(H120="","",INDEX('Basic project data'!$A$12:$A$16,MATCH(H120,'Basic project data'!$D$12:$D$16,1)))</f>
        <v/>
      </c>
      <c r="D120" s="329"/>
      <c r="E120" s="329"/>
      <c r="F120" s="451"/>
      <c r="G120" s="450"/>
      <c r="H120" s="452"/>
      <c r="I120" s="449"/>
    </row>
    <row r="121" spans="1:9" x14ac:dyDescent="0.25">
      <c r="A121" s="329"/>
      <c r="B121" s="329"/>
      <c r="C121" s="448" t="str">
        <f>IF(H121="","",INDEX('Basic project data'!$A$12:$A$16,MATCH(H121,'Basic project data'!$D$12:$D$16,1)))</f>
        <v/>
      </c>
      <c r="D121" s="329"/>
      <c r="E121" s="329"/>
      <c r="F121" s="451"/>
      <c r="G121" s="450"/>
      <c r="H121" s="452"/>
      <c r="I121" s="449"/>
    </row>
    <row r="122" spans="1:9" x14ac:dyDescent="0.25">
      <c r="A122" s="329"/>
      <c r="B122" s="329"/>
      <c r="C122" s="448" t="str">
        <f>IF(H122="","",INDEX('Basic project data'!$A$12:$A$16,MATCH(H122,'Basic project data'!$D$12:$D$16,1)))</f>
        <v/>
      </c>
      <c r="D122" s="329"/>
      <c r="E122" s="329"/>
      <c r="F122" s="451"/>
      <c r="G122" s="450"/>
      <c r="H122" s="452"/>
      <c r="I122" s="449"/>
    </row>
    <row r="123" spans="1:9" x14ac:dyDescent="0.25">
      <c r="A123" s="329"/>
      <c r="B123" s="329"/>
      <c r="C123" s="448" t="str">
        <f>IF(H123="","",INDEX('Basic project data'!$A$12:$A$16,MATCH(H123,'Basic project data'!$D$12:$D$16,1)))</f>
        <v/>
      </c>
      <c r="D123" s="329"/>
      <c r="E123" s="329"/>
      <c r="F123" s="451"/>
      <c r="G123" s="450"/>
      <c r="H123" s="452"/>
      <c r="I123" s="449"/>
    </row>
    <row r="124" spans="1:9" x14ac:dyDescent="0.25">
      <c r="A124" s="329"/>
      <c r="B124" s="329"/>
      <c r="C124" s="448" t="str">
        <f>IF(H124="","",INDEX('Basic project data'!$A$12:$A$16,MATCH(H124,'Basic project data'!$D$12:$D$16,1)))</f>
        <v/>
      </c>
      <c r="D124" s="329"/>
      <c r="E124" s="329"/>
      <c r="F124" s="451"/>
      <c r="G124" s="450"/>
      <c r="H124" s="452"/>
      <c r="I124" s="449"/>
    </row>
    <row r="125" spans="1:9" x14ac:dyDescent="0.25">
      <c r="A125" s="329"/>
      <c r="B125" s="329"/>
      <c r="C125" s="448" t="str">
        <f>IF(H125="","",INDEX('Basic project data'!$A$12:$A$16,MATCH(H125,'Basic project data'!$D$12:$D$16,1)))</f>
        <v/>
      </c>
      <c r="D125" s="329"/>
      <c r="E125" s="329"/>
      <c r="F125" s="451"/>
      <c r="G125" s="450"/>
      <c r="H125" s="452"/>
      <c r="I125" s="449"/>
    </row>
    <row r="126" spans="1:9" x14ac:dyDescent="0.25">
      <c r="A126" s="329"/>
      <c r="B126" s="329"/>
      <c r="C126" s="448" t="str">
        <f>IF(H126="","",INDEX('Basic project data'!$A$12:$A$16,MATCH(H126,'Basic project data'!$D$12:$D$16,1)))</f>
        <v/>
      </c>
      <c r="D126" s="329"/>
      <c r="E126" s="329"/>
      <c r="F126" s="451"/>
      <c r="G126" s="450"/>
      <c r="H126" s="452"/>
      <c r="I126" s="449"/>
    </row>
    <row r="127" spans="1:9" x14ac:dyDescent="0.25">
      <c r="A127" s="329"/>
      <c r="B127" s="329"/>
      <c r="C127" s="448" t="str">
        <f>IF(H127="","",INDEX('Basic project data'!$A$12:$A$16,MATCH(H127,'Basic project data'!$D$12:$D$16,1)))</f>
        <v/>
      </c>
      <c r="D127" s="329"/>
      <c r="E127" s="329"/>
      <c r="F127" s="451"/>
      <c r="G127" s="450"/>
      <c r="H127" s="452"/>
      <c r="I127" s="449"/>
    </row>
    <row r="128" spans="1:9" x14ac:dyDescent="0.25">
      <c r="A128" s="329"/>
      <c r="B128" s="329"/>
      <c r="C128" s="448" t="str">
        <f>IF(H128="","",INDEX('Basic project data'!$A$12:$A$16,MATCH(H128,'Basic project data'!$D$12:$D$16,1)))</f>
        <v/>
      </c>
      <c r="D128" s="329"/>
      <c r="E128" s="329"/>
      <c r="F128" s="451"/>
      <c r="G128" s="450"/>
      <c r="H128" s="452"/>
      <c r="I128" s="449"/>
    </row>
    <row r="129" spans="1:9" x14ac:dyDescent="0.25">
      <c r="A129" s="329"/>
      <c r="B129" s="329"/>
      <c r="C129" s="448" t="str">
        <f>IF(H129="","",INDEX('Basic project data'!$A$12:$A$16,MATCH(H129,'Basic project data'!$D$12:$D$16,1)))</f>
        <v/>
      </c>
      <c r="D129" s="329"/>
      <c r="E129" s="329"/>
      <c r="F129" s="451"/>
      <c r="G129" s="450"/>
      <c r="H129" s="452"/>
      <c r="I129" s="449"/>
    </row>
    <row r="130" spans="1:9" x14ac:dyDescent="0.25">
      <c r="A130" s="329"/>
      <c r="B130" s="329"/>
      <c r="C130" s="448" t="str">
        <f>IF(H130="","",INDEX('Basic project data'!$A$12:$A$16,MATCH(H130,'Basic project data'!$D$12:$D$16,1)))</f>
        <v/>
      </c>
      <c r="D130" s="329"/>
      <c r="E130" s="329"/>
      <c r="F130" s="451"/>
      <c r="G130" s="450"/>
      <c r="H130" s="452"/>
      <c r="I130" s="449"/>
    </row>
    <row r="131" spans="1:9" x14ac:dyDescent="0.25">
      <c r="A131" s="329"/>
      <c r="B131" s="329"/>
      <c r="C131" s="448" t="str">
        <f>IF(H131="","",INDEX('Basic project data'!$A$12:$A$16,MATCH(H131,'Basic project data'!$D$12:$D$16,1)))</f>
        <v/>
      </c>
      <c r="D131" s="329"/>
      <c r="E131" s="329"/>
      <c r="F131" s="451"/>
      <c r="G131" s="450"/>
      <c r="H131" s="452"/>
      <c r="I131" s="449"/>
    </row>
    <row r="132" spans="1:9" x14ac:dyDescent="0.25">
      <c r="A132" s="329"/>
      <c r="B132" s="329"/>
      <c r="C132" s="448" t="str">
        <f>IF(H132="","",INDEX('Basic project data'!$A$12:$A$16,MATCH(H132,'Basic project data'!$D$12:$D$16,1)))</f>
        <v/>
      </c>
      <c r="D132" s="329"/>
      <c r="E132" s="329"/>
      <c r="F132" s="451"/>
      <c r="G132" s="450"/>
      <c r="H132" s="452"/>
      <c r="I132" s="449"/>
    </row>
    <row r="133" spans="1:9" x14ac:dyDescent="0.25">
      <c r="A133" s="329"/>
      <c r="B133" s="329"/>
      <c r="C133" s="448" t="str">
        <f>IF(H133="","",INDEX('Basic project data'!$A$12:$A$16,MATCH(H133,'Basic project data'!$D$12:$D$16,1)))</f>
        <v/>
      </c>
      <c r="D133" s="329"/>
      <c r="E133" s="329"/>
      <c r="F133" s="451"/>
      <c r="G133" s="450"/>
      <c r="H133" s="452"/>
      <c r="I133" s="449"/>
    </row>
    <row r="134" spans="1:9" x14ac:dyDescent="0.25">
      <c r="A134" s="329"/>
      <c r="B134" s="329"/>
      <c r="C134" s="448" t="str">
        <f>IF(H134="","",INDEX('Basic project data'!$A$12:$A$16,MATCH(H134,'Basic project data'!$D$12:$D$16,1)))</f>
        <v/>
      </c>
      <c r="D134" s="329"/>
      <c r="E134" s="329"/>
      <c r="F134" s="451"/>
      <c r="G134" s="450"/>
      <c r="H134" s="452"/>
      <c r="I134" s="449"/>
    </row>
    <row r="135" spans="1:9" x14ac:dyDescent="0.25">
      <c r="A135" s="329"/>
      <c r="B135" s="329"/>
      <c r="C135" s="448" t="str">
        <f>IF(H135="","",INDEX('Basic project data'!$A$12:$A$16,MATCH(H135,'Basic project data'!$D$12:$D$16,1)))</f>
        <v/>
      </c>
      <c r="D135" s="329"/>
      <c r="E135" s="329"/>
      <c r="F135" s="451"/>
      <c r="G135" s="450"/>
      <c r="H135" s="452"/>
      <c r="I135" s="449"/>
    </row>
    <row r="136" spans="1:9" x14ac:dyDescent="0.25">
      <c r="A136" s="329"/>
      <c r="B136" s="329"/>
      <c r="C136" s="448" t="str">
        <f>IF(H136="","",INDEX('Basic project data'!$A$12:$A$16,MATCH(H136,'Basic project data'!$D$12:$D$16,1)))</f>
        <v/>
      </c>
      <c r="D136" s="329"/>
      <c r="E136" s="329"/>
      <c r="F136" s="451"/>
      <c r="G136" s="450"/>
      <c r="H136" s="452"/>
      <c r="I136" s="449"/>
    </row>
    <row r="137" spans="1:9" x14ac:dyDescent="0.25">
      <c r="A137" s="329"/>
      <c r="B137" s="329"/>
      <c r="C137" s="448" t="str">
        <f>IF(H137="","",INDEX('Basic project data'!$A$12:$A$16,MATCH(H137,'Basic project data'!$D$12:$D$16,1)))</f>
        <v/>
      </c>
      <c r="D137" s="329"/>
      <c r="E137" s="329"/>
      <c r="F137" s="451"/>
      <c r="G137" s="450"/>
      <c r="H137" s="452"/>
      <c r="I137" s="449"/>
    </row>
    <row r="138" spans="1:9" x14ac:dyDescent="0.25">
      <c r="A138" s="329"/>
      <c r="B138" s="329"/>
      <c r="C138" s="448" t="str">
        <f>IF(H138="","",INDEX('Basic project data'!$A$12:$A$16,MATCH(H138,'Basic project data'!$D$12:$D$16,1)))</f>
        <v/>
      </c>
      <c r="D138" s="329"/>
      <c r="E138" s="329"/>
      <c r="F138" s="451"/>
      <c r="G138" s="450"/>
      <c r="H138" s="452"/>
      <c r="I138" s="449"/>
    </row>
    <row r="139" spans="1:9" x14ac:dyDescent="0.25">
      <c r="A139" s="329"/>
      <c r="B139" s="329"/>
      <c r="C139" s="448" t="str">
        <f>IF(H139="","",INDEX('Basic project data'!$A$12:$A$16,MATCH(H139,'Basic project data'!$D$12:$D$16,1)))</f>
        <v/>
      </c>
      <c r="D139" s="329"/>
      <c r="E139" s="329"/>
      <c r="F139" s="451"/>
      <c r="G139" s="450"/>
      <c r="H139" s="452"/>
      <c r="I139" s="449"/>
    </row>
    <row r="140" spans="1:9" x14ac:dyDescent="0.25">
      <c r="A140" s="329"/>
      <c r="B140" s="329"/>
      <c r="C140" s="448" t="str">
        <f>IF(H140="","",INDEX('Basic project data'!$A$12:$A$16,MATCH(H140,'Basic project data'!$D$12:$D$16,1)))</f>
        <v/>
      </c>
      <c r="D140" s="329"/>
      <c r="E140" s="329"/>
      <c r="F140" s="451"/>
      <c r="G140" s="450"/>
      <c r="H140" s="452"/>
      <c r="I140" s="449"/>
    </row>
    <row r="141" spans="1:9" x14ac:dyDescent="0.25">
      <c r="A141" s="329"/>
      <c r="B141" s="329"/>
      <c r="C141" s="448" t="str">
        <f>IF(H141="","",INDEX('Basic project data'!$A$12:$A$16,MATCH(H141,'Basic project data'!$D$12:$D$16,1)))</f>
        <v/>
      </c>
      <c r="D141" s="329"/>
      <c r="E141" s="329"/>
      <c r="F141" s="451"/>
      <c r="G141" s="450"/>
      <c r="H141" s="452"/>
      <c r="I141" s="449"/>
    </row>
    <row r="142" spans="1:9" x14ac:dyDescent="0.25">
      <c r="A142" s="329"/>
      <c r="B142" s="329"/>
      <c r="C142" s="448" t="str">
        <f>IF(H142="","",INDEX('Basic project data'!$A$12:$A$16,MATCH(H142,'Basic project data'!$D$12:$D$16,1)))</f>
        <v/>
      </c>
      <c r="D142" s="329"/>
      <c r="E142" s="329"/>
      <c r="F142" s="451"/>
      <c r="G142" s="450"/>
      <c r="H142" s="452"/>
      <c r="I142" s="449"/>
    </row>
    <row r="143" spans="1:9" x14ac:dyDescent="0.25">
      <c r="A143" s="329"/>
      <c r="B143" s="329"/>
      <c r="C143" s="448" t="str">
        <f>IF(H143="","",INDEX('Basic project data'!$A$12:$A$16,MATCH(H143,'Basic project data'!$D$12:$D$16,1)))</f>
        <v/>
      </c>
      <c r="D143" s="329"/>
      <c r="E143" s="329"/>
      <c r="F143" s="451"/>
      <c r="G143" s="450"/>
      <c r="H143" s="452"/>
      <c r="I143" s="449"/>
    </row>
    <row r="144" spans="1:9" x14ac:dyDescent="0.25">
      <c r="A144" s="329"/>
      <c r="B144" s="329"/>
      <c r="C144" s="448" t="str">
        <f>IF(H144="","",INDEX('Basic project data'!$A$12:$A$16,MATCH(H144,'Basic project data'!$D$12:$D$16,1)))</f>
        <v/>
      </c>
      <c r="D144" s="329"/>
      <c r="E144" s="329"/>
      <c r="F144" s="451"/>
      <c r="G144" s="450"/>
      <c r="H144" s="452"/>
      <c r="I144" s="449"/>
    </row>
    <row r="145" spans="1:9" x14ac:dyDescent="0.25">
      <c r="A145" s="329"/>
      <c r="B145" s="329"/>
      <c r="C145" s="448" t="str">
        <f>IF(H145="","",INDEX('Basic project data'!$A$12:$A$16,MATCH(H145,'Basic project data'!$D$12:$D$16,1)))</f>
        <v/>
      </c>
      <c r="D145" s="329"/>
      <c r="E145" s="329"/>
      <c r="F145" s="451"/>
      <c r="G145" s="450"/>
      <c r="H145" s="452"/>
      <c r="I145" s="449"/>
    </row>
    <row r="146" spans="1:9" x14ac:dyDescent="0.25">
      <c r="A146" s="329"/>
      <c r="B146" s="329"/>
      <c r="C146" s="448" t="str">
        <f>IF(H146="","",INDEX('Basic project data'!$A$12:$A$16,MATCH(H146,'Basic project data'!$D$12:$D$16,1)))</f>
        <v/>
      </c>
      <c r="D146" s="329"/>
      <c r="E146" s="329"/>
      <c r="F146" s="451"/>
      <c r="G146" s="450"/>
      <c r="H146" s="452"/>
      <c r="I146" s="449"/>
    </row>
    <row r="147" spans="1:9" x14ac:dyDescent="0.25">
      <c r="A147" s="329"/>
      <c r="B147" s="329"/>
      <c r="C147" s="448" t="str">
        <f>IF(H147="","",INDEX('Basic project data'!$A$12:$A$16,MATCH(H147,'Basic project data'!$D$12:$D$16,1)))</f>
        <v/>
      </c>
      <c r="D147" s="329"/>
      <c r="E147" s="329"/>
      <c r="F147" s="451"/>
      <c r="G147" s="450"/>
      <c r="H147" s="452"/>
      <c r="I147" s="449"/>
    </row>
    <row r="148" spans="1:9" x14ac:dyDescent="0.25">
      <c r="A148" s="329"/>
      <c r="B148" s="329"/>
      <c r="C148" s="448" t="str">
        <f>IF(H148="","",INDEX('Basic project data'!$A$12:$A$16,MATCH(H148,'Basic project data'!$D$12:$D$16,1)))</f>
        <v/>
      </c>
      <c r="D148" s="329"/>
      <c r="E148" s="329"/>
      <c r="F148" s="451"/>
      <c r="G148" s="450"/>
      <c r="H148" s="452"/>
      <c r="I148" s="449"/>
    </row>
    <row r="149" spans="1:9" x14ac:dyDescent="0.25">
      <c r="A149" s="329"/>
      <c r="B149" s="329"/>
      <c r="C149" s="448" t="str">
        <f>IF(H149="","",INDEX('Basic project data'!$A$12:$A$16,MATCH(H149,'Basic project data'!$D$12:$D$16,1)))</f>
        <v/>
      </c>
      <c r="D149" s="329"/>
      <c r="E149" s="329"/>
      <c r="F149" s="451"/>
      <c r="G149" s="450"/>
      <c r="H149" s="452"/>
      <c r="I149" s="449"/>
    </row>
    <row r="150" spans="1:9" x14ac:dyDescent="0.25">
      <c r="A150" s="329"/>
      <c r="B150" s="329"/>
      <c r="C150" s="448" t="str">
        <f>IF(H150="","",INDEX('Basic project data'!$A$12:$A$16,MATCH(H150,'Basic project data'!$D$12:$D$16,1)))</f>
        <v/>
      </c>
      <c r="D150" s="329"/>
      <c r="E150" s="329"/>
      <c r="F150" s="451"/>
      <c r="G150" s="450"/>
      <c r="H150" s="452"/>
      <c r="I150" s="449"/>
    </row>
    <row r="151" spans="1:9" x14ac:dyDescent="0.25">
      <c r="A151" s="329"/>
      <c r="B151" s="329"/>
      <c r="C151" s="448" t="str">
        <f>IF(H151="","",INDEX('Basic project data'!$A$12:$A$16,MATCH(H151,'Basic project data'!$D$12:$D$16,1)))</f>
        <v/>
      </c>
      <c r="D151" s="329"/>
      <c r="E151" s="329"/>
      <c r="F151" s="451"/>
      <c r="G151" s="450"/>
      <c r="H151" s="452"/>
      <c r="I151" s="449"/>
    </row>
    <row r="152" spans="1:9" x14ac:dyDescent="0.25">
      <c r="A152" s="329"/>
      <c r="B152" s="329"/>
      <c r="C152" s="448" t="str">
        <f>IF(H152="","",INDEX('Basic project data'!$A$12:$A$16,MATCH(H152,'Basic project data'!$D$12:$D$16,1)))</f>
        <v/>
      </c>
      <c r="D152" s="329"/>
      <c r="E152" s="329"/>
      <c r="F152" s="451"/>
      <c r="G152" s="450"/>
      <c r="H152" s="452"/>
      <c r="I152" s="449"/>
    </row>
    <row r="153" spans="1:9" x14ac:dyDescent="0.25">
      <c r="A153" s="329"/>
      <c r="B153" s="329"/>
      <c r="C153" s="448" t="str">
        <f>IF(H153="","",INDEX('Basic project data'!$A$12:$A$16,MATCH(H153,'Basic project data'!$D$12:$D$16,1)))</f>
        <v/>
      </c>
      <c r="D153" s="329"/>
      <c r="E153" s="329"/>
      <c r="F153" s="451"/>
      <c r="G153" s="450"/>
      <c r="H153" s="452"/>
      <c r="I153" s="449"/>
    </row>
    <row r="154" spans="1:9" x14ac:dyDescent="0.25">
      <c r="A154" s="329"/>
      <c r="B154" s="329"/>
      <c r="C154" s="448" t="str">
        <f>IF(H154="","",INDEX('Basic project data'!$A$12:$A$16,MATCH(H154,'Basic project data'!$D$12:$D$16,1)))</f>
        <v/>
      </c>
      <c r="D154" s="329"/>
      <c r="E154" s="329"/>
      <c r="F154" s="451"/>
      <c r="G154" s="450"/>
      <c r="H154" s="452"/>
      <c r="I154" s="449"/>
    </row>
    <row r="155" spans="1:9" x14ac:dyDescent="0.25">
      <c r="A155" s="329"/>
      <c r="B155" s="329"/>
      <c r="C155" s="448" t="str">
        <f>IF(H155="","",INDEX('Basic project data'!$A$12:$A$16,MATCH(H155,'Basic project data'!$D$12:$D$16,1)))</f>
        <v/>
      </c>
      <c r="D155" s="329"/>
      <c r="E155" s="329"/>
      <c r="F155" s="451"/>
      <c r="G155" s="450"/>
      <c r="H155" s="452"/>
      <c r="I155" s="449"/>
    </row>
    <row r="156" spans="1:9" x14ac:dyDescent="0.25">
      <c r="A156" s="329"/>
      <c r="B156" s="329"/>
      <c r="C156" s="448" t="str">
        <f>IF(H156="","",INDEX('Basic project data'!$A$12:$A$16,MATCH(H156,'Basic project data'!$D$12:$D$16,1)))</f>
        <v/>
      </c>
      <c r="D156" s="329"/>
      <c r="E156" s="329"/>
      <c r="F156" s="451"/>
      <c r="G156" s="450"/>
      <c r="H156" s="452"/>
      <c r="I156" s="449"/>
    </row>
    <row r="157" spans="1:9" x14ac:dyDescent="0.25">
      <c r="A157" s="329"/>
      <c r="B157" s="329"/>
      <c r="C157" s="448" t="str">
        <f>IF(H157="","",INDEX('Basic project data'!$A$12:$A$16,MATCH(H157,'Basic project data'!$D$12:$D$16,1)))</f>
        <v/>
      </c>
      <c r="D157" s="329"/>
      <c r="E157" s="329"/>
      <c r="F157" s="451"/>
      <c r="G157" s="450"/>
      <c r="H157" s="452"/>
      <c r="I157" s="449"/>
    </row>
    <row r="158" spans="1:9" x14ac:dyDescent="0.25">
      <c r="A158" s="329"/>
      <c r="B158" s="329"/>
      <c r="C158" s="448" t="str">
        <f>IF(H158="","",INDEX('Basic project data'!$A$12:$A$16,MATCH(H158,'Basic project data'!$D$12:$D$16,1)))</f>
        <v/>
      </c>
      <c r="D158" s="329"/>
      <c r="E158" s="329"/>
      <c r="F158" s="451"/>
      <c r="G158" s="450"/>
      <c r="H158" s="452"/>
      <c r="I158" s="449"/>
    </row>
    <row r="159" spans="1:9" x14ac:dyDescent="0.25">
      <c r="A159" s="329"/>
      <c r="B159" s="329"/>
      <c r="C159" s="448" t="str">
        <f>IF(H159="","",INDEX('Basic project data'!$A$12:$A$16,MATCH(H159,'Basic project data'!$D$12:$D$16,1)))</f>
        <v/>
      </c>
      <c r="D159" s="329"/>
      <c r="E159" s="329"/>
      <c r="F159" s="451"/>
      <c r="G159" s="450"/>
      <c r="H159" s="452"/>
      <c r="I159" s="449"/>
    </row>
    <row r="160" spans="1:9" x14ac:dyDescent="0.25">
      <c r="A160" s="329"/>
      <c r="B160" s="329"/>
      <c r="C160" s="448" t="str">
        <f>IF(H160="","",INDEX('Basic project data'!$A$12:$A$16,MATCH(H160,'Basic project data'!$D$12:$D$16,1)))</f>
        <v/>
      </c>
      <c r="D160" s="329"/>
      <c r="E160" s="329"/>
      <c r="F160" s="451"/>
      <c r="G160" s="450"/>
      <c r="H160" s="452"/>
      <c r="I160" s="449"/>
    </row>
    <row r="161" spans="1:9" x14ac:dyDescent="0.25">
      <c r="A161" s="329"/>
      <c r="B161" s="329"/>
      <c r="C161" s="448" t="str">
        <f>IF(H161="","",INDEX('Basic project data'!$A$12:$A$16,MATCH(H161,'Basic project data'!$D$12:$D$16,1)))</f>
        <v/>
      </c>
      <c r="D161" s="329"/>
      <c r="E161" s="329"/>
      <c r="F161" s="451"/>
      <c r="G161" s="450"/>
      <c r="H161" s="452"/>
      <c r="I161" s="449"/>
    </row>
    <row r="162" spans="1:9" x14ac:dyDescent="0.25">
      <c r="A162" s="329"/>
      <c r="B162" s="329"/>
      <c r="C162" s="448" t="str">
        <f>IF(H162="","",INDEX('Basic project data'!$A$12:$A$16,MATCH(H162,'Basic project data'!$D$12:$D$16,1)))</f>
        <v/>
      </c>
      <c r="D162" s="329"/>
      <c r="E162" s="329"/>
      <c r="F162" s="451"/>
      <c r="G162" s="450"/>
      <c r="H162" s="452"/>
      <c r="I162" s="449"/>
    </row>
    <row r="163" spans="1:9" x14ac:dyDescent="0.25">
      <c r="A163" s="329"/>
      <c r="B163" s="329"/>
      <c r="C163" s="448" t="str">
        <f>IF(H163="","",INDEX('Basic project data'!$A$12:$A$16,MATCH(H163,'Basic project data'!$D$12:$D$16,1)))</f>
        <v/>
      </c>
      <c r="D163" s="329"/>
      <c r="E163" s="329"/>
      <c r="F163" s="453"/>
      <c r="G163" s="450"/>
      <c r="H163" s="454"/>
      <c r="I163" s="449"/>
    </row>
    <row r="164" spans="1:9" x14ac:dyDescent="0.25">
      <c r="A164" s="329"/>
      <c r="B164" s="329"/>
      <c r="C164" s="448" t="str">
        <f>IF(H164="","",INDEX('Basic project data'!$A$12:$A$16,MATCH(H164,'Basic project data'!$D$12:$D$16,1)))</f>
        <v/>
      </c>
      <c r="D164" s="329"/>
      <c r="E164" s="329"/>
      <c r="F164" s="453"/>
      <c r="G164" s="450"/>
      <c r="H164" s="454"/>
      <c r="I164" s="449"/>
    </row>
    <row r="165" spans="1:9" x14ac:dyDescent="0.25">
      <c r="A165" s="329"/>
      <c r="B165" s="329"/>
      <c r="C165" s="448" t="str">
        <f>IF(H165="","",INDEX('Basic project data'!$A$12:$A$16,MATCH(H165,'Basic project data'!$D$12:$D$16,1)))</f>
        <v/>
      </c>
      <c r="D165" s="329"/>
      <c r="E165" s="329"/>
      <c r="F165" s="453"/>
      <c r="G165" s="450"/>
      <c r="H165" s="454"/>
      <c r="I165" s="449"/>
    </row>
    <row r="166" spans="1:9" x14ac:dyDescent="0.25">
      <c r="A166" s="329"/>
      <c r="B166" s="329"/>
      <c r="C166" s="448" t="str">
        <f>IF(H166="","",INDEX('Basic project data'!$A$12:$A$16,MATCH(H166,'Basic project data'!$D$12:$D$16,1)))</f>
        <v/>
      </c>
      <c r="D166" s="329"/>
      <c r="E166" s="329"/>
      <c r="F166" s="453"/>
      <c r="G166" s="450"/>
      <c r="H166" s="454"/>
      <c r="I166" s="449"/>
    </row>
    <row r="167" spans="1:9" x14ac:dyDescent="0.25">
      <c r="A167" s="329"/>
      <c r="B167" s="329"/>
      <c r="C167" s="448" t="str">
        <f>IF(H167="","",INDEX('Basic project data'!$A$12:$A$16,MATCH(H167,'Basic project data'!$D$12:$D$16,1)))</f>
        <v/>
      </c>
      <c r="D167" s="329"/>
      <c r="E167" s="329"/>
      <c r="F167" s="453"/>
      <c r="G167" s="450"/>
      <c r="H167" s="454"/>
      <c r="I167" s="449"/>
    </row>
    <row r="168" spans="1:9" x14ac:dyDescent="0.25">
      <c r="A168" s="329"/>
      <c r="B168" s="329"/>
      <c r="C168" s="448" t="str">
        <f>IF(H168="","",INDEX('Basic project data'!$A$12:$A$16,MATCH(H168,'Basic project data'!$D$12:$D$16,1)))</f>
        <v/>
      </c>
      <c r="D168" s="329"/>
      <c r="E168" s="329"/>
      <c r="F168" s="453"/>
      <c r="G168" s="450"/>
      <c r="H168" s="454"/>
      <c r="I168" s="449"/>
    </row>
    <row r="169" spans="1:9" x14ac:dyDescent="0.25">
      <c r="A169" s="329"/>
      <c r="B169" s="329"/>
      <c r="C169" s="448" t="str">
        <f>IF(H169="","",INDEX('Basic project data'!$A$12:$A$16,MATCH(H169,'Basic project data'!$D$12:$D$16,1)))</f>
        <v/>
      </c>
      <c r="D169" s="329"/>
      <c r="E169" s="329"/>
      <c r="F169" s="453"/>
      <c r="G169" s="450"/>
      <c r="H169" s="454"/>
      <c r="I169" s="449"/>
    </row>
    <row r="170" spans="1:9" x14ac:dyDescent="0.25">
      <c r="A170" s="329"/>
      <c r="B170" s="329"/>
      <c r="C170" s="448" t="str">
        <f>IF(H170="","",INDEX('Basic project data'!$A$12:$A$16,MATCH(H170,'Basic project data'!$D$12:$D$16,1)))</f>
        <v/>
      </c>
      <c r="D170" s="329"/>
      <c r="E170" s="329"/>
      <c r="F170" s="453"/>
      <c r="G170" s="450"/>
      <c r="H170" s="454"/>
      <c r="I170" s="449"/>
    </row>
    <row r="171" spans="1:9" x14ac:dyDescent="0.25">
      <c r="A171" s="329"/>
      <c r="B171" s="329"/>
      <c r="C171" s="448" t="str">
        <f>IF(H171="","",INDEX('Basic project data'!$A$12:$A$16,MATCH(H171,'Basic project data'!$D$12:$D$16,1)))</f>
        <v/>
      </c>
      <c r="D171" s="329"/>
      <c r="E171" s="329"/>
      <c r="F171" s="453"/>
      <c r="G171" s="450"/>
      <c r="H171" s="454"/>
      <c r="I171" s="449"/>
    </row>
    <row r="172" spans="1:9" x14ac:dyDescent="0.25">
      <c r="A172" s="329"/>
      <c r="B172" s="329"/>
      <c r="C172" s="448" t="str">
        <f>IF(H172="","",INDEX('Basic project data'!$A$12:$A$16,MATCH(H172,'Basic project data'!$D$12:$D$16,1)))</f>
        <v/>
      </c>
      <c r="D172" s="329"/>
      <c r="E172" s="329"/>
      <c r="F172" s="453"/>
      <c r="G172" s="450"/>
      <c r="H172" s="454"/>
      <c r="I172" s="449"/>
    </row>
    <row r="173" spans="1:9" x14ac:dyDescent="0.25">
      <c r="A173" s="329"/>
      <c r="B173" s="329"/>
      <c r="C173" s="448" t="str">
        <f>IF(H173="","",INDEX('Basic project data'!$A$12:$A$16,MATCH(H173,'Basic project data'!$D$12:$D$16,1)))</f>
        <v/>
      </c>
      <c r="D173" s="329"/>
      <c r="E173" s="329"/>
      <c r="F173" s="453"/>
      <c r="G173" s="450"/>
      <c r="H173" s="454"/>
      <c r="I173" s="449"/>
    </row>
    <row r="174" spans="1:9" x14ac:dyDescent="0.25">
      <c r="A174" s="329"/>
      <c r="B174" s="329"/>
      <c r="C174" s="448" t="str">
        <f>IF(H174="","",INDEX('Basic project data'!$A$12:$A$16,MATCH(H174,'Basic project data'!$D$12:$D$16,1)))</f>
        <v/>
      </c>
      <c r="D174" s="329"/>
      <c r="E174" s="329"/>
      <c r="F174" s="453"/>
      <c r="G174" s="450"/>
      <c r="H174" s="454"/>
      <c r="I174" s="449"/>
    </row>
    <row r="175" spans="1:9" x14ac:dyDescent="0.25">
      <c r="A175" s="329"/>
      <c r="B175" s="329"/>
      <c r="C175" s="448" t="str">
        <f>IF(H175="","",INDEX('Basic project data'!$A$12:$A$16,MATCH(H175,'Basic project data'!$D$12:$D$16,1)))</f>
        <v/>
      </c>
      <c r="D175" s="329"/>
      <c r="E175" s="329"/>
      <c r="F175" s="453"/>
      <c r="G175" s="450"/>
      <c r="H175" s="454"/>
      <c r="I175" s="449"/>
    </row>
    <row r="176" spans="1:9" x14ac:dyDescent="0.25">
      <c r="A176" s="329"/>
      <c r="B176" s="329"/>
      <c r="C176" s="448" t="str">
        <f>IF(H176="","",INDEX('Basic project data'!$A$12:$A$16,MATCH(H176,'Basic project data'!$D$12:$D$16,1)))</f>
        <v/>
      </c>
      <c r="D176" s="329"/>
      <c r="E176" s="329"/>
      <c r="F176" s="453"/>
      <c r="G176" s="450"/>
      <c r="H176" s="454"/>
      <c r="I176" s="449"/>
    </row>
    <row r="177" spans="1:9" x14ac:dyDescent="0.25">
      <c r="A177" s="329"/>
      <c r="B177" s="329"/>
      <c r="C177" s="448" t="str">
        <f>IF(H177="","",INDEX('Basic project data'!$A$12:$A$16,MATCH(H177,'Basic project data'!$D$12:$D$16,1)))</f>
        <v/>
      </c>
      <c r="D177" s="329"/>
      <c r="E177" s="329"/>
      <c r="F177" s="453"/>
      <c r="G177" s="450"/>
      <c r="H177" s="454"/>
      <c r="I177" s="449"/>
    </row>
    <row r="178" spans="1:9" x14ac:dyDescent="0.25">
      <c r="A178" s="329"/>
      <c r="B178" s="329"/>
      <c r="C178" s="448" t="str">
        <f>IF(H178="","",INDEX('Basic project data'!$A$12:$A$16,MATCH(H178,'Basic project data'!$D$12:$D$16,1)))</f>
        <v/>
      </c>
      <c r="D178" s="329"/>
      <c r="E178" s="329"/>
      <c r="F178" s="453"/>
      <c r="G178" s="450"/>
      <c r="H178" s="454"/>
      <c r="I178" s="449"/>
    </row>
    <row r="179" spans="1:9" x14ac:dyDescent="0.25">
      <c r="A179" s="329"/>
      <c r="B179" s="329"/>
      <c r="C179" s="448" t="str">
        <f>IF(H179="","",INDEX('Basic project data'!$A$12:$A$16,MATCH(H179,'Basic project data'!$D$12:$D$16,1)))</f>
        <v/>
      </c>
      <c r="D179" s="329"/>
      <c r="E179" s="329"/>
      <c r="F179" s="453"/>
      <c r="G179" s="450"/>
      <c r="H179" s="454"/>
      <c r="I179" s="449"/>
    </row>
    <row r="180" spans="1:9" x14ac:dyDescent="0.25">
      <c r="A180" s="329"/>
      <c r="B180" s="329"/>
      <c r="C180" s="448" t="str">
        <f>IF(H180="","",INDEX('Basic project data'!$A$12:$A$16,MATCH(H180,'Basic project data'!$D$12:$D$16,1)))</f>
        <v/>
      </c>
      <c r="D180" s="329"/>
      <c r="E180" s="329"/>
      <c r="F180" s="453"/>
      <c r="G180" s="450"/>
      <c r="H180" s="454"/>
      <c r="I180" s="449"/>
    </row>
    <row r="181" spans="1:9" x14ac:dyDescent="0.25">
      <c r="A181" s="329"/>
      <c r="B181" s="329"/>
      <c r="C181" s="448" t="str">
        <f>IF(H181="","",INDEX('Basic project data'!$A$12:$A$16,MATCH(H181,'Basic project data'!$D$12:$D$16,1)))</f>
        <v/>
      </c>
      <c r="D181" s="329"/>
      <c r="E181" s="329"/>
      <c r="F181" s="453"/>
      <c r="G181" s="450"/>
      <c r="H181" s="454"/>
      <c r="I181" s="449"/>
    </row>
    <row r="182" spans="1:9" x14ac:dyDescent="0.25">
      <c r="A182" s="329"/>
      <c r="B182" s="329"/>
      <c r="C182" s="448" t="str">
        <f>IF(H182="","",INDEX('Basic project data'!$A$12:$A$16,MATCH(H182,'Basic project data'!$D$12:$D$16,1)))</f>
        <v/>
      </c>
      <c r="D182" s="329"/>
      <c r="E182" s="329"/>
      <c r="F182" s="453"/>
      <c r="G182" s="450"/>
      <c r="H182" s="454"/>
      <c r="I182" s="449"/>
    </row>
    <row r="183" spans="1:9" x14ac:dyDescent="0.25">
      <c r="A183" s="329"/>
      <c r="B183" s="329"/>
      <c r="C183" s="448" t="str">
        <f>IF(H183="","",INDEX('Basic project data'!$A$12:$A$16,MATCH(H183,'Basic project data'!$D$12:$D$16,1)))</f>
        <v/>
      </c>
      <c r="D183" s="329"/>
      <c r="E183" s="329"/>
      <c r="F183" s="453"/>
      <c r="G183" s="450"/>
      <c r="H183" s="454"/>
      <c r="I183" s="449"/>
    </row>
    <row r="184" spans="1:9" x14ac:dyDescent="0.25">
      <c r="A184" s="329"/>
      <c r="B184" s="329"/>
      <c r="C184" s="448" t="str">
        <f>IF(H184="","",INDEX('Basic project data'!$A$12:$A$16,MATCH(H184,'Basic project data'!$D$12:$D$16,1)))</f>
        <v/>
      </c>
      <c r="D184" s="329"/>
      <c r="E184" s="329"/>
      <c r="F184" s="453"/>
      <c r="G184" s="450"/>
      <c r="H184" s="454"/>
      <c r="I184" s="449"/>
    </row>
    <row r="185" spans="1:9" x14ac:dyDescent="0.25">
      <c r="A185" s="329"/>
      <c r="B185" s="329"/>
      <c r="C185" s="448" t="str">
        <f>IF(H185="","",INDEX('Basic project data'!$A$12:$A$16,MATCH(H185,'Basic project data'!$D$12:$D$16,1)))</f>
        <v/>
      </c>
      <c r="D185" s="329"/>
      <c r="E185" s="329"/>
      <c r="F185" s="453"/>
      <c r="G185" s="450"/>
      <c r="H185" s="454"/>
      <c r="I185" s="449"/>
    </row>
    <row r="186" spans="1:9" x14ac:dyDescent="0.25">
      <c r="A186" s="329"/>
      <c r="B186" s="329"/>
      <c r="C186" s="448" t="str">
        <f>IF(H186="","",INDEX('Basic project data'!$A$12:$A$16,MATCH(H186,'Basic project data'!$D$12:$D$16,1)))</f>
        <v/>
      </c>
      <c r="D186" s="329"/>
      <c r="E186" s="329"/>
      <c r="F186" s="453"/>
      <c r="G186" s="450"/>
      <c r="H186" s="454"/>
      <c r="I186" s="449"/>
    </row>
    <row r="187" spans="1:9" x14ac:dyDescent="0.25">
      <c r="A187" s="329"/>
      <c r="B187" s="329"/>
      <c r="C187" s="448" t="str">
        <f>IF(H187="","",INDEX('Basic project data'!$A$12:$A$16,MATCH(H187,'Basic project data'!$D$12:$D$16,1)))</f>
        <v/>
      </c>
      <c r="D187" s="329"/>
      <c r="E187" s="329"/>
      <c r="F187" s="453"/>
      <c r="G187" s="450"/>
      <c r="H187" s="454"/>
      <c r="I187" s="449"/>
    </row>
    <row r="188" spans="1:9" x14ac:dyDescent="0.25">
      <c r="A188" s="329"/>
      <c r="B188" s="329"/>
      <c r="C188" s="448" t="str">
        <f>IF(H188="","",INDEX('Basic project data'!$A$12:$A$16,MATCH(H188,'Basic project data'!$D$12:$D$16,1)))</f>
        <v/>
      </c>
      <c r="D188" s="329"/>
      <c r="E188" s="329"/>
      <c r="F188" s="453"/>
      <c r="G188" s="450"/>
      <c r="H188" s="454"/>
      <c r="I188" s="449"/>
    </row>
    <row r="189" spans="1:9" x14ac:dyDescent="0.25">
      <c r="A189" s="329"/>
      <c r="B189" s="329"/>
      <c r="C189" s="448" t="str">
        <f>IF(H189="","",INDEX('Basic project data'!$A$12:$A$16,MATCH(H189,'Basic project data'!$D$12:$D$16,1)))</f>
        <v/>
      </c>
      <c r="D189" s="329"/>
      <c r="E189" s="329"/>
      <c r="F189" s="453"/>
      <c r="G189" s="450"/>
      <c r="H189" s="454"/>
      <c r="I189" s="449"/>
    </row>
    <row r="190" spans="1:9" x14ac:dyDescent="0.25">
      <c r="A190" s="329"/>
      <c r="B190" s="329"/>
      <c r="C190" s="448" t="str">
        <f>IF(H190="","",INDEX('Basic project data'!$A$12:$A$16,MATCH(H190,'Basic project data'!$D$12:$D$16,1)))</f>
        <v/>
      </c>
      <c r="D190" s="329"/>
      <c r="E190" s="329"/>
      <c r="F190" s="453"/>
      <c r="G190" s="450"/>
      <c r="H190" s="454"/>
      <c r="I190" s="449"/>
    </row>
    <row r="191" spans="1:9" x14ac:dyDescent="0.25">
      <c r="A191" s="329"/>
      <c r="B191" s="329"/>
      <c r="C191" s="448" t="str">
        <f>IF(H191="","",INDEX('Basic project data'!$A$12:$A$16,MATCH(H191,'Basic project data'!$D$12:$D$16,1)))</f>
        <v/>
      </c>
      <c r="D191" s="329"/>
      <c r="E191" s="329"/>
      <c r="F191" s="453"/>
      <c r="G191" s="450"/>
      <c r="H191" s="454"/>
      <c r="I191" s="449"/>
    </row>
    <row r="192" spans="1:9" x14ac:dyDescent="0.25">
      <c r="A192" s="329"/>
      <c r="B192" s="329"/>
      <c r="C192" s="448" t="str">
        <f>IF(H192="","",INDEX('Basic project data'!$A$12:$A$16,MATCH(H192,'Basic project data'!$D$12:$D$16,1)))</f>
        <v/>
      </c>
      <c r="D192" s="329"/>
      <c r="E192" s="329"/>
      <c r="F192" s="453"/>
      <c r="G192" s="450"/>
      <c r="H192" s="454"/>
      <c r="I192" s="449"/>
    </row>
    <row r="193" spans="1:9" x14ac:dyDescent="0.25">
      <c r="A193" s="329"/>
      <c r="B193" s="329"/>
      <c r="C193" s="448" t="str">
        <f>IF(H193="","",INDEX('Basic project data'!$A$12:$A$16,MATCH(H193,'Basic project data'!$D$12:$D$16,1)))</f>
        <v/>
      </c>
      <c r="D193" s="329"/>
      <c r="E193" s="329"/>
      <c r="F193" s="453"/>
      <c r="G193" s="450"/>
      <c r="H193" s="454"/>
      <c r="I193" s="449"/>
    </row>
    <row r="194" spans="1:9" x14ac:dyDescent="0.25">
      <c r="A194" s="329"/>
      <c r="B194" s="329"/>
      <c r="C194" s="448" t="str">
        <f>IF(H194="","",INDEX('Basic project data'!$A$12:$A$16,MATCH(H194,'Basic project data'!$D$12:$D$16,1)))</f>
        <v/>
      </c>
      <c r="D194" s="329"/>
      <c r="E194" s="329"/>
      <c r="F194" s="453"/>
      <c r="G194" s="450"/>
      <c r="H194" s="454"/>
      <c r="I194" s="449"/>
    </row>
    <row r="195" spans="1:9" x14ac:dyDescent="0.25">
      <c r="A195" s="329"/>
      <c r="B195" s="329"/>
      <c r="C195" s="448" t="str">
        <f>IF(H195="","",INDEX('Basic project data'!$A$12:$A$16,MATCH(H195,'Basic project data'!$D$12:$D$16,1)))</f>
        <v/>
      </c>
      <c r="D195" s="329"/>
      <c r="E195" s="329"/>
      <c r="F195" s="453"/>
      <c r="G195" s="450"/>
      <c r="H195" s="454"/>
      <c r="I195" s="449"/>
    </row>
    <row r="196" spans="1:9" x14ac:dyDescent="0.25">
      <c r="A196" s="329"/>
      <c r="B196" s="329"/>
      <c r="C196" s="448" t="str">
        <f>IF(H196="","",INDEX('Basic project data'!$A$12:$A$16,MATCH(H196,'Basic project data'!$D$12:$D$16,1)))</f>
        <v/>
      </c>
      <c r="D196" s="329"/>
      <c r="E196" s="329"/>
      <c r="F196" s="453"/>
      <c r="G196" s="450"/>
      <c r="H196" s="454"/>
      <c r="I196" s="449"/>
    </row>
    <row r="197" spans="1:9" x14ac:dyDescent="0.25">
      <c r="A197" s="329"/>
      <c r="B197" s="329"/>
      <c r="C197" s="448" t="str">
        <f>IF(H197="","",INDEX('Basic project data'!$A$12:$A$16,MATCH(H197,'Basic project data'!$D$12:$D$16,1)))</f>
        <v/>
      </c>
      <c r="D197" s="329"/>
      <c r="E197" s="329"/>
      <c r="F197" s="453"/>
      <c r="G197" s="450"/>
      <c r="H197" s="454"/>
      <c r="I197" s="449"/>
    </row>
    <row r="198" spans="1:9" x14ac:dyDescent="0.25">
      <c r="A198" s="329"/>
      <c r="B198" s="329"/>
      <c r="C198" s="448" t="str">
        <f>IF(H198="","",INDEX('Basic project data'!$A$12:$A$16,MATCH(H198,'Basic project data'!$D$12:$D$16,1)))</f>
        <v/>
      </c>
      <c r="D198" s="329"/>
      <c r="E198" s="329"/>
      <c r="F198" s="453"/>
      <c r="G198" s="450"/>
      <c r="H198" s="454"/>
      <c r="I198" s="449"/>
    </row>
    <row r="199" spans="1:9" x14ac:dyDescent="0.25">
      <c r="A199" s="329"/>
      <c r="B199" s="329"/>
      <c r="C199" s="448" t="str">
        <f>IF(H199="","",INDEX('Basic project data'!$A$12:$A$16,MATCH(H199,'Basic project data'!$D$12:$D$16,1)))</f>
        <v/>
      </c>
      <c r="D199" s="329"/>
      <c r="E199" s="329"/>
      <c r="F199" s="453"/>
      <c r="G199" s="450"/>
      <c r="H199" s="454"/>
      <c r="I199" s="449"/>
    </row>
    <row r="200" spans="1:9" x14ac:dyDescent="0.25">
      <c r="A200" s="329"/>
      <c r="B200" s="329"/>
      <c r="C200" s="448" t="str">
        <f>IF(H200="","",INDEX('Basic project data'!$A$12:$A$16,MATCH(H200,'Basic project data'!$D$12:$D$16,1)))</f>
        <v/>
      </c>
      <c r="D200" s="329"/>
      <c r="E200" s="329"/>
      <c r="F200" s="453"/>
      <c r="G200" s="450"/>
      <c r="H200" s="454"/>
      <c r="I200" s="449"/>
    </row>
    <row r="201" spans="1:9" x14ac:dyDescent="0.25">
      <c r="A201" s="329"/>
      <c r="B201" s="329"/>
      <c r="C201" s="448" t="str">
        <f>IF(H201="","",INDEX('Basic project data'!$A$12:$A$16,MATCH(H201,'Basic project data'!$D$12:$D$16,1)))</f>
        <v/>
      </c>
      <c r="D201" s="329"/>
      <c r="E201" s="329"/>
      <c r="F201" s="453"/>
      <c r="G201" s="450"/>
      <c r="H201" s="454"/>
      <c r="I201" s="449"/>
    </row>
    <row r="202" spans="1:9" x14ac:dyDescent="0.25">
      <c r="A202" s="329"/>
      <c r="B202" s="329"/>
      <c r="C202" s="448" t="str">
        <f>IF(H202="","",INDEX('Basic project data'!$A$12:$A$16,MATCH(H202,'Basic project data'!$D$12:$D$16,1)))</f>
        <v/>
      </c>
      <c r="D202" s="329"/>
      <c r="E202" s="329"/>
      <c r="F202" s="453"/>
      <c r="G202" s="450"/>
      <c r="H202" s="454"/>
      <c r="I202" s="449"/>
    </row>
    <row r="203" spans="1:9" x14ac:dyDescent="0.25">
      <c r="A203" s="329"/>
      <c r="B203" s="329"/>
      <c r="C203" s="448" t="str">
        <f>IF(H203="","",INDEX('Basic project data'!$A$12:$A$16,MATCH(H203,'Basic project data'!$D$12:$D$16,1)))</f>
        <v/>
      </c>
      <c r="D203" s="329"/>
      <c r="E203" s="329"/>
      <c r="F203" s="453"/>
      <c r="G203" s="450"/>
      <c r="H203" s="454"/>
      <c r="I203" s="449"/>
    </row>
    <row r="204" spans="1:9" x14ac:dyDescent="0.25">
      <c r="A204" s="329"/>
      <c r="B204" s="329"/>
      <c r="C204" s="448" t="str">
        <f>IF(H204="","",INDEX('Basic project data'!$A$12:$A$16,MATCH(H204,'Basic project data'!$D$12:$D$16,1)))</f>
        <v/>
      </c>
      <c r="D204" s="329"/>
      <c r="E204" s="329"/>
      <c r="F204" s="453"/>
      <c r="G204" s="450"/>
      <c r="H204" s="454"/>
      <c r="I204" s="449"/>
    </row>
    <row r="205" spans="1:9" x14ac:dyDescent="0.25">
      <c r="A205" s="329"/>
      <c r="B205" s="329"/>
      <c r="C205" s="448" t="str">
        <f>IF(H205="","",INDEX('Basic project data'!$A$12:$A$16,MATCH(H205,'Basic project data'!$D$12:$D$16,1)))</f>
        <v/>
      </c>
      <c r="D205" s="329"/>
      <c r="E205" s="329"/>
      <c r="F205" s="453"/>
      <c r="G205" s="450"/>
      <c r="H205" s="454"/>
      <c r="I205" s="449"/>
    </row>
    <row r="206" spans="1:9" x14ac:dyDescent="0.25">
      <c r="A206" s="329"/>
      <c r="B206" s="329"/>
      <c r="C206" s="448" t="str">
        <f>IF(H206="","",INDEX('Basic project data'!$A$12:$A$16,MATCH(H206,'Basic project data'!$D$12:$D$16,1)))</f>
        <v/>
      </c>
      <c r="D206" s="329"/>
      <c r="E206" s="329"/>
      <c r="F206" s="453"/>
      <c r="G206" s="450"/>
      <c r="H206" s="454"/>
      <c r="I206" s="449"/>
    </row>
    <row r="207" spans="1:9" x14ac:dyDescent="0.25">
      <c r="A207" s="329"/>
      <c r="B207" s="329"/>
      <c r="C207" s="448" t="str">
        <f>IF(H207="","",INDEX('Basic project data'!$A$12:$A$16,MATCH(H207,'Basic project data'!$D$12:$D$16,1)))</f>
        <v/>
      </c>
      <c r="D207" s="329"/>
      <c r="E207" s="329"/>
      <c r="F207" s="453"/>
      <c r="G207" s="450"/>
      <c r="H207" s="454"/>
      <c r="I207" s="449"/>
    </row>
    <row r="208" spans="1:9" x14ac:dyDescent="0.25">
      <c r="A208" s="329"/>
      <c r="B208" s="329"/>
      <c r="C208" s="448" t="str">
        <f>IF(H208="","",INDEX('Basic project data'!$A$12:$A$16,MATCH(H208,'Basic project data'!$D$12:$D$16,1)))</f>
        <v/>
      </c>
      <c r="D208" s="329"/>
      <c r="E208" s="329"/>
      <c r="F208" s="453"/>
      <c r="G208" s="450"/>
      <c r="H208" s="454"/>
      <c r="I208" s="449"/>
    </row>
    <row r="209" spans="1:9" x14ac:dyDescent="0.25">
      <c r="A209" s="329"/>
      <c r="B209" s="329"/>
      <c r="C209" s="448" t="str">
        <f>IF(H209="","",INDEX('Basic project data'!$A$12:$A$16,MATCH(H209,'Basic project data'!$D$12:$D$16,1)))</f>
        <v/>
      </c>
      <c r="D209" s="329"/>
      <c r="E209" s="329"/>
      <c r="F209" s="453"/>
      <c r="G209" s="450"/>
      <c r="H209" s="454"/>
      <c r="I209" s="449"/>
    </row>
    <row r="210" spans="1:9" x14ac:dyDescent="0.25">
      <c r="A210" s="329"/>
      <c r="B210" s="329"/>
      <c r="C210" s="448" t="str">
        <f>IF(H210="","",INDEX('Basic project data'!$A$12:$A$16,MATCH(H210,'Basic project data'!$D$12:$D$16,1)))</f>
        <v/>
      </c>
      <c r="D210" s="329"/>
      <c r="E210" s="329"/>
      <c r="F210" s="453"/>
      <c r="G210" s="450"/>
      <c r="H210" s="454"/>
      <c r="I210" s="449"/>
    </row>
    <row r="211" spans="1:9" x14ac:dyDescent="0.25">
      <c r="A211" s="329"/>
      <c r="B211" s="329"/>
      <c r="C211" s="448" t="str">
        <f>IF(H211="","",INDEX('Basic project data'!$A$12:$A$16,MATCH(H211,'Basic project data'!$D$12:$D$16,1)))</f>
        <v/>
      </c>
      <c r="D211" s="329"/>
      <c r="E211" s="329"/>
      <c r="F211" s="453"/>
      <c r="G211" s="450"/>
      <c r="H211" s="454"/>
      <c r="I211" s="449"/>
    </row>
    <row r="212" spans="1:9" x14ac:dyDescent="0.25">
      <c r="A212" s="329"/>
      <c r="B212" s="329"/>
      <c r="C212" s="448" t="str">
        <f>IF(H212="","",INDEX('Basic project data'!$A$12:$A$16,MATCH(H212,'Basic project data'!$D$12:$D$16,1)))</f>
        <v/>
      </c>
      <c r="D212" s="329"/>
      <c r="E212" s="329"/>
      <c r="F212" s="453"/>
      <c r="G212" s="450"/>
      <c r="H212" s="454"/>
      <c r="I212" s="449"/>
    </row>
    <row r="213" spans="1:9" x14ac:dyDescent="0.25">
      <c r="A213" s="329"/>
      <c r="B213" s="329"/>
      <c r="C213" s="448" t="str">
        <f>IF(H213="","",INDEX('Basic project data'!$A$12:$A$16,MATCH(H213,'Basic project data'!$D$12:$D$16,1)))</f>
        <v/>
      </c>
      <c r="D213" s="329"/>
      <c r="E213" s="329"/>
      <c r="F213" s="453"/>
      <c r="G213" s="450"/>
      <c r="H213" s="454"/>
      <c r="I213" s="449"/>
    </row>
    <row r="214" spans="1:9" x14ac:dyDescent="0.25">
      <c r="A214" s="329"/>
      <c r="B214" s="329"/>
      <c r="C214" s="448" t="str">
        <f>IF(H214="","",INDEX('Basic project data'!$A$12:$A$16,MATCH(H214,'Basic project data'!$D$12:$D$16,1)))</f>
        <v/>
      </c>
      <c r="D214" s="329"/>
      <c r="E214" s="329"/>
      <c r="F214" s="453"/>
      <c r="G214" s="450"/>
      <c r="H214" s="454"/>
      <c r="I214" s="449"/>
    </row>
    <row r="215" spans="1:9" x14ac:dyDescent="0.25">
      <c r="A215" s="329"/>
      <c r="B215" s="329"/>
      <c r="C215" s="448" t="str">
        <f>IF(H215="","",INDEX('Basic project data'!$A$12:$A$16,MATCH(H215,'Basic project data'!$D$12:$D$16,1)))</f>
        <v/>
      </c>
      <c r="D215" s="329"/>
      <c r="E215" s="329"/>
      <c r="F215" s="453"/>
      <c r="G215" s="450"/>
      <c r="H215" s="454"/>
      <c r="I215" s="449"/>
    </row>
    <row r="216" spans="1:9" x14ac:dyDescent="0.25">
      <c r="A216" s="329"/>
      <c r="B216" s="329"/>
      <c r="C216" s="448" t="str">
        <f>IF(H216="","",INDEX('Basic project data'!$A$12:$A$16,MATCH(H216,'Basic project data'!$D$12:$D$16,1)))</f>
        <v/>
      </c>
      <c r="D216" s="329"/>
      <c r="E216" s="329"/>
      <c r="F216" s="453"/>
      <c r="G216" s="450"/>
      <c r="H216" s="454"/>
      <c r="I216" s="449"/>
    </row>
    <row r="217" spans="1:9" x14ac:dyDescent="0.25">
      <c r="A217" s="329"/>
      <c r="B217" s="329"/>
      <c r="C217" s="448" t="str">
        <f>IF(H217="","",INDEX('Basic project data'!$A$12:$A$16,MATCH(H217,'Basic project data'!$D$12:$D$16,1)))</f>
        <v/>
      </c>
      <c r="D217" s="329"/>
      <c r="E217" s="329"/>
      <c r="F217" s="453"/>
      <c r="G217" s="450"/>
      <c r="H217" s="454"/>
      <c r="I217" s="449"/>
    </row>
    <row r="218" spans="1:9" x14ac:dyDescent="0.25">
      <c r="A218" s="329"/>
      <c r="B218" s="329"/>
      <c r="C218" s="448" t="str">
        <f>IF(H218="","",INDEX('Basic project data'!$A$12:$A$16,MATCH(H218,'Basic project data'!$D$12:$D$16,1)))</f>
        <v/>
      </c>
      <c r="D218" s="329"/>
      <c r="E218" s="329"/>
      <c r="F218" s="453"/>
      <c r="G218" s="450"/>
      <c r="H218" s="454"/>
      <c r="I218" s="449"/>
    </row>
    <row r="219" spans="1:9" x14ac:dyDescent="0.25">
      <c r="A219" s="329"/>
      <c r="B219" s="329"/>
      <c r="C219" s="448" t="str">
        <f>IF(H219="","",INDEX('Basic project data'!$A$12:$A$16,MATCH(H219,'Basic project data'!$D$12:$D$16,1)))</f>
        <v/>
      </c>
      <c r="D219" s="329"/>
      <c r="E219" s="329"/>
      <c r="F219" s="453"/>
      <c r="G219" s="450"/>
      <c r="H219" s="454"/>
      <c r="I219" s="449"/>
    </row>
    <row r="220" spans="1:9" x14ac:dyDescent="0.25">
      <c r="A220" s="329"/>
      <c r="B220" s="329"/>
      <c r="C220" s="448" t="str">
        <f>IF(H220="","",INDEX('Basic project data'!$A$12:$A$16,MATCH(H220,'Basic project data'!$D$12:$D$16,1)))</f>
        <v/>
      </c>
      <c r="D220" s="329"/>
      <c r="E220" s="329"/>
      <c r="F220" s="453"/>
      <c r="G220" s="450"/>
      <c r="H220" s="454"/>
      <c r="I220" s="449"/>
    </row>
    <row r="221" spans="1:9" x14ac:dyDescent="0.25">
      <c r="A221" s="329"/>
      <c r="B221" s="329"/>
      <c r="C221" s="448" t="str">
        <f>IF(H221="","",INDEX('Basic project data'!$A$12:$A$16,MATCH(H221,'Basic project data'!$D$12:$D$16,1)))</f>
        <v/>
      </c>
      <c r="D221" s="329"/>
      <c r="E221" s="329"/>
      <c r="F221" s="453"/>
      <c r="G221" s="450"/>
      <c r="H221" s="454"/>
      <c r="I221" s="449"/>
    </row>
    <row r="222" spans="1:9" x14ac:dyDescent="0.25">
      <c r="A222" s="329"/>
      <c r="B222" s="329"/>
      <c r="C222" s="448" t="str">
        <f>IF(H222="","",INDEX('Basic project data'!$A$12:$A$16,MATCH(H222,'Basic project data'!$D$12:$D$16,1)))</f>
        <v/>
      </c>
      <c r="D222" s="329"/>
      <c r="E222" s="329"/>
      <c r="F222" s="453"/>
      <c r="G222" s="450"/>
      <c r="H222" s="454"/>
      <c r="I222" s="449"/>
    </row>
    <row r="223" spans="1:9" x14ac:dyDescent="0.25">
      <c r="A223" s="329"/>
      <c r="B223" s="329"/>
      <c r="C223" s="448" t="str">
        <f>IF(H223="","",INDEX('Basic project data'!$A$12:$A$16,MATCH(H223,'Basic project data'!$D$12:$D$16,1)))</f>
        <v/>
      </c>
      <c r="D223" s="329"/>
      <c r="E223" s="329"/>
      <c r="F223" s="453"/>
      <c r="G223" s="450"/>
      <c r="H223" s="454"/>
      <c r="I223" s="449"/>
    </row>
    <row r="224" spans="1:9" x14ac:dyDescent="0.25">
      <c r="A224" s="329"/>
      <c r="B224" s="329"/>
      <c r="C224" s="448" t="str">
        <f>IF(H224="","",INDEX('Basic project data'!$A$12:$A$16,MATCH(H224,'Basic project data'!$D$12:$D$16,1)))</f>
        <v/>
      </c>
      <c r="D224" s="329"/>
      <c r="E224" s="329"/>
      <c r="F224" s="453"/>
      <c r="G224" s="450"/>
      <c r="H224" s="454"/>
      <c r="I224" s="449"/>
    </row>
    <row r="225" spans="1:9" x14ac:dyDescent="0.25">
      <c r="A225" s="329"/>
      <c r="B225" s="329"/>
      <c r="C225" s="448" t="str">
        <f>IF(H225="","",INDEX('Basic project data'!$A$12:$A$16,MATCH(H225,'Basic project data'!$D$12:$D$16,1)))</f>
        <v/>
      </c>
      <c r="D225" s="329"/>
      <c r="E225" s="329"/>
      <c r="F225" s="453"/>
      <c r="G225" s="450"/>
      <c r="H225" s="454"/>
      <c r="I225" s="449"/>
    </row>
    <row r="226" spans="1:9" x14ac:dyDescent="0.25">
      <c r="A226" s="329"/>
      <c r="B226" s="329"/>
      <c r="C226" s="448" t="str">
        <f>IF(H226="","",INDEX('Basic project data'!$A$12:$A$16,MATCH(H226,'Basic project data'!$D$12:$D$16,1)))</f>
        <v/>
      </c>
      <c r="D226" s="329"/>
      <c r="E226" s="329"/>
      <c r="F226" s="453"/>
      <c r="G226" s="450"/>
      <c r="H226" s="454"/>
      <c r="I226" s="449"/>
    </row>
    <row r="227" spans="1:9" x14ac:dyDescent="0.25">
      <c r="A227" s="329"/>
      <c r="B227" s="329"/>
      <c r="C227" s="448" t="str">
        <f>IF(H227="","",INDEX('Basic project data'!$A$12:$A$16,MATCH(H227,'Basic project data'!$D$12:$D$16,1)))</f>
        <v/>
      </c>
      <c r="D227" s="329"/>
      <c r="E227" s="329"/>
      <c r="F227" s="453"/>
      <c r="G227" s="450"/>
      <c r="H227" s="454"/>
      <c r="I227" s="449"/>
    </row>
    <row r="228" spans="1:9" x14ac:dyDescent="0.25">
      <c r="A228" s="329"/>
      <c r="B228" s="329"/>
      <c r="C228" s="448" t="str">
        <f>IF(H228="","",INDEX('Basic project data'!$A$12:$A$16,MATCH(H228,'Basic project data'!$D$12:$D$16,1)))</f>
        <v/>
      </c>
      <c r="D228" s="329"/>
      <c r="E228" s="329"/>
      <c r="F228" s="453"/>
      <c r="G228" s="450"/>
      <c r="H228" s="454"/>
      <c r="I228" s="449"/>
    </row>
    <row r="229" spans="1:9" x14ac:dyDescent="0.25">
      <c r="A229" s="329"/>
      <c r="B229" s="329"/>
      <c r="C229" s="448" t="str">
        <f>IF(H229="","",INDEX('Basic project data'!$A$12:$A$16,MATCH(H229,'Basic project data'!$D$12:$D$16,1)))</f>
        <v/>
      </c>
      <c r="D229" s="329"/>
      <c r="E229" s="329"/>
      <c r="F229" s="453"/>
      <c r="G229" s="450"/>
      <c r="H229" s="454"/>
      <c r="I229" s="449"/>
    </row>
    <row r="230" spans="1:9" x14ac:dyDescent="0.25">
      <c r="A230" s="329"/>
      <c r="B230" s="329"/>
      <c r="C230" s="448" t="str">
        <f>IF(H230="","",INDEX('Basic project data'!$A$12:$A$16,MATCH(H230,'Basic project data'!$D$12:$D$16,1)))</f>
        <v/>
      </c>
      <c r="D230" s="329"/>
      <c r="E230" s="329"/>
      <c r="F230" s="453"/>
      <c r="G230" s="450"/>
      <c r="H230" s="454"/>
      <c r="I230" s="449"/>
    </row>
    <row r="231" spans="1:9" x14ac:dyDescent="0.25">
      <c r="A231" s="329"/>
      <c r="B231" s="329"/>
      <c r="C231" s="448" t="str">
        <f>IF(H231="","",INDEX('Basic project data'!$A$12:$A$16,MATCH(H231,'Basic project data'!$D$12:$D$16,1)))</f>
        <v/>
      </c>
      <c r="D231" s="329"/>
      <c r="E231" s="329"/>
      <c r="F231" s="453"/>
      <c r="G231" s="450"/>
      <c r="H231" s="454"/>
      <c r="I231" s="449"/>
    </row>
    <row r="232" spans="1:9" x14ac:dyDescent="0.25">
      <c r="A232" s="329"/>
      <c r="B232" s="329"/>
      <c r="C232" s="448" t="str">
        <f>IF(H232="","",INDEX('Basic project data'!$A$12:$A$16,MATCH(H232,'Basic project data'!$D$12:$D$16,1)))</f>
        <v/>
      </c>
      <c r="D232" s="329"/>
      <c r="E232" s="329"/>
      <c r="F232" s="453"/>
      <c r="G232" s="450"/>
      <c r="H232" s="454"/>
      <c r="I232" s="449"/>
    </row>
    <row r="233" spans="1:9" x14ac:dyDescent="0.25">
      <c r="A233" s="329"/>
      <c r="B233" s="329"/>
      <c r="C233" s="448" t="str">
        <f>IF(H233="","",INDEX('Basic project data'!$A$12:$A$16,MATCH(H233,'Basic project data'!$D$12:$D$16,1)))</f>
        <v/>
      </c>
      <c r="D233" s="329"/>
      <c r="E233" s="329"/>
      <c r="F233" s="453"/>
      <c r="G233" s="450"/>
      <c r="H233" s="454"/>
      <c r="I233" s="449"/>
    </row>
    <row r="234" spans="1:9" x14ac:dyDescent="0.25">
      <c r="A234" s="329"/>
      <c r="B234" s="329"/>
      <c r="C234" s="448" t="str">
        <f>IF(H234="","",INDEX('Basic project data'!$A$12:$A$16,MATCH(H234,'Basic project data'!$D$12:$D$16,1)))</f>
        <v/>
      </c>
      <c r="D234" s="329"/>
      <c r="E234" s="329"/>
      <c r="F234" s="453"/>
      <c r="G234" s="450"/>
      <c r="H234" s="454"/>
      <c r="I234" s="449"/>
    </row>
    <row r="235" spans="1:9" x14ac:dyDescent="0.25">
      <c r="A235" s="329"/>
      <c r="B235" s="329"/>
      <c r="C235" s="448" t="str">
        <f>IF(H235="","",INDEX('Basic project data'!$A$12:$A$16,MATCH(H235,'Basic project data'!$D$12:$D$16,1)))</f>
        <v/>
      </c>
      <c r="D235" s="329"/>
      <c r="E235" s="329"/>
      <c r="F235" s="453"/>
      <c r="G235" s="450"/>
      <c r="H235" s="454"/>
      <c r="I235" s="449"/>
    </row>
    <row r="236" spans="1:9" x14ac:dyDescent="0.25">
      <c r="A236" s="329"/>
      <c r="B236" s="329"/>
      <c r="C236" s="448" t="str">
        <f>IF(H236="","",INDEX('Basic project data'!$A$12:$A$16,MATCH(H236,'Basic project data'!$D$12:$D$16,1)))</f>
        <v/>
      </c>
      <c r="D236" s="329"/>
      <c r="E236" s="329"/>
      <c r="F236" s="453"/>
      <c r="G236" s="450"/>
      <c r="H236" s="454"/>
      <c r="I236" s="449"/>
    </row>
    <row r="237" spans="1:9" x14ac:dyDescent="0.25">
      <c r="A237" s="329"/>
      <c r="B237" s="329"/>
      <c r="C237" s="448" t="str">
        <f>IF(H237="","",INDEX('Basic project data'!$A$12:$A$16,MATCH(H237,'Basic project data'!$D$12:$D$16,1)))</f>
        <v/>
      </c>
      <c r="D237" s="329"/>
      <c r="E237" s="329"/>
      <c r="F237" s="453"/>
      <c r="G237" s="450"/>
      <c r="H237" s="454"/>
      <c r="I237" s="449"/>
    </row>
    <row r="238" spans="1:9" x14ac:dyDescent="0.25">
      <c r="A238" s="329"/>
      <c r="B238" s="329"/>
      <c r="C238" s="448" t="str">
        <f>IF(H238="","",INDEX('Basic project data'!$A$12:$A$16,MATCH(H238,'Basic project data'!$D$12:$D$16,1)))</f>
        <v/>
      </c>
      <c r="D238" s="329"/>
      <c r="E238" s="329"/>
      <c r="F238" s="453"/>
      <c r="G238" s="450"/>
      <c r="H238" s="454"/>
      <c r="I238" s="449"/>
    </row>
    <row r="239" spans="1:9" x14ac:dyDescent="0.25">
      <c r="A239" s="329"/>
      <c r="B239" s="329"/>
      <c r="C239" s="448" t="str">
        <f>IF(H239="","",INDEX('Basic project data'!$A$12:$A$16,MATCH(H239,'Basic project data'!$D$12:$D$16,1)))</f>
        <v/>
      </c>
      <c r="D239" s="329"/>
      <c r="E239" s="329"/>
      <c r="F239" s="453"/>
      <c r="G239" s="450"/>
      <c r="H239" s="454"/>
      <c r="I239" s="449"/>
    </row>
    <row r="240" spans="1:9" x14ac:dyDescent="0.25">
      <c r="A240" s="329"/>
      <c r="B240" s="329"/>
      <c r="C240" s="448" t="str">
        <f>IF(H240="","",INDEX('Basic project data'!$A$12:$A$16,MATCH(H240,'Basic project data'!$D$12:$D$16,1)))</f>
        <v/>
      </c>
      <c r="D240" s="329"/>
      <c r="E240" s="329"/>
      <c r="F240" s="453"/>
      <c r="G240" s="450"/>
      <c r="H240" s="454"/>
      <c r="I240" s="449"/>
    </row>
    <row r="241" spans="1:9" x14ac:dyDescent="0.25">
      <c r="A241" s="329"/>
      <c r="B241" s="329"/>
      <c r="C241" s="448" t="str">
        <f>IF(H241="","",INDEX('Basic project data'!$A$12:$A$16,MATCH(H241,'Basic project data'!$D$12:$D$16,1)))</f>
        <v/>
      </c>
      <c r="D241" s="329"/>
      <c r="E241" s="329"/>
      <c r="F241" s="453"/>
      <c r="G241" s="450"/>
      <c r="H241" s="454"/>
      <c r="I241" s="449"/>
    </row>
    <row r="242" spans="1:9" x14ac:dyDescent="0.25">
      <c r="A242" s="329"/>
      <c r="B242" s="329"/>
      <c r="C242" s="448" t="str">
        <f>IF(H242="","",INDEX('Basic project data'!$A$12:$A$16,MATCH(H242,'Basic project data'!$D$12:$D$16,1)))</f>
        <v/>
      </c>
      <c r="D242" s="329"/>
      <c r="E242" s="329"/>
      <c r="F242" s="453"/>
      <c r="G242" s="450"/>
      <c r="H242" s="454"/>
      <c r="I242" s="449"/>
    </row>
    <row r="243" spans="1:9" x14ac:dyDescent="0.25">
      <c r="A243" s="329"/>
      <c r="B243" s="329"/>
      <c r="C243" s="448" t="str">
        <f>IF(H243="","",INDEX('Basic project data'!$A$12:$A$16,MATCH(H243,'Basic project data'!$D$12:$D$16,1)))</f>
        <v/>
      </c>
      <c r="D243" s="329"/>
      <c r="E243" s="329"/>
      <c r="F243" s="453"/>
      <c r="G243" s="450"/>
      <c r="H243" s="454"/>
      <c r="I243" s="449"/>
    </row>
    <row r="244" spans="1:9" x14ac:dyDescent="0.25">
      <c r="A244" s="329"/>
      <c r="B244" s="329"/>
      <c r="C244" s="448" t="str">
        <f>IF(H244="","",INDEX('Basic project data'!$A$12:$A$16,MATCH(H244,'Basic project data'!$D$12:$D$16,1)))</f>
        <v/>
      </c>
      <c r="D244" s="329"/>
      <c r="E244" s="329"/>
      <c r="F244" s="453"/>
      <c r="G244" s="450"/>
      <c r="H244" s="454"/>
      <c r="I244" s="449"/>
    </row>
    <row r="245" spans="1:9" x14ac:dyDescent="0.25">
      <c r="A245" s="329"/>
      <c r="B245" s="329"/>
      <c r="C245" s="448" t="str">
        <f>IF(H245="","",INDEX('Basic project data'!$A$12:$A$16,MATCH(H245,'Basic project data'!$D$12:$D$16,1)))</f>
        <v/>
      </c>
      <c r="D245" s="329"/>
      <c r="E245" s="329"/>
      <c r="F245" s="453"/>
      <c r="G245" s="450"/>
      <c r="H245" s="454"/>
      <c r="I245" s="449"/>
    </row>
    <row r="246" spans="1:9" x14ac:dyDescent="0.25">
      <c r="A246" s="329"/>
      <c r="B246" s="329"/>
      <c r="C246" s="448" t="str">
        <f>IF(H246="","",INDEX('Basic project data'!$A$12:$A$16,MATCH(H246,'Basic project data'!$D$12:$D$16,1)))</f>
        <v/>
      </c>
      <c r="D246" s="329"/>
      <c r="E246" s="329"/>
      <c r="F246" s="453"/>
      <c r="G246" s="450"/>
      <c r="H246" s="454"/>
      <c r="I246" s="449"/>
    </row>
    <row r="247" spans="1:9" x14ac:dyDescent="0.25">
      <c r="A247" s="329"/>
      <c r="B247" s="329"/>
      <c r="C247" s="448" t="str">
        <f>IF(H247="","",INDEX('Basic project data'!$A$12:$A$16,MATCH(H247,'Basic project data'!$D$12:$D$16,1)))</f>
        <v/>
      </c>
      <c r="D247" s="329"/>
      <c r="E247" s="329"/>
      <c r="F247" s="453"/>
      <c r="G247" s="450"/>
      <c r="H247" s="454"/>
      <c r="I247" s="449"/>
    </row>
    <row r="248" spans="1:9" x14ac:dyDescent="0.25">
      <c r="A248" s="329"/>
      <c r="B248" s="329"/>
      <c r="C248" s="448" t="str">
        <f>IF(H248="","",INDEX('Basic project data'!$A$12:$A$16,MATCH(H248,'Basic project data'!$D$12:$D$16,1)))</f>
        <v/>
      </c>
      <c r="D248" s="329"/>
      <c r="E248" s="329"/>
      <c r="F248" s="453"/>
      <c r="G248" s="450"/>
      <c r="H248" s="454"/>
      <c r="I248" s="449"/>
    </row>
    <row r="249" spans="1:9" x14ac:dyDescent="0.25">
      <c r="A249" s="329"/>
      <c r="B249" s="329"/>
      <c r="C249" s="448" t="str">
        <f>IF(H249="","",INDEX('Basic project data'!$A$12:$A$16,MATCH(H249,'Basic project data'!$D$12:$D$16,1)))</f>
        <v/>
      </c>
      <c r="D249" s="329"/>
      <c r="E249" s="329"/>
      <c r="F249" s="453"/>
      <c r="G249" s="450"/>
      <c r="H249" s="454"/>
      <c r="I249" s="449"/>
    </row>
    <row r="250" spans="1:9" x14ac:dyDescent="0.25">
      <c r="A250" s="329"/>
      <c r="B250" s="329"/>
      <c r="C250" s="448" t="str">
        <f>IF(H250="","",INDEX('Basic project data'!$A$12:$A$16,MATCH(H250,'Basic project data'!$D$12:$D$16,1)))</f>
        <v/>
      </c>
      <c r="D250" s="329"/>
      <c r="E250" s="329"/>
      <c r="F250" s="453"/>
      <c r="G250" s="450"/>
      <c r="H250" s="454"/>
      <c r="I250" s="449"/>
    </row>
    <row r="251" spans="1:9" x14ac:dyDescent="0.25">
      <c r="A251" s="329"/>
      <c r="B251" s="329"/>
      <c r="C251" s="448" t="str">
        <f>IF(H251="","",INDEX('Basic project data'!$A$12:$A$16,MATCH(H251,'Basic project data'!$D$12:$D$16,1)))</f>
        <v/>
      </c>
      <c r="D251" s="329"/>
      <c r="E251" s="329"/>
      <c r="F251" s="453"/>
      <c r="G251" s="450"/>
      <c r="H251" s="454"/>
      <c r="I251" s="449"/>
    </row>
    <row r="252" spans="1:9" x14ac:dyDescent="0.25">
      <c r="A252" s="329"/>
      <c r="B252" s="329"/>
      <c r="C252" s="448" t="str">
        <f>IF(H252="","",INDEX('Basic project data'!$A$12:$A$16,MATCH(H252,'Basic project data'!$D$12:$D$16,1)))</f>
        <v/>
      </c>
      <c r="D252" s="329"/>
      <c r="E252" s="329"/>
      <c r="F252" s="453"/>
      <c r="G252" s="450"/>
      <c r="H252" s="454"/>
      <c r="I252" s="449"/>
    </row>
    <row r="253" spans="1:9" x14ac:dyDescent="0.25">
      <c r="A253" s="329"/>
      <c r="B253" s="329"/>
      <c r="C253" s="448" t="str">
        <f>IF(H253="","",INDEX('Basic project data'!$A$12:$A$16,MATCH(H253,'Basic project data'!$D$12:$D$16,1)))</f>
        <v/>
      </c>
      <c r="D253" s="329"/>
      <c r="E253" s="329"/>
      <c r="F253" s="453"/>
      <c r="G253" s="450"/>
      <c r="H253" s="454"/>
      <c r="I253" s="449"/>
    </row>
    <row r="254" spans="1:9" x14ac:dyDescent="0.25">
      <c r="A254" s="329"/>
      <c r="B254" s="329"/>
      <c r="C254" s="448" t="str">
        <f>IF(H254="","",INDEX('Basic project data'!$A$12:$A$16,MATCH(H254,'Basic project data'!$D$12:$D$16,1)))</f>
        <v/>
      </c>
      <c r="D254" s="329"/>
      <c r="E254" s="329"/>
      <c r="F254" s="453"/>
      <c r="G254" s="450"/>
      <c r="H254" s="454"/>
      <c r="I254" s="449"/>
    </row>
    <row r="255" spans="1:9" x14ac:dyDescent="0.25">
      <c r="A255" s="329"/>
      <c r="B255" s="329"/>
      <c r="C255" s="448" t="str">
        <f>IF(H255="","",INDEX('Basic project data'!$A$12:$A$16,MATCH(H255,'Basic project data'!$D$12:$D$16,1)))</f>
        <v/>
      </c>
      <c r="D255" s="329"/>
      <c r="E255" s="329"/>
      <c r="F255" s="453"/>
      <c r="G255" s="450"/>
      <c r="H255" s="454"/>
      <c r="I255" s="449"/>
    </row>
    <row r="256" spans="1:9" x14ac:dyDescent="0.25">
      <c r="A256" s="329"/>
      <c r="B256" s="329"/>
      <c r="C256" s="448" t="str">
        <f>IF(H256="","",INDEX('Basic project data'!$A$12:$A$16,MATCH(H256,'Basic project data'!$D$12:$D$16,1)))</f>
        <v/>
      </c>
      <c r="D256" s="329"/>
      <c r="E256" s="329"/>
      <c r="F256" s="453"/>
      <c r="G256" s="450"/>
      <c r="H256" s="454"/>
      <c r="I256" s="449"/>
    </row>
    <row r="257" spans="1:9" x14ac:dyDescent="0.25">
      <c r="A257" s="329"/>
      <c r="B257" s="329"/>
      <c r="C257" s="448" t="str">
        <f>IF(H257="","",INDEX('Basic project data'!$A$12:$A$16,MATCH(H257,'Basic project data'!$D$12:$D$16,1)))</f>
        <v/>
      </c>
      <c r="D257" s="329"/>
      <c r="E257" s="329"/>
      <c r="F257" s="453"/>
      <c r="G257" s="450"/>
      <c r="H257" s="454"/>
      <c r="I257" s="449"/>
    </row>
    <row r="258" spans="1:9" x14ac:dyDescent="0.25">
      <c r="A258" s="329"/>
      <c r="B258" s="329"/>
      <c r="C258" s="448" t="str">
        <f>IF(H258="","",INDEX('Basic project data'!$A$12:$A$16,MATCH(H258,'Basic project data'!$D$12:$D$16,1)))</f>
        <v/>
      </c>
      <c r="D258" s="329"/>
      <c r="E258" s="329"/>
      <c r="F258" s="453"/>
      <c r="G258" s="450"/>
      <c r="H258" s="454"/>
      <c r="I258" s="449"/>
    </row>
    <row r="259" spans="1:9" x14ac:dyDescent="0.25">
      <c r="A259" s="329"/>
      <c r="B259" s="329"/>
      <c r="C259" s="448" t="str">
        <f>IF(H259="","",INDEX('Basic project data'!$A$12:$A$16,MATCH(H259,'Basic project data'!$D$12:$D$16,1)))</f>
        <v/>
      </c>
      <c r="D259" s="329"/>
      <c r="E259" s="329"/>
      <c r="F259" s="453"/>
      <c r="G259" s="450"/>
      <c r="H259" s="454"/>
      <c r="I259" s="449"/>
    </row>
    <row r="260" spans="1:9" x14ac:dyDescent="0.25">
      <c r="A260" s="329"/>
      <c r="B260" s="329"/>
      <c r="C260" s="448" t="str">
        <f>IF(H260="","",INDEX('Basic project data'!$A$12:$A$16,MATCH(H260,'Basic project data'!$D$12:$D$16,1)))</f>
        <v/>
      </c>
      <c r="D260" s="329"/>
      <c r="E260" s="329"/>
      <c r="F260" s="453"/>
      <c r="G260" s="450"/>
      <c r="H260" s="454"/>
      <c r="I260" s="449"/>
    </row>
    <row r="261" spans="1:9" x14ac:dyDescent="0.25">
      <c r="A261" s="329"/>
      <c r="B261" s="329"/>
      <c r="C261" s="448" t="str">
        <f>IF(H261="","",INDEX('Basic project data'!$A$12:$A$16,MATCH(H261,'Basic project data'!$D$12:$D$16,1)))</f>
        <v/>
      </c>
      <c r="D261" s="329"/>
      <c r="E261" s="329"/>
      <c r="F261" s="453"/>
      <c r="G261" s="450"/>
      <c r="H261" s="454"/>
      <c r="I261" s="449"/>
    </row>
    <row r="262" spans="1:9" x14ac:dyDescent="0.25">
      <c r="A262" s="329"/>
      <c r="B262" s="329"/>
      <c r="C262" s="448" t="str">
        <f>IF(H262="","",INDEX('Basic project data'!$A$12:$A$16,MATCH(H262,'Basic project data'!$D$12:$D$16,1)))</f>
        <v/>
      </c>
      <c r="D262" s="329"/>
      <c r="E262" s="329"/>
      <c r="F262" s="453"/>
      <c r="G262" s="450"/>
      <c r="H262" s="454"/>
      <c r="I262" s="449"/>
    </row>
    <row r="263" spans="1:9" x14ac:dyDescent="0.25">
      <c r="A263" s="329"/>
      <c r="B263" s="329"/>
      <c r="C263" s="448" t="str">
        <f>IF(H263="","",INDEX('Basic project data'!$A$12:$A$16,MATCH(H263,'Basic project data'!$D$12:$D$16,1)))</f>
        <v/>
      </c>
      <c r="D263" s="329"/>
      <c r="E263" s="329"/>
      <c r="F263" s="453"/>
      <c r="G263" s="450"/>
      <c r="H263" s="454"/>
      <c r="I263" s="449"/>
    </row>
    <row r="264" spans="1:9" x14ac:dyDescent="0.25">
      <c r="A264" s="329"/>
      <c r="B264" s="329"/>
      <c r="C264" s="448" t="str">
        <f>IF(H264="","",INDEX('Basic project data'!$A$12:$A$16,MATCH(H264,'Basic project data'!$D$12:$D$16,1)))</f>
        <v/>
      </c>
      <c r="D264" s="329"/>
      <c r="E264" s="329"/>
      <c r="F264" s="453"/>
      <c r="G264" s="450"/>
      <c r="H264" s="454"/>
      <c r="I264" s="449"/>
    </row>
    <row r="265" spans="1:9" x14ac:dyDescent="0.25">
      <c r="A265" s="329"/>
      <c r="B265" s="329"/>
      <c r="C265" s="448" t="str">
        <f>IF(H265="","",INDEX('Basic project data'!$A$12:$A$16,MATCH(H265,'Basic project data'!$D$12:$D$16,1)))</f>
        <v/>
      </c>
      <c r="D265" s="329"/>
      <c r="E265" s="329"/>
      <c r="F265" s="453"/>
      <c r="G265" s="450"/>
      <c r="H265" s="454"/>
      <c r="I265" s="449"/>
    </row>
    <row r="266" spans="1:9" x14ac:dyDescent="0.25">
      <c r="A266" s="329"/>
      <c r="B266" s="329"/>
      <c r="C266" s="448" t="str">
        <f>IF(H266="","",INDEX('Basic project data'!$A$12:$A$16,MATCH(H266,'Basic project data'!$D$12:$D$16,1)))</f>
        <v/>
      </c>
      <c r="D266" s="329"/>
      <c r="E266" s="329"/>
      <c r="F266" s="453"/>
      <c r="G266" s="450"/>
      <c r="H266" s="454"/>
      <c r="I266" s="449"/>
    </row>
    <row r="267" spans="1:9" x14ac:dyDescent="0.25">
      <c r="A267" s="329"/>
      <c r="B267" s="329"/>
      <c r="C267" s="448" t="str">
        <f>IF(H267="","",INDEX('Basic project data'!$A$12:$A$16,MATCH(H267,'Basic project data'!$D$12:$D$16,1)))</f>
        <v/>
      </c>
      <c r="D267" s="329"/>
      <c r="E267" s="329"/>
      <c r="F267" s="453"/>
      <c r="G267" s="450"/>
      <c r="H267" s="454"/>
      <c r="I267" s="449"/>
    </row>
    <row r="268" spans="1:9" x14ac:dyDescent="0.25">
      <c r="A268" s="329"/>
      <c r="B268" s="329"/>
      <c r="C268" s="448" t="str">
        <f>IF(H268="","",INDEX('Basic project data'!$A$12:$A$16,MATCH(H268,'Basic project data'!$D$12:$D$16,1)))</f>
        <v/>
      </c>
      <c r="D268" s="329"/>
      <c r="E268" s="329"/>
      <c r="F268" s="453"/>
      <c r="G268" s="450"/>
      <c r="H268" s="454"/>
      <c r="I268" s="449"/>
    </row>
    <row r="269" spans="1:9" x14ac:dyDescent="0.25">
      <c r="A269" s="329"/>
      <c r="B269" s="329"/>
      <c r="C269" s="448" t="str">
        <f>IF(H269="","",INDEX('Basic project data'!$A$12:$A$16,MATCH(H269,'Basic project data'!$D$12:$D$16,1)))</f>
        <v/>
      </c>
      <c r="D269" s="329"/>
      <c r="E269" s="329"/>
      <c r="F269" s="453"/>
      <c r="G269" s="450"/>
      <c r="H269" s="454"/>
      <c r="I269" s="449"/>
    </row>
    <row r="270" spans="1:9" x14ac:dyDescent="0.25">
      <c r="A270" s="329"/>
      <c r="B270" s="329"/>
      <c r="C270" s="448" t="str">
        <f>IF(H270="","",INDEX('Basic project data'!$A$12:$A$16,MATCH(H270,'Basic project data'!$D$12:$D$16,1)))</f>
        <v/>
      </c>
      <c r="D270" s="329"/>
      <c r="E270" s="329"/>
      <c r="F270" s="453"/>
      <c r="G270" s="450"/>
      <c r="H270" s="454"/>
      <c r="I270" s="449"/>
    </row>
    <row r="271" spans="1:9" x14ac:dyDescent="0.25">
      <c r="A271" s="329"/>
      <c r="B271" s="329"/>
      <c r="C271" s="448" t="str">
        <f>IF(H271="","",INDEX('Basic project data'!$A$12:$A$16,MATCH(H271,'Basic project data'!$D$12:$D$16,1)))</f>
        <v/>
      </c>
      <c r="D271" s="329"/>
      <c r="E271" s="329"/>
      <c r="F271" s="453"/>
      <c r="G271" s="450"/>
      <c r="H271" s="454"/>
      <c r="I271" s="449"/>
    </row>
    <row r="272" spans="1:9" x14ac:dyDescent="0.25">
      <c r="A272" s="329"/>
      <c r="B272" s="329"/>
      <c r="C272" s="448" t="str">
        <f>IF(H272="","",INDEX('Basic project data'!$A$12:$A$16,MATCH(H272,'Basic project data'!$D$12:$D$16,1)))</f>
        <v/>
      </c>
      <c r="D272" s="329"/>
      <c r="E272" s="329"/>
      <c r="F272" s="453"/>
      <c r="G272" s="450"/>
      <c r="H272" s="454"/>
      <c r="I272" s="449"/>
    </row>
    <row r="273" spans="1:9" x14ac:dyDescent="0.25">
      <c r="A273" s="329"/>
      <c r="B273" s="329"/>
      <c r="C273" s="448" t="str">
        <f>IF(H273="","",INDEX('Basic project data'!$A$12:$A$16,MATCH(H273,'Basic project data'!$D$12:$D$16,1)))</f>
        <v/>
      </c>
      <c r="D273" s="329"/>
      <c r="E273" s="329"/>
      <c r="F273" s="453"/>
      <c r="G273" s="450"/>
      <c r="H273" s="454"/>
      <c r="I273" s="449"/>
    </row>
    <row r="274" spans="1:9" x14ac:dyDescent="0.25">
      <c r="A274" s="329"/>
      <c r="B274" s="329"/>
      <c r="C274" s="448" t="str">
        <f>IF(H274="","",INDEX('Basic project data'!$A$12:$A$16,MATCH(H274,'Basic project data'!$D$12:$D$16,1)))</f>
        <v/>
      </c>
      <c r="D274" s="329"/>
      <c r="E274" s="329"/>
      <c r="F274" s="453"/>
      <c r="G274" s="450"/>
      <c r="H274" s="454"/>
      <c r="I274" s="449"/>
    </row>
    <row r="275" spans="1:9" x14ac:dyDescent="0.25">
      <c r="A275" s="329"/>
      <c r="B275" s="329"/>
      <c r="C275" s="448" t="str">
        <f>IF(H275="","",INDEX('Basic project data'!$A$12:$A$16,MATCH(H275,'Basic project data'!$D$12:$D$16,1)))</f>
        <v/>
      </c>
      <c r="D275" s="329"/>
      <c r="E275" s="329"/>
      <c r="F275" s="453"/>
      <c r="G275" s="450"/>
      <c r="H275" s="454"/>
      <c r="I275" s="449"/>
    </row>
    <row r="276" spans="1:9" x14ac:dyDescent="0.25">
      <c r="A276" s="329"/>
      <c r="B276" s="329"/>
      <c r="C276" s="448" t="str">
        <f>IF(H276="","",INDEX('Basic project data'!$A$12:$A$16,MATCH(H276,'Basic project data'!$D$12:$D$16,1)))</f>
        <v/>
      </c>
      <c r="D276" s="329"/>
      <c r="E276" s="329"/>
      <c r="F276" s="453"/>
      <c r="G276" s="450"/>
      <c r="H276" s="454"/>
      <c r="I276" s="449"/>
    </row>
    <row r="277" spans="1:9" x14ac:dyDescent="0.25">
      <c r="A277" s="329"/>
      <c r="B277" s="329"/>
      <c r="C277" s="448" t="str">
        <f>IF(H277="","",INDEX('Basic project data'!$A$12:$A$16,MATCH(H277,'Basic project data'!$D$12:$D$16,1)))</f>
        <v/>
      </c>
      <c r="D277" s="329"/>
      <c r="E277" s="329"/>
      <c r="F277" s="453"/>
      <c r="G277" s="450"/>
      <c r="H277" s="454"/>
      <c r="I277" s="449"/>
    </row>
    <row r="278" spans="1:9" x14ac:dyDescent="0.25">
      <c r="A278" s="329"/>
      <c r="B278" s="329"/>
      <c r="C278" s="448" t="str">
        <f>IF(H278="","",INDEX('Basic project data'!$A$12:$A$16,MATCH(H278,'Basic project data'!$D$12:$D$16,1)))</f>
        <v/>
      </c>
      <c r="D278" s="329"/>
      <c r="E278" s="329"/>
      <c r="F278" s="453"/>
      <c r="G278" s="450"/>
      <c r="H278" s="454"/>
      <c r="I278" s="449"/>
    </row>
    <row r="279" spans="1:9" x14ac:dyDescent="0.25">
      <c r="A279" s="329"/>
      <c r="B279" s="329"/>
      <c r="C279" s="448" t="str">
        <f>IF(H279="","",INDEX('Basic project data'!$A$12:$A$16,MATCH(H279,'Basic project data'!$D$12:$D$16,1)))</f>
        <v/>
      </c>
      <c r="D279" s="329"/>
      <c r="E279" s="329"/>
      <c r="F279" s="453"/>
      <c r="G279" s="450"/>
      <c r="H279" s="454"/>
      <c r="I279" s="449"/>
    </row>
    <row r="280" spans="1:9" x14ac:dyDescent="0.25">
      <c r="A280" s="329"/>
      <c r="B280" s="329"/>
      <c r="C280" s="448" t="str">
        <f>IF(H280="","",INDEX('Basic project data'!$A$12:$A$16,MATCH(H280,'Basic project data'!$D$12:$D$16,1)))</f>
        <v/>
      </c>
      <c r="D280" s="329"/>
      <c r="E280" s="329"/>
      <c r="F280" s="453"/>
      <c r="G280" s="450"/>
      <c r="H280" s="454"/>
      <c r="I280" s="449"/>
    </row>
    <row r="281" spans="1:9" x14ac:dyDescent="0.25">
      <c r="A281" s="329"/>
      <c r="B281" s="329"/>
      <c r="C281" s="448" t="str">
        <f>IF(H281="","",INDEX('Basic project data'!$A$12:$A$16,MATCH(H281,'Basic project data'!$D$12:$D$16,1)))</f>
        <v/>
      </c>
      <c r="D281" s="329"/>
      <c r="E281" s="329"/>
      <c r="F281" s="453"/>
      <c r="G281" s="450"/>
      <c r="H281" s="454"/>
      <c r="I281" s="449"/>
    </row>
    <row r="282" spans="1:9" x14ac:dyDescent="0.25">
      <c r="A282" s="329"/>
      <c r="B282" s="329"/>
      <c r="C282" s="448" t="str">
        <f>IF(H282="","",INDEX('Basic project data'!$A$12:$A$16,MATCH(H282,'Basic project data'!$D$12:$D$16,1)))</f>
        <v/>
      </c>
      <c r="D282" s="329"/>
      <c r="E282" s="329"/>
      <c r="F282" s="453"/>
      <c r="G282" s="450"/>
      <c r="H282" s="454"/>
      <c r="I282" s="449"/>
    </row>
    <row r="283" spans="1:9" x14ac:dyDescent="0.25">
      <c r="A283" s="329"/>
      <c r="B283" s="329"/>
      <c r="C283" s="448" t="str">
        <f>IF(H283="","",INDEX('Basic project data'!$A$12:$A$16,MATCH(H283,'Basic project data'!$D$12:$D$16,1)))</f>
        <v/>
      </c>
      <c r="D283" s="329"/>
      <c r="E283" s="329"/>
      <c r="F283" s="453"/>
      <c r="G283" s="450"/>
      <c r="H283" s="454"/>
      <c r="I283" s="449"/>
    </row>
    <row r="284" spans="1:9" x14ac:dyDescent="0.25">
      <c r="A284" s="329"/>
      <c r="B284" s="329"/>
      <c r="C284" s="448" t="str">
        <f>IF(H284="","",INDEX('Basic project data'!$A$12:$A$16,MATCH(H284,'Basic project data'!$D$12:$D$16,1)))</f>
        <v/>
      </c>
      <c r="D284" s="329"/>
      <c r="E284" s="329"/>
      <c r="F284" s="453"/>
      <c r="G284" s="450"/>
      <c r="H284" s="454"/>
      <c r="I284" s="449"/>
    </row>
    <row r="285" spans="1:9" x14ac:dyDescent="0.25">
      <c r="A285" s="329"/>
      <c r="B285" s="329"/>
      <c r="C285" s="448" t="str">
        <f>IF(H285="","",INDEX('Basic project data'!$A$12:$A$16,MATCH(H285,'Basic project data'!$D$12:$D$16,1)))</f>
        <v/>
      </c>
      <c r="D285" s="329"/>
      <c r="E285" s="329"/>
      <c r="F285" s="453"/>
      <c r="G285" s="450"/>
      <c r="H285" s="454"/>
      <c r="I285" s="449"/>
    </row>
    <row r="286" spans="1:9" x14ac:dyDescent="0.25">
      <c r="A286" s="329"/>
      <c r="B286" s="329"/>
      <c r="C286" s="448" t="str">
        <f>IF(H286="","",INDEX('Basic project data'!$A$12:$A$16,MATCH(H286,'Basic project data'!$D$12:$D$16,1)))</f>
        <v/>
      </c>
      <c r="D286" s="329"/>
      <c r="E286" s="329"/>
      <c r="F286" s="453"/>
      <c r="G286" s="450"/>
      <c r="H286" s="454"/>
      <c r="I286" s="449"/>
    </row>
    <row r="287" spans="1:9" x14ac:dyDescent="0.25">
      <c r="A287" s="329"/>
      <c r="B287" s="329"/>
      <c r="C287" s="448" t="str">
        <f>IF(H287="","",INDEX('Basic project data'!$A$12:$A$16,MATCH(H287,'Basic project data'!$D$12:$D$16,1)))</f>
        <v/>
      </c>
      <c r="D287" s="329"/>
      <c r="E287" s="329"/>
      <c r="F287" s="453"/>
      <c r="G287" s="450"/>
      <c r="H287" s="454"/>
      <c r="I287" s="449"/>
    </row>
    <row r="288" spans="1:9" x14ac:dyDescent="0.25">
      <c r="A288" s="329"/>
      <c r="B288" s="329"/>
      <c r="C288" s="448" t="str">
        <f>IF(H288="","",INDEX('Basic project data'!$A$12:$A$16,MATCH(H288,'Basic project data'!$D$12:$D$16,1)))</f>
        <v/>
      </c>
      <c r="D288" s="329"/>
      <c r="E288" s="329"/>
      <c r="F288" s="453"/>
      <c r="G288" s="450"/>
      <c r="H288" s="454"/>
      <c r="I288" s="449"/>
    </row>
    <row r="289" spans="1:9" x14ac:dyDescent="0.25">
      <c r="A289" s="329"/>
      <c r="B289" s="329"/>
      <c r="C289" s="448" t="str">
        <f>IF(H289="","",INDEX('Basic project data'!$A$12:$A$16,MATCH(H289,'Basic project data'!$D$12:$D$16,1)))</f>
        <v/>
      </c>
      <c r="D289" s="329"/>
      <c r="E289" s="329"/>
      <c r="F289" s="453"/>
      <c r="G289" s="450"/>
      <c r="H289" s="454"/>
      <c r="I289" s="449"/>
    </row>
    <row r="290" spans="1:9" x14ac:dyDescent="0.25">
      <c r="A290" s="329"/>
      <c r="B290" s="329"/>
      <c r="C290" s="448" t="str">
        <f>IF(H290="","",INDEX('Basic project data'!$A$12:$A$16,MATCH(H290,'Basic project data'!$D$12:$D$16,1)))</f>
        <v/>
      </c>
      <c r="D290" s="329"/>
      <c r="E290" s="329"/>
      <c r="F290" s="453"/>
      <c r="G290" s="450"/>
      <c r="H290" s="454"/>
      <c r="I290" s="449"/>
    </row>
    <row r="291" spans="1:9" x14ac:dyDescent="0.25">
      <c r="A291" s="329"/>
      <c r="B291" s="329"/>
      <c r="C291" s="448" t="str">
        <f>IF(H291="","",INDEX('Basic project data'!$A$12:$A$16,MATCH(H291,'Basic project data'!$D$12:$D$16,1)))</f>
        <v/>
      </c>
      <c r="D291" s="329"/>
      <c r="E291" s="329"/>
      <c r="F291" s="453"/>
      <c r="G291" s="450"/>
      <c r="H291" s="454"/>
      <c r="I291" s="449"/>
    </row>
    <row r="292" spans="1:9" x14ac:dyDescent="0.25">
      <c r="A292" s="329"/>
      <c r="B292" s="329"/>
      <c r="C292" s="448" t="str">
        <f>IF(H292="","",INDEX('Basic project data'!$A$12:$A$16,MATCH(H292,'Basic project data'!$D$12:$D$16,1)))</f>
        <v/>
      </c>
      <c r="D292" s="329"/>
      <c r="E292" s="329"/>
      <c r="F292" s="453"/>
      <c r="G292" s="450"/>
      <c r="H292" s="454"/>
      <c r="I292" s="449"/>
    </row>
    <row r="293" spans="1:9" x14ac:dyDescent="0.25">
      <c r="A293" s="329"/>
      <c r="B293" s="329"/>
      <c r="C293" s="448" t="str">
        <f>IF(H293="","",INDEX('Basic project data'!$A$12:$A$16,MATCH(H293,'Basic project data'!$D$12:$D$16,1)))</f>
        <v/>
      </c>
      <c r="D293" s="329"/>
      <c r="E293" s="329"/>
      <c r="F293" s="453"/>
      <c r="G293" s="450"/>
      <c r="H293" s="454"/>
      <c r="I293" s="449"/>
    </row>
    <row r="294" spans="1:9" x14ac:dyDescent="0.25">
      <c r="A294" s="329"/>
      <c r="B294" s="329"/>
      <c r="C294" s="448" t="str">
        <f>IF(H294="","",INDEX('Basic project data'!$A$12:$A$16,MATCH(H294,'Basic project data'!$D$12:$D$16,1)))</f>
        <v/>
      </c>
      <c r="D294" s="329"/>
      <c r="E294" s="329"/>
      <c r="F294" s="453"/>
      <c r="G294" s="450"/>
      <c r="H294" s="454"/>
      <c r="I294" s="449"/>
    </row>
    <row r="295" spans="1:9" x14ac:dyDescent="0.25">
      <c r="A295" s="329"/>
      <c r="B295" s="329"/>
      <c r="C295" s="448" t="str">
        <f>IF(H295="","",INDEX('Basic project data'!$A$12:$A$16,MATCH(H295,'Basic project data'!$D$12:$D$16,1)))</f>
        <v/>
      </c>
      <c r="D295" s="329"/>
      <c r="E295" s="329"/>
      <c r="F295" s="453"/>
      <c r="G295" s="450"/>
      <c r="H295" s="454"/>
      <c r="I295" s="449"/>
    </row>
    <row r="296" spans="1:9" x14ac:dyDescent="0.25">
      <c r="A296" s="329"/>
      <c r="B296" s="329"/>
      <c r="C296" s="448" t="str">
        <f>IF(H296="","",INDEX('Basic project data'!$A$12:$A$16,MATCH(H296,'Basic project data'!$D$12:$D$16,1)))</f>
        <v/>
      </c>
      <c r="D296" s="329"/>
      <c r="E296" s="329"/>
      <c r="F296" s="453"/>
      <c r="G296" s="450"/>
      <c r="H296" s="454"/>
      <c r="I296" s="449"/>
    </row>
    <row r="297" spans="1:9" x14ac:dyDescent="0.25">
      <c r="A297" s="329"/>
      <c r="B297" s="329"/>
      <c r="C297" s="448" t="str">
        <f>IF(H297="","",INDEX('Basic project data'!$A$12:$A$16,MATCH(H297,'Basic project data'!$D$12:$D$16,1)))</f>
        <v/>
      </c>
      <c r="D297" s="329"/>
      <c r="E297" s="329"/>
      <c r="F297" s="453"/>
      <c r="G297" s="450"/>
      <c r="H297" s="454"/>
      <c r="I297" s="449"/>
    </row>
    <row r="298" spans="1:9" x14ac:dyDescent="0.25">
      <c r="A298" s="329"/>
      <c r="B298" s="329"/>
      <c r="C298" s="448" t="str">
        <f>IF(H298="","",INDEX('Basic project data'!$A$12:$A$16,MATCH(H298,'Basic project data'!$D$12:$D$16,1)))</f>
        <v/>
      </c>
      <c r="D298" s="329"/>
      <c r="E298" s="329"/>
      <c r="F298" s="453"/>
      <c r="G298" s="450"/>
      <c r="H298" s="454"/>
      <c r="I298" s="449"/>
    </row>
    <row r="299" spans="1:9" x14ac:dyDescent="0.25">
      <c r="A299" s="329"/>
      <c r="B299" s="329"/>
      <c r="C299" s="448" t="str">
        <f>IF(H299="","",INDEX('Basic project data'!$A$12:$A$16,MATCH(H299,'Basic project data'!$D$12:$D$16,1)))</f>
        <v/>
      </c>
      <c r="D299" s="329"/>
      <c r="E299" s="329"/>
      <c r="F299" s="453"/>
      <c r="G299" s="450"/>
      <c r="H299" s="454"/>
      <c r="I299" s="449"/>
    </row>
    <row r="300" spans="1:9" x14ac:dyDescent="0.25">
      <c r="A300" s="329"/>
      <c r="B300" s="329"/>
      <c r="C300" s="448" t="str">
        <f>IF(H300="","",INDEX('Basic project data'!$A$12:$A$16,MATCH(H300,'Basic project data'!$D$12:$D$16,1)))</f>
        <v/>
      </c>
      <c r="D300" s="329"/>
      <c r="E300" s="329"/>
      <c r="F300" s="453"/>
      <c r="G300" s="450"/>
      <c r="H300" s="454"/>
      <c r="I300" s="449"/>
    </row>
    <row r="301" spans="1:9" x14ac:dyDescent="0.25">
      <c r="A301" s="329"/>
      <c r="B301" s="329"/>
      <c r="C301" s="448" t="str">
        <f>IF(H301="","",INDEX('Basic project data'!$A$12:$A$16,MATCH(H301,'Basic project data'!$D$12:$D$16,1)))</f>
        <v/>
      </c>
      <c r="D301" s="329"/>
      <c r="E301" s="329"/>
      <c r="F301" s="453"/>
      <c r="G301" s="450"/>
      <c r="H301" s="454"/>
      <c r="I301" s="449"/>
    </row>
    <row r="302" spans="1:9" x14ac:dyDescent="0.25">
      <c r="A302" s="329"/>
      <c r="B302" s="329"/>
      <c r="C302" s="448" t="str">
        <f>IF(H302="","",INDEX('Basic project data'!$A$12:$A$16,MATCH(H302,'Basic project data'!$D$12:$D$16,1)))</f>
        <v/>
      </c>
      <c r="D302" s="329"/>
      <c r="E302" s="329"/>
      <c r="F302" s="453"/>
      <c r="G302" s="450"/>
      <c r="H302" s="454"/>
      <c r="I302" s="449"/>
    </row>
    <row r="303" spans="1:9" x14ac:dyDescent="0.25">
      <c r="A303" s="329"/>
      <c r="B303" s="329"/>
      <c r="C303" s="448" t="str">
        <f>IF(H303="","",INDEX('Basic project data'!$A$12:$A$16,MATCH(H303,'Basic project data'!$D$12:$D$16,1)))</f>
        <v/>
      </c>
      <c r="D303" s="329"/>
      <c r="E303" s="329"/>
      <c r="F303" s="453"/>
      <c r="G303" s="450"/>
      <c r="H303" s="454"/>
      <c r="I303" s="449"/>
    </row>
    <row r="304" spans="1:9" x14ac:dyDescent="0.25">
      <c r="A304" s="329"/>
      <c r="B304" s="329"/>
      <c r="C304" s="448" t="str">
        <f>IF(H304="","",INDEX('Basic project data'!$A$12:$A$16,MATCH(H304,'Basic project data'!$D$12:$D$16,1)))</f>
        <v/>
      </c>
      <c r="D304" s="329"/>
      <c r="E304" s="329"/>
      <c r="F304" s="453"/>
      <c r="G304" s="450"/>
      <c r="H304" s="454"/>
      <c r="I304" s="449"/>
    </row>
    <row r="305" spans="1:9" x14ac:dyDescent="0.25">
      <c r="A305" s="329"/>
      <c r="B305" s="329"/>
      <c r="C305" s="448" t="str">
        <f>IF(H305="","",INDEX('Basic project data'!$A$12:$A$16,MATCH(H305,'Basic project data'!$D$12:$D$16,1)))</f>
        <v/>
      </c>
      <c r="D305" s="329"/>
      <c r="E305" s="329"/>
      <c r="F305" s="453"/>
      <c r="G305" s="450"/>
      <c r="H305" s="454"/>
      <c r="I305" s="449"/>
    </row>
    <row r="306" spans="1:9" x14ac:dyDescent="0.25">
      <c r="A306" s="329"/>
      <c r="B306" s="329"/>
      <c r="C306" s="448" t="str">
        <f>IF(H306="","",INDEX('Basic project data'!$A$12:$A$16,MATCH(H306,'Basic project data'!$D$12:$D$16,1)))</f>
        <v/>
      </c>
      <c r="D306" s="329"/>
      <c r="E306" s="329"/>
      <c r="F306" s="453"/>
      <c r="G306" s="450"/>
      <c r="H306" s="454"/>
      <c r="I306" s="449"/>
    </row>
    <row r="307" spans="1:9" x14ac:dyDescent="0.25">
      <c r="A307" s="329"/>
      <c r="B307" s="329"/>
      <c r="C307" s="448" t="str">
        <f>IF(H307="","",INDEX('Basic project data'!$A$12:$A$16,MATCH(H307,'Basic project data'!$D$12:$D$16,1)))</f>
        <v/>
      </c>
      <c r="D307" s="329"/>
      <c r="E307" s="329"/>
      <c r="F307" s="453"/>
      <c r="G307" s="450"/>
      <c r="H307" s="454"/>
      <c r="I307" s="449"/>
    </row>
    <row r="308" spans="1:9" x14ac:dyDescent="0.25">
      <c r="A308" s="329"/>
      <c r="B308" s="329"/>
      <c r="C308" s="448" t="str">
        <f>IF(H308="","",INDEX('Basic project data'!$A$12:$A$16,MATCH(H308,'Basic project data'!$D$12:$D$16,1)))</f>
        <v/>
      </c>
      <c r="D308" s="329"/>
      <c r="E308" s="329"/>
      <c r="F308" s="453"/>
      <c r="G308" s="450"/>
      <c r="H308" s="454"/>
      <c r="I308" s="449"/>
    </row>
    <row r="309" spans="1:9" x14ac:dyDescent="0.25">
      <c r="A309" s="329"/>
      <c r="B309" s="329"/>
      <c r="C309" s="448" t="str">
        <f>IF(H309="","",INDEX('Basic project data'!$A$12:$A$16,MATCH(H309,'Basic project data'!$D$12:$D$16,1)))</f>
        <v/>
      </c>
      <c r="D309" s="329"/>
      <c r="E309" s="329"/>
      <c r="F309" s="453"/>
      <c r="G309" s="450"/>
      <c r="H309" s="454"/>
      <c r="I309" s="449"/>
    </row>
    <row r="310" spans="1:9" x14ac:dyDescent="0.25">
      <c r="A310" s="329"/>
      <c r="B310" s="329"/>
      <c r="C310" s="448" t="str">
        <f>IF(H310="","",INDEX('Basic project data'!$A$12:$A$16,MATCH(H310,'Basic project data'!$D$12:$D$16,1)))</f>
        <v/>
      </c>
      <c r="D310" s="329"/>
      <c r="E310" s="329"/>
      <c r="F310" s="453"/>
      <c r="G310" s="450"/>
      <c r="H310" s="454"/>
      <c r="I310" s="449"/>
    </row>
    <row r="311" spans="1:9" x14ac:dyDescent="0.25">
      <c r="A311" s="329"/>
      <c r="B311" s="329"/>
      <c r="C311" s="448" t="str">
        <f>IF(H311="","",INDEX('Basic project data'!$A$12:$A$16,MATCH(H311,'Basic project data'!$D$12:$D$16,1)))</f>
        <v/>
      </c>
      <c r="D311" s="329"/>
      <c r="E311" s="329"/>
      <c r="F311" s="453"/>
      <c r="G311" s="450"/>
      <c r="H311" s="454"/>
      <c r="I311" s="449"/>
    </row>
    <row r="312" spans="1:9" x14ac:dyDescent="0.25">
      <c r="A312" s="329"/>
      <c r="B312" s="329"/>
      <c r="C312" s="448" t="str">
        <f>IF(H312="","",INDEX('Basic project data'!$A$12:$A$16,MATCH(H312,'Basic project data'!$D$12:$D$16,1)))</f>
        <v/>
      </c>
      <c r="D312" s="329"/>
      <c r="E312" s="329"/>
      <c r="F312" s="453"/>
      <c r="G312" s="450"/>
      <c r="H312" s="454"/>
      <c r="I312" s="449"/>
    </row>
    <row r="313" spans="1:9" x14ac:dyDescent="0.25">
      <c r="A313" s="329"/>
      <c r="B313" s="329"/>
      <c r="C313" s="448" t="str">
        <f>IF(H313="","",INDEX('Basic project data'!$A$12:$A$16,MATCH(H313,'Basic project data'!$D$12:$D$16,1)))</f>
        <v/>
      </c>
      <c r="D313" s="329"/>
      <c r="E313" s="329"/>
      <c r="F313" s="453"/>
      <c r="G313" s="450"/>
      <c r="H313" s="454"/>
      <c r="I313" s="449"/>
    </row>
    <row r="314" spans="1:9" x14ac:dyDescent="0.25">
      <c r="A314" s="329"/>
      <c r="B314" s="329"/>
      <c r="C314" s="448" t="str">
        <f>IF(H314="","",INDEX('Basic project data'!$A$12:$A$16,MATCH(H314,'Basic project data'!$D$12:$D$16,1)))</f>
        <v/>
      </c>
      <c r="D314" s="329"/>
      <c r="E314" s="329"/>
      <c r="F314" s="453"/>
      <c r="G314" s="450"/>
      <c r="H314" s="454"/>
      <c r="I314" s="449"/>
    </row>
    <row r="315" spans="1:9" x14ac:dyDescent="0.25">
      <c r="A315" s="329"/>
      <c r="B315" s="329"/>
      <c r="C315" s="448" t="str">
        <f>IF(H315="","",INDEX('Basic project data'!$A$12:$A$16,MATCH(H315,'Basic project data'!$D$12:$D$16,1)))</f>
        <v/>
      </c>
      <c r="D315" s="329"/>
      <c r="E315" s="329"/>
      <c r="F315" s="453"/>
      <c r="G315" s="450"/>
      <c r="H315" s="454"/>
      <c r="I315" s="449"/>
    </row>
    <row r="316" spans="1:9" x14ac:dyDescent="0.25">
      <c r="A316" s="329"/>
      <c r="B316" s="329"/>
      <c r="C316" s="448" t="str">
        <f>IF(H316="","",INDEX('Basic project data'!$A$12:$A$16,MATCH(H316,'Basic project data'!$D$12:$D$16,1)))</f>
        <v/>
      </c>
      <c r="D316" s="329"/>
      <c r="E316" s="329"/>
      <c r="F316" s="453"/>
      <c r="G316" s="450"/>
      <c r="H316" s="454"/>
      <c r="I316" s="449"/>
    </row>
    <row r="317" spans="1:9" x14ac:dyDescent="0.25">
      <c r="A317" s="329"/>
      <c r="B317" s="329"/>
      <c r="C317" s="448" t="str">
        <f>IF(H317="","",INDEX('Basic project data'!$A$12:$A$16,MATCH(H317,'Basic project data'!$D$12:$D$16,1)))</f>
        <v/>
      </c>
      <c r="D317" s="329"/>
      <c r="E317" s="329"/>
      <c r="F317" s="453"/>
      <c r="G317" s="450"/>
      <c r="H317" s="454"/>
      <c r="I317" s="449"/>
    </row>
    <row r="318" spans="1:9" x14ac:dyDescent="0.25">
      <c r="A318" s="329"/>
      <c r="B318" s="329"/>
      <c r="C318" s="448" t="str">
        <f>IF(H318="","",INDEX('Basic project data'!$A$12:$A$16,MATCH(H318,'Basic project data'!$D$12:$D$16,1)))</f>
        <v/>
      </c>
      <c r="D318" s="329"/>
      <c r="E318" s="329"/>
      <c r="F318" s="453"/>
      <c r="G318" s="450"/>
      <c r="H318" s="454"/>
      <c r="I318" s="449"/>
    </row>
    <row r="319" spans="1:9" x14ac:dyDescent="0.25">
      <c r="A319" s="329"/>
      <c r="B319" s="329"/>
      <c r="C319" s="448" t="str">
        <f>IF(H319="","",INDEX('Basic project data'!$A$12:$A$16,MATCH(H319,'Basic project data'!$D$12:$D$16,1)))</f>
        <v/>
      </c>
      <c r="D319" s="329"/>
      <c r="E319" s="329"/>
      <c r="F319" s="453"/>
      <c r="G319" s="450"/>
      <c r="H319" s="454"/>
      <c r="I319" s="449"/>
    </row>
    <row r="320" spans="1:9" x14ac:dyDescent="0.25">
      <c r="A320" s="329"/>
      <c r="B320" s="329"/>
      <c r="C320" s="448" t="str">
        <f>IF(H320="","",INDEX('Basic project data'!$A$12:$A$16,MATCH(H320,'Basic project data'!$D$12:$D$16,1)))</f>
        <v/>
      </c>
      <c r="D320" s="329"/>
      <c r="E320" s="329"/>
      <c r="F320" s="453"/>
      <c r="G320" s="450"/>
      <c r="H320" s="454"/>
      <c r="I320" s="449"/>
    </row>
    <row r="321" spans="1:9" x14ac:dyDescent="0.25">
      <c r="A321" s="329"/>
      <c r="B321" s="329"/>
      <c r="C321" s="448" t="str">
        <f>IF(H321="","",INDEX('Basic project data'!$A$12:$A$16,MATCH(H321,'Basic project data'!$D$12:$D$16,1)))</f>
        <v/>
      </c>
      <c r="D321" s="329"/>
      <c r="E321" s="329"/>
      <c r="F321" s="453"/>
      <c r="G321" s="450"/>
      <c r="H321" s="454"/>
      <c r="I321" s="449"/>
    </row>
    <row r="322" spans="1:9" x14ac:dyDescent="0.25">
      <c r="A322" s="329"/>
      <c r="B322" s="329"/>
      <c r="C322" s="448" t="str">
        <f>IF(H322="","",INDEX('Basic project data'!$A$12:$A$16,MATCH(H322,'Basic project data'!$D$12:$D$16,1)))</f>
        <v/>
      </c>
      <c r="D322" s="329"/>
      <c r="E322" s="329"/>
      <c r="F322" s="453"/>
      <c r="G322" s="450"/>
      <c r="H322" s="454"/>
      <c r="I322" s="449"/>
    </row>
    <row r="323" spans="1:9" x14ac:dyDescent="0.25">
      <c r="A323" s="329"/>
      <c r="B323" s="329"/>
      <c r="C323" s="448" t="str">
        <f>IF(H323="","",INDEX('Basic project data'!$A$12:$A$16,MATCH(H323,'Basic project data'!$D$12:$D$16,1)))</f>
        <v/>
      </c>
      <c r="D323" s="329"/>
      <c r="E323" s="329"/>
      <c r="F323" s="453"/>
      <c r="G323" s="450"/>
      <c r="H323" s="454"/>
      <c r="I323" s="449"/>
    </row>
    <row r="324" spans="1:9" x14ac:dyDescent="0.25">
      <c r="A324" s="329"/>
      <c r="B324" s="329"/>
      <c r="C324" s="448" t="str">
        <f>IF(H324="","",INDEX('Basic project data'!$A$12:$A$16,MATCH(H324,'Basic project data'!$D$12:$D$16,1)))</f>
        <v/>
      </c>
      <c r="D324" s="329"/>
      <c r="E324" s="329"/>
      <c r="F324" s="453"/>
      <c r="G324" s="450"/>
      <c r="H324" s="454"/>
      <c r="I324" s="449"/>
    </row>
    <row r="325" spans="1:9" x14ac:dyDescent="0.25">
      <c r="A325" s="329"/>
      <c r="B325" s="329"/>
      <c r="C325" s="448" t="str">
        <f>IF(H325="","",INDEX('Basic project data'!$A$12:$A$16,MATCH(H325,'Basic project data'!$D$12:$D$16,1)))</f>
        <v/>
      </c>
      <c r="D325" s="329"/>
      <c r="E325" s="329"/>
      <c r="F325" s="453"/>
      <c r="G325" s="450"/>
      <c r="H325" s="454"/>
      <c r="I325" s="449"/>
    </row>
    <row r="326" spans="1:9" x14ac:dyDescent="0.25">
      <c r="A326" s="329"/>
      <c r="B326" s="329"/>
      <c r="C326" s="448" t="str">
        <f>IF(H326="","",INDEX('Basic project data'!$A$12:$A$16,MATCH(H326,'Basic project data'!$D$12:$D$16,1)))</f>
        <v/>
      </c>
      <c r="D326" s="329"/>
      <c r="E326" s="329"/>
      <c r="F326" s="453"/>
      <c r="G326" s="450"/>
      <c r="H326" s="454"/>
      <c r="I326" s="449"/>
    </row>
    <row r="327" spans="1:9" x14ac:dyDescent="0.25">
      <c r="A327" s="329"/>
      <c r="B327" s="329"/>
      <c r="C327" s="448" t="str">
        <f>IF(H327="","",INDEX('Basic project data'!$A$12:$A$16,MATCH(H327,'Basic project data'!$D$12:$D$16,1)))</f>
        <v/>
      </c>
      <c r="D327" s="329"/>
      <c r="E327" s="329"/>
      <c r="F327" s="453"/>
      <c r="G327" s="450"/>
      <c r="H327" s="454"/>
      <c r="I327" s="449"/>
    </row>
    <row r="328" spans="1:9" x14ac:dyDescent="0.25">
      <c r="A328" s="329"/>
      <c r="B328" s="329"/>
      <c r="C328" s="448" t="str">
        <f>IF(H328="","",INDEX('Basic project data'!$A$12:$A$16,MATCH(H328,'Basic project data'!$D$12:$D$16,1)))</f>
        <v/>
      </c>
      <c r="D328" s="329"/>
      <c r="E328" s="329"/>
      <c r="F328" s="453"/>
      <c r="G328" s="450"/>
      <c r="H328" s="454"/>
      <c r="I328" s="449"/>
    </row>
    <row r="329" spans="1:9" x14ac:dyDescent="0.25">
      <c r="A329" s="329"/>
      <c r="B329" s="329"/>
      <c r="C329" s="448" t="str">
        <f>IF(H329="","",INDEX('Basic project data'!$A$12:$A$16,MATCH(H329,'Basic project data'!$D$12:$D$16,1)))</f>
        <v/>
      </c>
      <c r="D329" s="329"/>
      <c r="E329" s="329"/>
      <c r="F329" s="453"/>
      <c r="G329" s="450"/>
      <c r="H329" s="454"/>
      <c r="I329" s="449"/>
    </row>
    <row r="330" spans="1:9" x14ac:dyDescent="0.25">
      <c r="A330" s="329"/>
      <c r="B330" s="329"/>
      <c r="C330" s="448" t="str">
        <f>IF(H330="","",INDEX('Basic project data'!$A$12:$A$16,MATCH(H330,'Basic project data'!$D$12:$D$16,1)))</f>
        <v/>
      </c>
      <c r="D330" s="329"/>
      <c r="E330" s="329"/>
      <c r="F330" s="453"/>
      <c r="G330" s="450"/>
      <c r="H330" s="454"/>
      <c r="I330" s="449"/>
    </row>
    <row r="331" spans="1:9" x14ac:dyDescent="0.25">
      <c r="A331" s="329"/>
      <c r="B331" s="329"/>
      <c r="C331" s="448" t="str">
        <f>IF(H331="","",INDEX('Basic project data'!$A$12:$A$16,MATCH(H331,'Basic project data'!$D$12:$D$16,1)))</f>
        <v/>
      </c>
      <c r="D331" s="329"/>
      <c r="E331" s="329"/>
      <c r="F331" s="453"/>
      <c r="G331" s="450"/>
      <c r="H331" s="454"/>
      <c r="I331" s="449"/>
    </row>
    <row r="332" spans="1:9" x14ac:dyDescent="0.25">
      <c r="A332" s="329"/>
      <c r="B332" s="329"/>
      <c r="C332" s="448" t="str">
        <f>IF(H332="","",INDEX('Basic project data'!$A$12:$A$16,MATCH(H332,'Basic project data'!$D$12:$D$16,1)))</f>
        <v/>
      </c>
      <c r="D332" s="329"/>
      <c r="E332" s="329"/>
      <c r="F332" s="453"/>
      <c r="G332" s="450"/>
      <c r="H332" s="454"/>
      <c r="I332" s="449"/>
    </row>
    <row r="333" spans="1:9" x14ac:dyDescent="0.25">
      <c r="A333" s="329"/>
      <c r="B333" s="329"/>
      <c r="C333" s="448" t="str">
        <f>IF(H333="","",INDEX('Basic project data'!$A$12:$A$16,MATCH(H333,'Basic project data'!$D$12:$D$16,1)))</f>
        <v/>
      </c>
      <c r="D333" s="329"/>
      <c r="E333" s="329"/>
      <c r="F333" s="453"/>
      <c r="G333" s="450"/>
      <c r="H333" s="454"/>
      <c r="I333" s="449"/>
    </row>
    <row r="334" spans="1:9" x14ac:dyDescent="0.25">
      <c r="A334" s="329"/>
      <c r="B334" s="329"/>
      <c r="C334" s="448" t="str">
        <f>IF(H334="","",INDEX('Basic project data'!$A$12:$A$16,MATCH(H334,'Basic project data'!$D$12:$D$16,1)))</f>
        <v/>
      </c>
      <c r="D334" s="329"/>
      <c r="E334" s="329"/>
      <c r="F334" s="453"/>
      <c r="G334" s="450"/>
      <c r="H334" s="454"/>
      <c r="I334" s="449"/>
    </row>
    <row r="335" spans="1:9" x14ac:dyDescent="0.25">
      <c r="A335" s="329"/>
      <c r="B335" s="329"/>
      <c r="C335" s="448" t="str">
        <f>IF(H335="","",INDEX('Basic project data'!$A$12:$A$16,MATCH(H335,'Basic project data'!$D$12:$D$16,1)))</f>
        <v/>
      </c>
      <c r="D335" s="329"/>
      <c r="E335" s="329"/>
      <c r="F335" s="453"/>
      <c r="G335" s="450"/>
      <c r="H335" s="454"/>
      <c r="I335" s="449"/>
    </row>
    <row r="336" spans="1:9" x14ac:dyDescent="0.25">
      <c r="A336" s="329"/>
      <c r="B336" s="329"/>
      <c r="C336" s="448" t="str">
        <f>IF(H336="","",INDEX('Basic project data'!$A$12:$A$16,MATCH(H336,'Basic project data'!$D$12:$D$16,1)))</f>
        <v/>
      </c>
      <c r="D336" s="329"/>
      <c r="E336" s="329"/>
      <c r="F336" s="453"/>
      <c r="G336" s="450"/>
      <c r="H336" s="454"/>
      <c r="I336" s="449"/>
    </row>
    <row r="337" spans="1:9" x14ac:dyDescent="0.25">
      <c r="A337" s="329"/>
      <c r="B337" s="329"/>
      <c r="C337" s="448" t="str">
        <f>IF(H337="","",INDEX('Basic project data'!$A$12:$A$16,MATCH(H337,'Basic project data'!$D$12:$D$16,1)))</f>
        <v/>
      </c>
      <c r="D337" s="329"/>
      <c r="E337" s="329"/>
      <c r="F337" s="453"/>
      <c r="G337" s="450"/>
      <c r="H337" s="454"/>
      <c r="I337" s="449"/>
    </row>
    <row r="338" spans="1:9" x14ac:dyDescent="0.25">
      <c r="A338" s="329"/>
      <c r="B338" s="329"/>
      <c r="C338" s="448" t="str">
        <f>IF(H338="","",INDEX('Basic project data'!$A$12:$A$16,MATCH(H338,'Basic project data'!$D$12:$D$16,1)))</f>
        <v/>
      </c>
      <c r="D338" s="329"/>
      <c r="E338" s="329"/>
      <c r="F338" s="453"/>
      <c r="G338" s="450"/>
      <c r="H338" s="454"/>
      <c r="I338" s="449"/>
    </row>
    <row r="339" spans="1:9" x14ac:dyDescent="0.25">
      <c r="A339" s="329"/>
      <c r="B339" s="329"/>
      <c r="C339" s="448" t="str">
        <f>IF(H339="","",INDEX('Basic project data'!$A$12:$A$16,MATCH(H339,'Basic project data'!$D$12:$D$16,1)))</f>
        <v/>
      </c>
      <c r="D339" s="329"/>
      <c r="E339" s="329"/>
      <c r="F339" s="453"/>
      <c r="G339" s="450"/>
      <c r="H339" s="454"/>
      <c r="I339" s="449"/>
    </row>
    <row r="340" spans="1:9" x14ac:dyDescent="0.25">
      <c r="A340" s="329"/>
      <c r="B340" s="329"/>
      <c r="C340" s="448" t="str">
        <f>IF(H340="","",INDEX('Basic project data'!$A$12:$A$16,MATCH(H340,'Basic project data'!$D$12:$D$16,1)))</f>
        <v/>
      </c>
      <c r="D340" s="329"/>
      <c r="E340" s="329"/>
      <c r="F340" s="453"/>
      <c r="G340" s="450"/>
      <c r="H340" s="454"/>
      <c r="I340" s="449"/>
    </row>
    <row r="341" spans="1:9" x14ac:dyDescent="0.25">
      <c r="A341" s="329"/>
      <c r="B341" s="329"/>
      <c r="C341" s="448" t="str">
        <f>IF(H341="","",INDEX('Basic project data'!$A$12:$A$16,MATCH(H341,'Basic project data'!$D$12:$D$16,1)))</f>
        <v/>
      </c>
      <c r="D341" s="329"/>
      <c r="E341" s="329"/>
      <c r="F341" s="453"/>
      <c r="G341" s="450"/>
      <c r="H341" s="454"/>
      <c r="I341" s="449"/>
    </row>
    <row r="342" spans="1:9" x14ac:dyDescent="0.25">
      <c r="A342" s="329"/>
      <c r="B342" s="329"/>
      <c r="C342" s="448" t="str">
        <f>IF(H342="","",INDEX('Basic project data'!$A$12:$A$16,MATCH(H342,'Basic project data'!$D$12:$D$16,1)))</f>
        <v/>
      </c>
      <c r="D342" s="329"/>
      <c r="E342" s="329"/>
      <c r="F342" s="453"/>
      <c r="G342" s="450"/>
      <c r="H342" s="454"/>
      <c r="I342" s="449"/>
    </row>
    <row r="343" spans="1:9" x14ac:dyDescent="0.25">
      <c r="A343" s="329"/>
      <c r="B343" s="329"/>
      <c r="C343" s="448" t="str">
        <f>IF(H343="","",INDEX('Basic project data'!$A$12:$A$16,MATCH(H343,'Basic project data'!$D$12:$D$16,1)))</f>
        <v/>
      </c>
      <c r="D343" s="329"/>
      <c r="E343" s="329"/>
      <c r="F343" s="453"/>
      <c r="G343" s="450"/>
      <c r="H343" s="454"/>
      <c r="I343" s="449"/>
    </row>
    <row r="344" spans="1:9" x14ac:dyDescent="0.25">
      <c r="A344" s="329"/>
      <c r="B344" s="329"/>
      <c r="C344" s="448" t="str">
        <f>IF(H344="","",INDEX('Basic project data'!$A$12:$A$16,MATCH(H344,'Basic project data'!$D$12:$D$16,1)))</f>
        <v/>
      </c>
      <c r="D344" s="329"/>
      <c r="E344" s="329"/>
      <c r="F344" s="453"/>
      <c r="G344" s="450"/>
      <c r="H344" s="454"/>
      <c r="I344" s="449"/>
    </row>
    <row r="345" spans="1:9" x14ac:dyDescent="0.25">
      <c r="A345" s="329"/>
      <c r="B345" s="329"/>
      <c r="C345" s="448" t="str">
        <f>IF(H345="","",INDEX('Basic project data'!$A$12:$A$16,MATCH(H345,'Basic project data'!$D$12:$D$16,1)))</f>
        <v/>
      </c>
      <c r="D345" s="329"/>
      <c r="E345" s="329"/>
      <c r="F345" s="453"/>
      <c r="G345" s="450"/>
      <c r="H345" s="454"/>
      <c r="I345" s="449"/>
    </row>
    <row r="346" spans="1:9" x14ac:dyDescent="0.25">
      <c r="A346" s="329"/>
      <c r="B346" s="329"/>
      <c r="C346" s="448" t="str">
        <f>IF(H346="","",INDEX('Basic project data'!$A$12:$A$16,MATCH(H346,'Basic project data'!$D$12:$D$16,1)))</f>
        <v/>
      </c>
      <c r="D346" s="329"/>
      <c r="E346" s="329"/>
      <c r="F346" s="453"/>
      <c r="G346" s="450"/>
      <c r="H346" s="454"/>
      <c r="I346" s="449"/>
    </row>
    <row r="347" spans="1:9" x14ac:dyDescent="0.25">
      <c r="A347" s="329"/>
      <c r="B347" s="329"/>
      <c r="C347" s="448" t="str">
        <f>IF(H347="","",INDEX('Basic project data'!$A$12:$A$16,MATCH(H347,'Basic project data'!$D$12:$D$16,1)))</f>
        <v/>
      </c>
      <c r="D347" s="329"/>
      <c r="E347" s="329"/>
      <c r="F347" s="453"/>
      <c r="G347" s="450"/>
      <c r="H347" s="454"/>
      <c r="I347" s="449"/>
    </row>
    <row r="348" spans="1:9" x14ac:dyDescent="0.25">
      <c r="A348" s="329"/>
      <c r="B348" s="329"/>
      <c r="C348" s="448" t="str">
        <f>IF(H348="","",INDEX('Basic project data'!$A$12:$A$16,MATCH(H348,'Basic project data'!$D$12:$D$16,1)))</f>
        <v/>
      </c>
      <c r="D348" s="329"/>
      <c r="E348" s="329"/>
      <c r="F348" s="453"/>
      <c r="G348" s="450"/>
      <c r="H348" s="454"/>
      <c r="I348" s="449"/>
    </row>
    <row r="349" spans="1:9" x14ac:dyDescent="0.25">
      <c r="A349" s="329"/>
      <c r="B349" s="329"/>
      <c r="C349" s="448" t="str">
        <f>IF(H349="","",INDEX('Basic project data'!$A$12:$A$16,MATCH(H349,'Basic project data'!$D$12:$D$16,1)))</f>
        <v/>
      </c>
      <c r="D349" s="329"/>
      <c r="E349" s="329"/>
      <c r="F349" s="453"/>
      <c r="G349" s="450"/>
      <c r="H349" s="454"/>
      <c r="I349" s="449"/>
    </row>
    <row r="350" spans="1:9" x14ac:dyDescent="0.25">
      <c r="A350" s="329"/>
      <c r="B350" s="329"/>
      <c r="C350" s="448" t="str">
        <f>IF(H350="","",INDEX('Basic project data'!$A$12:$A$16,MATCH(H350,'Basic project data'!$D$12:$D$16,1)))</f>
        <v/>
      </c>
      <c r="D350" s="329"/>
      <c r="E350" s="329"/>
      <c r="F350" s="453"/>
      <c r="G350" s="450"/>
      <c r="H350" s="454"/>
      <c r="I350" s="449"/>
    </row>
    <row r="351" spans="1:9" x14ac:dyDescent="0.25">
      <c r="A351" s="329"/>
      <c r="B351" s="329"/>
      <c r="C351" s="448" t="str">
        <f>IF(H351="","",INDEX('Basic project data'!$A$12:$A$16,MATCH(H351,'Basic project data'!$D$12:$D$16,1)))</f>
        <v/>
      </c>
      <c r="D351" s="329"/>
      <c r="E351" s="329"/>
      <c r="F351" s="453"/>
      <c r="G351" s="450"/>
      <c r="H351" s="454"/>
      <c r="I351" s="449"/>
    </row>
    <row r="352" spans="1:9" x14ac:dyDescent="0.25">
      <c r="A352" s="329"/>
      <c r="B352" s="329"/>
      <c r="C352" s="448" t="str">
        <f>IF(H352="","",INDEX('Basic project data'!$A$12:$A$16,MATCH(H352,'Basic project data'!$D$12:$D$16,1)))</f>
        <v/>
      </c>
      <c r="D352" s="329"/>
      <c r="E352" s="329"/>
      <c r="F352" s="453"/>
      <c r="G352" s="450"/>
      <c r="H352" s="454"/>
      <c r="I352" s="449"/>
    </row>
    <row r="353" spans="1:9" x14ac:dyDescent="0.25">
      <c r="A353" s="329"/>
      <c r="B353" s="329"/>
      <c r="C353" s="448" t="str">
        <f>IF(H353="","",INDEX('Basic project data'!$A$12:$A$16,MATCH(H353,'Basic project data'!$D$12:$D$16,1)))</f>
        <v/>
      </c>
      <c r="D353" s="329"/>
      <c r="E353" s="329"/>
      <c r="F353" s="453"/>
      <c r="G353" s="450"/>
      <c r="H353" s="454"/>
      <c r="I353" s="449"/>
    </row>
    <row r="354" spans="1:9" x14ac:dyDescent="0.25">
      <c r="A354" s="329"/>
      <c r="B354" s="329"/>
      <c r="C354" s="448" t="str">
        <f>IF(H354="","",INDEX('Basic project data'!$A$12:$A$16,MATCH(H354,'Basic project data'!$D$12:$D$16,1)))</f>
        <v/>
      </c>
      <c r="D354" s="329"/>
      <c r="E354" s="329"/>
      <c r="F354" s="453"/>
      <c r="G354" s="450"/>
      <c r="H354" s="454"/>
      <c r="I354" s="449"/>
    </row>
    <row r="355" spans="1:9" x14ac:dyDescent="0.25">
      <c r="A355" s="329"/>
      <c r="B355" s="329"/>
      <c r="C355" s="448" t="str">
        <f>IF(H355="","",INDEX('Basic project data'!$A$12:$A$16,MATCH(H355,'Basic project data'!$D$12:$D$16,1)))</f>
        <v/>
      </c>
      <c r="D355" s="329"/>
      <c r="E355" s="329"/>
      <c r="F355" s="453"/>
      <c r="G355" s="450"/>
      <c r="H355" s="454"/>
      <c r="I355" s="449"/>
    </row>
    <row r="356" spans="1:9" x14ac:dyDescent="0.25">
      <c r="A356" s="329"/>
      <c r="B356" s="329"/>
      <c r="C356" s="448" t="str">
        <f>IF(H356="","",INDEX('Basic project data'!$A$12:$A$16,MATCH(H356,'Basic project data'!$D$12:$D$16,1)))</f>
        <v/>
      </c>
      <c r="D356" s="329"/>
      <c r="E356" s="329"/>
      <c r="F356" s="453"/>
      <c r="G356" s="450"/>
      <c r="H356" s="454"/>
      <c r="I356" s="449"/>
    </row>
    <row r="357" spans="1:9" x14ac:dyDescent="0.25">
      <c r="A357" s="329"/>
      <c r="B357" s="329"/>
      <c r="C357" s="448" t="str">
        <f>IF(H357="","",INDEX('Basic project data'!$A$12:$A$16,MATCH(H357,'Basic project data'!$D$12:$D$16,1)))</f>
        <v/>
      </c>
      <c r="D357" s="329"/>
      <c r="E357" s="329"/>
      <c r="F357" s="453"/>
      <c r="G357" s="450"/>
      <c r="H357" s="454"/>
      <c r="I357" s="449"/>
    </row>
    <row r="358" spans="1:9" x14ac:dyDescent="0.25">
      <c r="A358" s="329"/>
      <c r="B358" s="329"/>
      <c r="C358" s="448" t="str">
        <f>IF(H358="","",INDEX('Basic project data'!$A$12:$A$16,MATCH(H358,'Basic project data'!$D$12:$D$16,1)))</f>
        <v/>
      </c>
      <c r="D358" s="329"/>
      <c r="E358" s="329"/>
      <c r="F358" s="453"/>
      <c r="G358" s="450"/>
      <c r="H358" s="454"/>
      <c r="I358" s="449"/>
    </row>
    <row r="359" spans="1:9" x14ac:dyDescent="0.25">
      <c r="A359" s="329"/>
      <c r="B359" s="329"/>
      <c r="C359" s="448" t="str">
        <f>IF(H359="","",INDEX('Basic project data'!$A$12:$A$16,MATCH(H359,'Basic project data'!$D$12:$D$16,1)))</f>
        <v/>
      </c>
      <c r="D359" s="329"/>
      <c r="E359" s="329"/>
      <c r="F359" s="453"/>
      <c r="G359" s="450"/>
      <c r="H359" s="454"/>
      <c r="I359" s="449"/>
    </row>
    <row r="360" spans="1:9" x14ac:dyDescent="0.25">
      <c r="A360" s="329"/>
      <c r="B360" s="329"/>
      <c r="C360" s="448" t="str">
        <f>IF(H360="","",INDEX('Basic project data'!$A$12:$A$16,MATCH(H360,'Basic project data'!$D$12:$D$16,1)))</f>
        <v/>
      </c>
      <c r="D360" s="329"/>
      <c r="E360" s="329"/>
      <c r="F360" s="453"/>
      <c r="G360" s="450"/>
      <c r="H360" s="454"/>
      <c r="I360" s="449"/>
    </row>
    <row r="361" spans="1:9" x14ac:dyDescent="0.25">
      <c r="A361" s="329"/>
      <c r="B361" s="329"/>
      <c r="C361" s="448" t="str">
        <f>IF(H361="","",INDEX('Basic project data'!$A$12:$A$16,MATCH(H361,'Basic project data'!$D$12:$D$16,1)))</f>
        <v/>
      </c>
      <c r="D361" s="329"/>
      <c r="E361" s="329"/>
      <c r="F361" s="453"/>
      <c r="G361" s="450"/>
      <c r="H361" s="454"/>
      <c r="I361" s="449"/>
    </row>
    <row r="362" spans="1:9" x14ac:dyDescent="0.25">
      <c r="A362" s="329"/>
      <c r="B362" s="329"/>
      <c r="C362" s="448" t="str">
        <f>IF(H362="","",INDEX('Basic project data'!$A$12:$A$16,MATCH(H362,'Basic project data'!$D$12:$D$16,1)))</f>
        <v/>
      </c>
      <c r="D362" s="329"/>
      <c r="E362" s="329"/>
      <c r="F362" s="453"/>
      <c r="G362" s="450"/>
      <c r="H362" s="454"/>
      <c r="I362" s="449"/>
    </row>
    <row r="363" spans="1:9" x14ac:dyDescent="0.25">
      <c r="A363" s="329"/>
      <c r="B363" s="329"/>
      <c r="C363" s="448" t="str">
        <f>IF(H363="","",INDEX('Basic project data'!$A$12:$A$16,MATCH(H363,'Basic project data'!$D$12:$D$16,1)))</f>
        <v/>
      </c>
      <c r="D363" s="329"/>
      <c r="E363" s="329"/>
      <c r="F363" s="453"/>
      <c r="G363" s="450"/>
      <c r="H363" s="454"/>
      <c r="I363" s="449"/>
    </row>
    <row r="364" spans="1:9" x14ac:dyDescent="0.25">
      <c r="A364" s="329"/>
      <c r="B364" s="329"/>
      <c r="C364" s="448" t="str">
        <f>IF(H364="","",INDEX('Basic project data'!$A$12:$A$16,MATCH(H364,'Basic project data'!$D$12:$D$16,1)))</f>
        <v/>
      </c>
      <c r="D364" s="329"/>
      <c r="E364" s="329"/>
      <c r="F364" s="453"/>
      <c r="G364" s="450"/>
      <c r="H364" s="454"/>
      <c r="I364" s="449"/>
    </row>
    <row r="365" spans="1:9" x14ac:dyDescent="0.25">
      <c r="A365" s="329"/>
      <c r="B365" s="329"/>
      <c r="C365" s="448" t="str">
        <f>IF(H365="","",INDEX('Basic project data'!$A$12:$A$16,MATCH(H365,'Basic project data'!$D$12:$D$16,1)))</f>
        <v/>
      </c>
      <c r="D365" s="329"/>
      <c r="E365" s="329"/>
      <c r="F365" s="453"/>
      <c r="G365" s="450"/>
      <c r="H365" s="454"/>
      <c r="I365" s="449"/>
    </row>
    <row r="366" spans="1:9" x14ac:dyDescent="0.25">
      <c r="A366" s="329"/>
      <c r="B366" s="329"/>
      <c r="C366" s="448" t="str">
        <f>IF(H366="","",INDEX('Basic project data'!$A$12:$A$16,MATCH(H366,'Basic project data'!$D$12:$D$16,1)))</f>
        <v/>
      </c>
      <c r="D366" s="329"/>
      <c r="E366" s="329"/>
      <c r="F366" s="453"/>
      <c r="G366" s="450"/>
      <c r="H366" s="454"/>
      <c r="I366" s="449"/>
    </row>
    <row r="367" spans="1:9" x14ac:dyDescent="0.25">
      <c r="A367" s="329"/>
      <c r="B367" s="329"/>
      <c r="C367" s="448" t="str">
        <f>IF(H367="","",INDEX('Basic project data'!$A$12:$A$16,MATCH(H367,'Basic project data'!$D$12:$D$16,1)))</f>
        <v/>
      </c>
      <c r="D367" s="329"/>
      <c r="E367" s="329"/>
      <c r="F367" s="453"/>
      <c r="G367" s="450"/>
      <c r="H367" s="454"/>
      <c r="I367" s="449"/>
    </row>
    <row r="368" spans="1:9" x14ac:dyDescent="0.25">
      <c r="A368" s="329"/>
      <c r="B368" s="329"/>
      <c r="C368" s="448" t="str">
        <f>IF(H368="","",INDEX('Basic project data'!$A$12:$A$16,MATCH(H368,'Basic project data'!$D$12:$D$16,1)))</f>
        <v/>
      </c>
      <c r="D368" s="329"/>
      <c r="E368" s="329"/>
      <c r="F368" s="453"/>
      <c r="G368" s="450"/>
      <c r="H368" s="454"/>
      <c r="I368" s="449"/>
    </row>
    <row r="369" spans="1:9" x14ac:dyDescent="0.25">
      <c r="A369" s="329"/>
      <c r="B369" s="329"/>
      <c r="C369" s="448" t="str">
        <f>IF(H369="","",INDEX('Basic project data'!$A$12:$A$16,MATCH(H369,'Basic project data'!$D$12:$D$16,1)))</f>
        <v/>
      </c>
      <c r="D369" s="329"/>
      <c r="E369" s="329"/>
      <c r="F369" s="453"/>
      <c r="G369" s="450"/>
      <c r="H369" s="454"/>
      <c r="I369" s="449"/>
    </row>
    <row r="370" spans="1:9" x14ac:dyDescent="0.25">
      <c r="A370" s="329"/>
      <c r="B370" s="329"/>
      <c r="C370" s="448" t="str">
        <f>IF(H370="","",INDEX('Basic project data'!$A$12:$A$16,MATCH(H370,'Basic project data'!$D$12:$D$16,1)))</f>
        <v/>
      </c>
      <c r="D370" s="329"/>
      <c r="E370" s="329"/>
      <c r="F370" s="453"/>
      <c r="G370" s="450"/>
      <c r="H370" s="454"/>
      <c r="I370" s="449"/>
    </row>
    <row r="371" spans="1:9" x14ac:dyDescent="0.25">
      <c r="A371" s="329"/>
      <c r="B371" s="329"/>
      <c r="C371" s="448" t="str">
        <f>IF(H371="","",INDEX('Basic project data'!$A$12:$A$16,MATCH(H371,'Basic project data'!$D$12:$D$16,1)))</f>
        <v/>
      </c>
      <c r="D371" s="329"/>
      <c r="E371" s="329"/>
      <c r="F371" s="453"/>
      <c r="G371" s="450"/>
      <c r="H371" s="454"/>
      <c r="I371" s="449"/>
    </row>
    <row r="372" spans="1:9" x14ac:dyDescent="0.25">
      <c r="A372" s="329"/>
      <c r="B372" s="329"/>
      <c r="C372" s="448" t="str">
        <f>IF(H372="","",INDEX('Basic project data'!$A$12:$A$16,MATCH(H372,'Basic project data'!$D$12:$D$16,1)))</f>
        <v/>
      </c>
      <c r="D372" s="329"/>
      <c r="E372" s="329"/>
      <c r="F372" s="453"/>
      <c r="G372" s="450"/>
      <c r="H372" s="454"/>
      <c r="I372" s="449"/>
    </row>
    <row r="373" spans="1:9" x14ac:dyDescent="0.25">
      <c r="A373" s="329"/>
      <c r="B373" s="329"/>
      <c r="C373" s="448" t="str">
        <f>IF(H373="","",INDEX('Basic project data'!$A$12:$A$16,MATCH(H373,'Basic project data'!$D$12:$D$16,1)))</f>
        <v/>
      </c>
      <c r="D373" s="329"/>
      <c r="E373" s="329"/>
      <c r="F373" s="453"/>
      <c r="G373" s="450"/>
      <c r="H373" s="454"/>
      <c r="I373" s="449"/>
    </row>
    <row r="374" spans="1:9" x14ac:dyDescent="0.25">
      <c r="A374" s="329"/>
      <c r="B374" s="329"/>
      <c r="C374" s="448" t="str">
        <f>IF(H374="","",INDEX('Basic project data'!$A$12:$A$16,MATCH(H374,'Basic project data'!$D$12:$D$16,1)))</f>
        <v/>
      </c>
      <c r="D374" s="329"/>
      <c r="E374" s="329"/>
      <c r="F374" s="453"/>
      <c r="G374" s="450"/>
      <c r="H374" s="454"/>
      <c r="I374" s="449"/>
    </row>
    <row r="375" spans="1:9" x14ac:dyDescent="0.25">
      <c r="A375" s="329"/>
      <c r="B375" s="329"/>
      <c r="C375" s="448" t="str">
        <f>IF(H375="","",INDEX('Basic project data'!$A$12:$A$16,MATCH(H375,'Basic project data'!$D$12:$D$16,1)))</f>
        <v/>
      </c>
      <c r="D375" s="329"/>
      <c r="E375" s="329"/>
      <c r="F375" s="453"/>
      <c r="G375" s="450"/>
      <c r="H375" s="454"/>
      <c r="I375" s="449"/>
    </row>
    <row r="376" spans="1:9" x14ac:dyDescent="0.25">
      <c r="A376" s="329"/>
      <c r="B376" s="329"/>
      <c r="C376" s="448" t="str">
        <f>IF(H376="","",INDEX('Basic project data'!$A$12:$A$16,MATCH(H376,'Basic project data'!$D$12:$D$16,1)))</f>
        <v/>
      </c>
      <c r="D376" s="329"/>
      <c r="E376" s="329"/>
      <c r="F376" s="453"/>
      <c r="G376" s="450"/>
      <c r="H376" s="454"/>
      <c r="I376" s="449"/>
    </row>
    <row r="377" spans="1:9" x14ac:dyDescent="0.25">
      <c r="A377" s="329"/>
      <c r="B377" s="329"/>
      <c r="C377" s="448" t="str">
        <f>IF(H377="","",INDEX('Basic project data'!$A$12:$A$16,MATCH(H377,'Basic project data'!$D$12:$D$16,1)))</f>
        <v/>
      </c>
      <c r="D377" s="329"/>
      <c r="E377" s="329"/>
      <c r="F377" s="453"/>
      <c r="G377" s="450"/>
      <c r="H377" s="454"/>
      <c r="I377" s="449"/>
    </row>
    <row r="378" spans="1:9" x14ac:dyDescent="0.25">
      <c r="A378" s="329"/>
      <c r="B378" s="329"/>
      <c r="C378" s="448" t="str">
        <f>IF(H378="","",INDEX('Basic project data'!$A$12:$A$16,MATCH(H378,'Basic project data'!$D$12:$D$16,1)))</f>
        <v/>
      </c>
      <c r="D378" s="329"/>
      <c r="E378" s="329"/>
      <c r="F378" s="453"/>
      <c r="G378" s="450"/>
      <c r="H378" s="454"/>
      <c r="I378" s="449"/>
    </row>
    <row r="379" spans="1:9" x14ac:dyDescent="0.25">
      <c r="A379" s="329"/>
      <c r="B379" s="329"/>
      <c r="C379" s="448" t="str">
        <f>IF(H379="","",INDEX('Basic project data'!$A$12:$A$16,MATCH(H379,'Basic project data'!$D$12:$D$16,1)))</f>
        <v/>
      </c>
      <c r="D379" s="329"/>
      <c r="E379" s="329"/>
      <c r="F379" s="453"/>
      <c r="G379" s="450"/>
      <c r="H379" s="454"/>
      <c r="I379" s="449"/>
    </row>
    <row r="380" spans="1:9" x14ac:dyDescent="0.25">
      <c r="A380" s="329"/>
      <c r="B380" s="329"/>
      <c r="C380" s="448" t="str">
        <f>IF(H380="","",INDEX('Basic project data'!$A$12:$A$16,MATCH(H380,'Basic project data'!$D$12:$D$16,1)))</f>
        <v/>
      </c>
      <c r="D380" s="329"/>
      <c r="E380" s="329"/>
      <c r="F380" s="453"/>
      <c r="G380" s="450"/>
      <c r="H380" s="454"/>
      <c r="I380" s="449"/>
    </row>
    <row r="381" spans="1:9" x14ac:dyDescent="0.25">
      <c r="A381" s="329"/>
      <c r="B381" s="329"/>
      <c r="C381" s="448" t="str">
        <f>IF(H381="","",INDEX('Basic project data'!$A$12:$A$16,MATCH(H381,'Basic project data'!$D$12:$D$16,1)))</f>
        <v/>
      </c>
      <c r="D381" s="329"/>
      <c r="E381" s="329"/>
      <c r="F381" s="453"/>
      <c r="G381" s="450"/>
      <c r="H381" s="454"/>
      <c r="I381" s="449"/>
    </row>
    <row r="382" spans="1:9" x14ac:dyDescent="0.25">
      <c r="A382" s="329"/>
      <c r="B382" s="329"/>
      <c r="C382" s="448" t="str">
        <f>IF(H382="","",INDEX('Basic project data'!$A$12:$A$16,MATCH(H382,'Basic project data'!$D$12:$D$16,1)))</f>
        <v/>
      </c>
      <c r="D382" s="329"/>
      <c r="E382" s="329"/>
      <c r="F382" s="453"/>
      <c r="G382" s="450"/>
      <c r="H382" s="454"/>
      <c r="I382" s="449"/>
    </row>
    <row r="383" spans="1:9" x14ac:dyDescent="0.25">
      <c r="A383" s="329"/>
      <c r="B383" s="329"/>
      <c r="C383" s="448" t="str">
        <f>IF(H383="","",INDEX('Basic project data'!$A$12:$A$16,MATCH(H383,'Basic project data'!$D$12:$D$16,1)))</f>
        <v/>
      </c>
      <c r="D383" s="329"/>
      <c r="E383" s="329"/>
      <c r="F383" s="453"/>
      <c r="G383" s="450"/>
      <c r="H383" s="454"/>
      <c r="I383" s="449"/>
    </row>
    <row r="384" spans="1:9" x14ac:dyDescent="0.25">
      <c r="A384" s="329"/>
      <c r="B384" s="329"/>
      <c r="C384" s="448" t="str">
        <f>IF(H384="","",INDEX('Basic project data'!$A$12:$A$16,MATCH(H384,'Basic project data'!$D$12:$D$16,1)))</f>
        <v/>
      </c>
      <c r="D384" s="329"/>
      <c r="E384" s="329"/>
      <c r="F384" s="453"/>
      <c r="G384" s="450"/>
      <c r="H384" s="454"/>
      <c r="I384" s="449"/>
    </row>
    <row r="385" spans="1:9" x14ac:dyDescent="0.25">
      <c r="A385" s="329"/>
      <c r="B385" s="329"/>
      <c r="C385" s="448" t="str">
        <f>IF(H385="","",INDEX('Basic project data'!$A$12:$A$16,MATCH(H385,'Basic project data'!$D$12:$D$16,1)))</f>
        <v/>
      </c>
      <c r="D385" s="329"/>
      <c r="E385" s="329"/>
      <c r="F385" s="453"/>
      <c r="G385" s="450"/>
      <c r="H385" s="454"/>
      <c r="I385" s="449"/>
    </row>
    <row r="386" spans="1:9" x14ac:dyDescent="0.25">
      <c r="A386" s="329"/>
      <c r="B386" s="329"/>
      <c r="C386" s="448" t="str">
        <f>IF(H386="","",INDEX('Basic project data'!$A$12:$A$16,MATCH(H386,'Basic project data'!$D$12:$D$16,1)))</f>
        <v/>
      </c>
      <c r="D386" s="329"/>
      <c r="E386" s="329"/>
      <c r="F386" s="453"/>
      <c r="G386" s="450"/>
      <c r="H386" s="454"/>
      <c r="I386" s="449"/>
    </row>
    <row r="387" spans="1:9" x14ac:dyDescent="0.25">
      <c r="A387" s="329"/>
      <c r="B387" s="329"/>
      <c r="C387" s="448" t="str">
        <f>IF(H387="","",INDEX('Basic project data'!$A$12:$A$16,MATCH(H387,'Basic project data'!$D$12:$D$16,1)))</f>
        <v/>
      </c>
      <c r="D387" s="329"/>
      <c r="E387" s="329"/>
      <c r="F387" s="453"/>
      <c r="G387" s="450"/>
      <c r="H387" s="454"/>
      <c r="I387" s="449"/>
    </row>
    <row r="388" spans="1:9" x14ac:dyDescent="0.25">
      <c r="A388" s="329"/>
      <c r="B388" s="329"/>
      <c r="C388" s="448" t="str">
        <f>IF(H388="","",INDEX('Basic project data'!$A$12:$A$16,MATCH(H388,'Basic project data'!$D$12:$D$16,1)))</f>
        <v/>
      </c>
      <c r="D388" s="329"/>
      <c r="E388" s="329"/>
      <c r="F388" s="453"/>
      <c r="G388" s="450"/>
      <c r="H388" s="454"/>
      <c r="I388" s="449"/>
    </row>
    <row r="389" spans="1:9" x14ac:dyDescent="0.25">
      <c r="A389" s="329"/>
      <c r="B389" s="329"/>
      <c r="C389" s="448" t="str">
        <f>IF(H389="","",INDEX('Basic project data'!$A$12:$A$16,MATCH(H389,'Basic project data'!$D$12:$D$16,1)))</f>
        <v/>
      </c>
      <c r="D389" s="329"/>
      <c r="E389" s="329"/>
      <c r="F389" s="453"/>
      <c r="G389" s="450"/>
      <c r="H389" s="454"/>
      <c r="I389" s="449"/>
    </row>
    <row r="390" spans="1:9" x14ac:dyDescent="0.25">
      <c r="A390" s="329"/>
      <c r="B390" s="329"/>
      <c r="C390" s="448" t="str">
        <f>IF(H390="","",INDEX('Basic project data'!$A$12:$A$16,MATCH(H390,'Basic project data'!$D$12:$D$16,1)))</f>
        <v/>
      </c>
      <c r="D390" s="329"/>
      <c r="E390" s="329"/>
      <c r="F390" s="453"/>
      <c r="G390" s="450"/>
      <c r="H390" s="454"/>
      <c r="I390" s="449"/>
    </row>
    <row r="391" spans="1:9" x14ac:dyDescent="0.25">
      <c r="A391" s="329"/>
      <c r="B391" s="329"/>
      <c r="C391" s="448" t="str">
        <f>IF(H391="","",INDEX('Basic project data'!$A$12:$A$16,MATCH(H391,'Basic project data'!$D$12:$D$16,1)))</f>
        <v/>
      </c>
      <c r="D391" s="329"/>
      <c r="E391" s="329"/>
      <c r="F391" s="453"/>
      <c r="G391" s="450"/>
      <c r="H391" s="454"/>
      <c r="I391" s="449"/>
    </row>
    <row r="392" spans="1:9" x14ac:dyDescent="0.25">
      <c r="A392" s="329"/>
      <c r="B392" s="329"/>
      <c r="C392" s="448" t="str">
        <f>IF(H392="","",INDEX('Basic project data'!$A$12:$A$16,MATCH(H392,'Basic project data'!$D$12:$D$16,1)))</f>
        <v/>
      </c>
      <c r="D392" s="329"/>
      <c r="E392" s="329"/>
      <c r="F392" s="453"/>
      <c r="G392" s="450"/>
      <c r="H392" s="454"/>
      <c r="I392" s="449"/>
    </row>
    <row r="393" spans="1:9" x14ac:dyDescent="0.25">
      <c r="A393" s="329"/>
      <c r="B393" s="329"/>
      <c r="C393" s="448" t="str">
        <f>IF(H393="","",INDEX('Basic project data'!$A$12:$A$16,MATCH(H393,'Basic project data'!$D$12:$D$16,1)))</f>
        <v/>
      </c>
      <c r="D393" s="329"/>
      <c r="E393" s="329"/>
      <c r="F393" s="453"/>
      <c r="G393" s="450"/>
      <c r="H393" s="454"/>
      <c r="I393" s="449"/>
    </row>
    <row r="394" spans="1:9" x14ac:dyDescent="0.25">
      <c r="A394" s="329"/>
      <c r="B394" s="329"/>
      <c r="C394" s="448" t="str">
        <f>IF(H394="","",INDEX('Basic project data'!$A$12:$A$16,MATCH(H394,'Basic project data'!$D$12:$D$16,1)))</f>
        <v/>
      </c>
      <c r="D394" s="329"/>
      <c r="E394" s="329"/>
      <c r="F394" s="453"/>
      <c r="G394" s="450"/>
      <c r="H394" s="454"/>
      <c r="I394" s="449"/>
    </row>
    <row r="395" spans="1:9" x14ac:dyDescent="0.25">
      <c r="A395" s="329"/>
      <c r="B395" s="329"/>
      <c r="C395" s="448" t="str">
        <f>IF(H395="","",INDEX('Basic project data'!$A$12:$A$16,MATCH(H395,'Basic project data'!$D$12:$D$16,1)))</f>
        <v/>
      </c>
      <c r="D395" s="329"/>
      <c r="E395" s="329"/>
      <c r="F395" s="453"/>
      <c r="G395" s="450"/>
      <c r="H395" s="454"/>
      <c r="I395" s="449"/>
    </row>
    <row r="396" spans="1:9" x14ac:dyDescent="0.25">
      <c r="A396" s="329"/>
      <c r="B396" s="329"/>
      <c r="C396" s="448" t="str">
        <f>IF(H396="","",INDEX('Basic project data'!$A$12:$A$16,MATCH(H396,'Basic project data'!$D$12:$D$16,1)))</f>
        <v/>
      </c>
      <c r="D396" s="329"/>
      <c r="E396" s="329"/>
      <c r="F396" s="453"/>
      <c r="G396" s="450"/>
      <c r="H396" s="454"/>
      <c r="I396" s="449"/>
    </row>
    <row r="397" spans="1:9" x14ac:dyDescent="0.25">
      <c r="A397" s="329"/>
      <c r="B397" s="329"/>
      <c r="C397" s="448" t="str">
        <f>IF(H397="","",INDEX('Basic project data'!$A$12:$A$16,MATCH(H397,'Basic project data'!$D$12:$D$16,1)))</f>
        <v/>
      </c>
      <c r="D397" s="329"/>
      <c r="E397" s="329"/>
      <c r="F397" s="453"/>
      <c r="G397" s="450"/>
      <c r="H397" s="454"/>
      <c r="I397" s="449"/>
    </row>
    <row r="398" spans="1:9" x14ac:dyDescent="0.25">
      <c r="A398" s="329"/>
      <c r="B398" s="329"/>
      <c r="C398" s="448" t="str">
        <f>IF(H398="","",INDEX('Basic project data'!$A$12:$A$16,MATCH(H398,'Basic project data'!$D$12:$D$16,1)))</f>
        <v/>
      </c>
      <c r="D398" s="329"/>
      <c r="E398" s="329"/>
      <c r="F398" s="453"/>
      <c r="G398" s="450"/>
      <c r="H398" s="454"/>
      <c r="I398" s="449"/>
    </row>
    <row r="399" spans="1:9" x14ac:dyDescent="0.25">
      <c r="A399" s="329"/>
      <c r="B399" s="329"/>
      <c r="C399" s="448" t="str">
        <f>IF(H399="","",INDEX('Basic project data'!$A$12:$A$16,MATCH(H399,'Basic project data'!$D$12:$D$16,1)))</f>
        <v/>
      </c>
      <c r="D399" s="329"/>
      <c r="E399" s="329"/>
      <c r="F399" s="453"/>
      <c r="G399" s="450"/>
      <c r="H399" s="454"/>
      <c r="I399" s="449"/>
    </row>
    <row r="400" spans="1:9" x14ac:dyDescent="0.25">
      <c r="A400" s="329"/>
      <c r="B400" s="329"/>
      <c r="C400" s="448" t="str">
        <f>IF(H400="","",INDEX('Basic project data'!$A$12:$A$16,MATCH(H400,'Basic project data'!$D$12:$D$16,1)))</f>
        <v/>
      </c>
      <c r="D400" s="329"/>
      <c r="E400" s="329"/>
      <c r="F400" s="453"/>
      <c r="G400" s="450"/>
      <c r="H400" s="454"/>
      <c r="I400" s="449"/>
    </row>
    <row r="401" spans="1:9" x14ac:dyDescent="0.25">
      <c r="A401" s="329"/>
      <c r="B401" s="329"/>
      <c r="C401" s="448" t="str">
        <f>IF(H401="","",INDEX('Basic project data'!$A$12:$A$16,MATCH(H401,'Basic project data'!$D$12:$D$16,1)))</f>
        <v/>
      </c>
      <c r="D401" s="329"/>
      <c r="E401" s="329"/>
      <c r="F401" s="453"/>
      <c r="G401" s="450"/>
      <c r="H401" s="454"/>
      <c r="I401" s="449"/>
    </row>
    <row r="402" spans="1:9" x14ac:dyDescent="0.25">
      <c r="A402" s="329"/>
      <c r="B402" s="329"/>
      <c r="C402" s="448" t="str">
        <f>IF(H402="","",INDEX('Basic project data'!$A$12:$A$16,MATCH(H402,'Basic project data'!$D$12:$D$16,1)))</f>
        <v/>
      </c>
      <c r="D402" s="329"/>
      <c r="E402" s="329"/>
      <c r="F402" s="453"/>
      <c r="G402" s="450"/>
      <c r="H402" s="454"/>
      <c r="I402" s="449"/>
    </row>
    <row r="403" spans="1:9" x14ac:dyDescent="0.25">
      <c r="A403" s="329"/>
      <c r="B403" s="329"/>
      <c r="C403" s="448" t="str">
        <f>IF(H403="","",INDEX('Basic project data'!$A$12:$A$16,MATCH(H403,'Basic project data'!$D$12:$D$16,1)))</f>
        <v/>
      </c>
      <c r="D403" s="329"/>
      <c r="E403" s="329"/>
      <c r="F403" s="453"/>
      <c r="G403" s="450"/>
      <c r="H403" s="454"/>
      <c r="I403" s="449"/>
    </row>
    <row r="404" spans="1:9" x14ac:dyDescent="0.25">
      <c r="A404" s="329"/>
      <c r="B404" s="329"/>
      <c r="C404" s="448" t="str">
        <f>IF(H404="","",INDEX('Basic project data'!$A$12:$A$16,MATCH(H404,'Basic project data'!$D$12:$D$16,1)))</f>
        <v/>
      </c>
      <c r="D404" s="329"/>
      <c r="E404" s="329"/>
      <c r="F404" s="453"/>
      <c r="G404" s="450"/>
      <c r="H404" s="454"/>
      <c r="I404" s="449"/>
    </row>
    <row r="405" spans="1:9" x14ac:dyDescent="0.25">
      <c r="A405" s="329"/>
      <c r="B405" s="329"/>
      <c r="C405" s="448" t="str">
        <f>IF(H405="","",INDEX('Basic project data'!$A$12:$A$16,MATCH(H405,'Basic project data'!$D$12:$D$16,1)))</f>
        <v/>
      </c>
      <c r="D405" s="329"/>
      <c r="E405" s="329"/>
      <c r="F405" s="453"/>
      <c r="G405" s="450"/>
      <c r="H405" s="454"/>
      <c r="I405" s="449"/>
    </row>
    <row r="406" spans="1:9" x14ac:dyDescent="0.25">
      <c r="A406" s="329"/>
      <c r="B406" s="329"/>
      <c r="C406" s="448" t="str">
        <f>IF(H406="","",INDEX('Basic project data'!$A$12:$A$16,MATCH(H406,'Basic project data'!$D$12:$D$16,1)))</f>
        <v/>
      </c>
      <c r="D406" s="329"/>
      <c r="E406" s="329"/>
      <c r="F406" s="453"/>
      <c r="G406" s="450"/>
      <c r="H406" s="454"/>
      <c r="I406" s="449"/>
    </row>
    <row r="407" spans="1:9" x14ac:dyDescent="0.25">
      <c r="A407" s="329"/>
      <c r="B407" s="329"/>
      <c r="C407" s="448" t="str">
        <f>IF(H407="","",INDEX('Basic project data'!$A$12:$A$16,MATCH(H407,'Basic project data'!$D$12:$D$16,1)))</f>
        <v/>
      </c>
      <c r="D407" s="329"/>
      <c r="E407" s="329"/>
      <c r="F407" s="453"/>
      <c r="G407" s="450"/>
      <c r="H407" s="454"/>
      <c r="I407" s="449"/>
    </row>
    <row r="408" spans="1:9" x14ac:dyDescent="0.25">
      <c r="A408" s="329"/>
      <c r="B408" s="329"/>
      <c r="C408" s="448" t="str">
        <f>IF(H408="","",INDEX('Basic project data'!$A$12:$A$16,MATCH(H408,'Basic project data'!$D$12:$D$16,1)))</f>
        <v/>
      </c>
      <c r="D408" s="329"/>
      <c r="E408" s="329"/>
      <c r="F408" s="453"/>
      <c r="G408" s="450"/>
      <c r="H408" s="454"/>
      <c r="I408" s="449"/>
    </row>
    <row r="409" spans="1:9" x14ac:dyDescent="0.25">
      <c r="A409" s="329"/>
      <c r="B409" s="329"/>
      <c r="C409" s="448" t="str">
        <f>IF(H409="","",INDEX('Basic project data'!$A$12:$A$16,MATCH(H409,'Basic project data'!$D$12:$D$16,1)))</f>
        <v/>
      </c>
      <c r="D409" s="329"/>
      <c r="E409" s="329"/>
      <c r="F409" s="453"/>
      <c r="G409" s="450"/>
      <c r="H409" s="454"/>
      <c r="I409" s="449"/>
    </row>
    <row r="410" spans="1:9" x14ac:dyDescent="0.25">
      <c r="A410" s="329"/>
      <c r="B410" s="329"/>
      <c r="C410" s="448" t="str">
        <f>IF(H410="","",INDEX('Basic project data'!$A$12:$A$16,MATCH(H410,'Basic project data'!$D$12:$D$16,1)))</f>
        <v/>
      </c>
      <c r="D410" s="329"/>
      <c r="E410" s="329"/>
      <c r="F410" s="453"/>
      <c r="G410" s="450"/>
      <c r="H410" s="454"/>
      <c r="I410" s="449"/>
    </row>
    <row r="411" spans="1:9" x14ac:dyDescent="0.25">
      <c r="A411" s="329"/>
      <c r="B411" s="329"/>
      <c r="C411" s="448" t="str">
        <f>IF(H411="","",INDEX('Basic project data'!$A$12:$A$16,MATCH(H411,'Basic project data'!$D$12:$D$16,1)))</f>
        <v/>
      </c>
      <c r="D411" s="329"/>
      <c r="E411" s="329"/>
      <c r="F411" s="453"/>
      <c r="G411" s="450"/>
      <c r="H411" s="454"/>
      <c r="I411" s="449"/>
    </row>
    <row r="412" spans="1:9" x14ac:dyDescent="0.25">
      <c r="A412" s="329"/>
      <c r="B412" s="329"/>
      <c r="C412" s="448" t="str">
        <f>IF(H412="","",INDEX('Basic project data'!$A$12:$A$16,MATCH(H412,'Basic project data'!$D$12:$D$16,1)))</f>
        <v/>
      </c>
      <c r="D412" s="329"/>
      <c r="E412" s="329"/>
      <c r="F412" s="453"/>
      <c r="G412" s="450"/>
      <c r="H412" s="454"/>
      <c r="I412" s="449"/>
    </row>
    <row r="413" spans="1:9" x14ac:dyDescent="0.25">
      <c r="A413" s="329"/>
      <c r="B413" s="329"/>
      <c r="C413" s="448" t="str">
        <f>IF(H413="","",INDEX('Basic project data'!$A$12:$A$16,MATCH(H413,'Basic project data'!$D$12:$D$16,1)))</f>
        <v/>
      </c>
      <c r="D413" s="329"/>
      <c r="E413" s="329"/>
      <c r="F413" s="453"/>
      <c r="G413" s="450"/>
      <c r="H413" s="454"/>
      <c r="I413" s="449"/>
    </row>
    <row r="414" spans="1:9" x14ac:dyDescent="0.25">
      <c r="A414" s="329"/>
      <c r="B414" s="329"/>
      <c r="C414" s="448" t="str">
        <f>IF(H414="","",INDEX('Basic project data'!$A$12:$A$16,MATCH(H414,'Basic project data'!$D$12:$D$16,1)))</f>
        <v/>
      </c>
      <c r="D414" s="329"/>
      <c r="E414" s="329"/>
      <c r="F414" s="453"/>
      <c r="G414" s="450"/>
      <c r="H414" s="454"/>
      <c r="I414" s="449"/>
    </row>
    <row r="415" spans="1:9" x14ac:dyDescent="0.25">
      <c r="A415" s="329"/>
      <c r="B415" s="329"/>
      <c r="C415" s="448" t="str">
        <f>IF(H415="","",INDEX('Basic project data'!$A$12:$A$16,MATCH(H415,'Basic project data'!$D$12:$D$16,1)))</f>
        <v/>
      </c>
      <c r="D415" s="329"/>
      <c r="E415" s="329"/>
      <c r="F415" s="453"/>
      <c r="G415" s="450"/>
      <c r="H415" s="454"/>
      <c r="I415" s="449"/>
    </row>
    <row r="416" spans="1:9" x14ac:dyDescent="0.25">
      <c r="A416" s="329"/>
      <c r="B416" s="329"/>
      <c r="C416" s="448" t="str">
        <f>IF(H416="","",INDEX('Basic project data'!$A$12:$A$16,MATCH(H416,'Basic project data'!$D$12:$D$16,1)))</f>
        <v/>
      </c>
      <c r="D416" s="329"/>
      <c r="E416" s="329"/>
      <c r="F416" s="453"/>
      <c r="G416" s="450"/>
      <c r="H416" s="454"/>
      <c r="I416" s="449"/>
    </row>
    <row r="417" spans="1:9" x14ac:dyDescent="0.25">
      <c r="A417" s="329"/>
      <c r="B417" s="329"/>
      <c r="C417" s="448" t="str">
        <f>IF(H417="","",INDEX('Basic project data'!$A$12:$A$16,MATCH(H417,'Basic project data'!$D$12:$D$16,1)))</f>
        <v/>
      </c>
      <c r="D417" s="329"/>
      <c r="E417" s="329"/>
      <c r="F417" s="453"/>
      <c r="G417" s="450"/>
      <c r="H417" s="454"/>
      <c r="I417" s="449"/>
    </row>
    <row r="418" spans="1:9" x14ac:dyDescent="0.25">
      <c r="A418" s="329"/>
      <c r="B418" s="329"/>
      <c r="C418" s="448" t="str">
        <f>IF(H418="","",INDEX('Basic project data'!$A$12:$A$16,MATCH(H418,'Basic project data'!$D$12:$D$16,1)))</f>
        <v/>
      </c>
      <c r="D418" s="329"/>
      <c r="E418" s="329"/>
      <c r="F418" s="453"/>
      <c r="G418" s="450"/>
      <c r="H418" s="454"/>
      <c r="I418" s="449"/>
    </row>
    <row r="419" spans="1:9" x14ac:dyDescent="0.25">
      <c r="A419" s="329"/>
      <c r="B419" s="329"/>
      <c r="C419" s="448" t="str">
        <f>IF(H419="","",INDEX('Basic project data'!$A$12:$A$16,MATCH(H419,'Basic project data'!$D$12:$D$16,1)))</f>
        <v/>
      </c>
      <c r="D419" s="329"/>
      <c r="E419" s="329"/>
      <c r="F419" s="453"/>
      <c r="G419" s="450"/>
      <c r="H419" s="454"/>
      <c r="I419" s="449"/>
    </row>
    <row r="420" spans="1:9" x14ac:dyDescent="0.25">
      <c r="A420" s="329"/>
      <c r="B420" s="329"/>
      <c r="C420" s="448" t="str">
        <f>IF(H420="","",INDEX('Basic project data'!$A$12:$A$16,MATCH(H420,'Basic project data'!$D$12:$D$16,1)))</f>
        <v/>
      </c>
      <c r="D420" s="329"/>
      <c r="E420" s="329"/>
      <c r="F420" s="453"/>
      <c r="G420" s="450"/>
      <c r="H420" s="454"/>
      <c r="I420" s="449"/>
    </row>
    <row r="421" spans="1:9" x14ac:dyDescent="0.25">
      <c r="A421" s="329"/>
      <c r="B421" s="329"/>
      <c r="C421" s="448" t="str">
        <f>IF(H421="","",INDEX('Basic project data'!$A$12:$A$16,MATCH(H421,'Basic project data'!$D$12:$D$16,1)))</f>
        <v/>
      </c>
      <c r="D421" s="329"/>
      <c r="E421" s="329"/>
      <c r="F421" s="453"/>
      <c r="G421" s="450"/>
      <c r="H421" s="454"/>
      <c r="I421" s="449"/>
    </row>
    <row r="422" spans="1:9" x14ac:dyDescent="0.25">
      <c r="A422" s="329"/>
      <c r="B422" s="329"/>
      <c r="C422" s="448" t="str">
        <f>IF(H422="","",INDEX('Basic project data'!$A$12:$A$16,MATCH(H422,'Basic project data'!$D$12:$D$16,1)))</f>
        <v/>
      </c>
      <c r="D422" s="329"/>
      <c r="E422" s="329"/>
      <c r="F422" s="453"/>
      <c r="G422" s="450"/>
      <c r="H422" s="454"/>
      <c r="I422" s="449"/>
    </row>
    <row r="423" spans="1:9" x14ac:dyDescent="0.25">
      <c r="A423" s="329"/>
      <c r="B423" s="329"/>
      <c r="C423" s="448" t="str">
        <f>IF(H423="","",INDEX('Basic project data'!$A$12:$A$16,MATCH(H423,'Basic project data'!$D$12:$D$16,1)))</f>
        <v/>
      </c>
      <c r="D423" s="329"/>
      <c r="E423" s="329"/>
      <c r="F423" s="453"/>
      <c r="G423" s="450"/>
      <c r="H423" s="454"/>
      <c r="I423" s="449"/>
    </row>
    <row r="424" spans="1:9" x14ac:dyDescent="0.25">
      <c r="A424" s="329"/>
      <c r="B424" s="329"/>
      <c r="C424" s="448" t="str">
        <f>IF(H424="","",INDEX('Basic project data'!$A$12:$A$16,MATCH(H424,'Basic project data'!$D$12:$D$16,1)))</f>
        <v/>
      </c>
      <c r="D424" s="329"/>
      <c r="E424" s="329"/>
      <c r="F424" s="453"/>
      <c r="G424" s="450"/>
      <c r="H424" s="454"/>
      <c r="I424" s="449"/>
    </row>
    <row r="425" spans="1:9" x14ac:dyDescent="0.25">
      <c r="A425" s="329"/>
      <c r="B425" s="329"/>
      <c r="C425" s="448" t="str">
        <f>IF(H425="","",INDEX('Basic project data'!$A$12:$A$16,MATCH(H425,'Basic project data'!$D$12:$D$16,1)))</f>
        <v/>
      </c>
      <c r="D425" s="329"/>
      <c r="E425" s="329"/>
      <c r="F425" s="453"/>
      <c r="G425" s="450"/>
      <c r="H425" s="454"/>
      <c r="I425" s="449"/>
    </row>
    <row r="426" spans="1:9" x14ac:dyDescent="0.25">
      <c r="A426" s="329"/>
      <c r="B426" s="329"/>
      <c r="C426" s="448" t="str">
        <f>IF(H426="","",INDEX('Basic project data'!$A$12:$A$16,MATCH(H426,'Basic project data'!$D$12:$D$16,1)))</f>
        <v/>
      </c>
      <c r="D426" s="329"/>
      <c r="E426" s="329"/>
      <c r="F426" s="453"/>
      <c r="G426" s="450"/>
      <c r="H426" s="454"/>
      <c r="I426" s="449"/>
    </row>
    <row r="427" spans="1:9" x14ac:dyDescent="0.25">
      <c r="A427" s="329"/>
      <c r="B427" s="329"/>
      <c r="C427" s="448" t="str">
        <f>IF(H427="","",INDEX('Basic project data'!$A$12:$A$16,MATCH(H427,'Basic project data'!$D$12:$D$16,1)))</f>
        <v/>
      </c>
      <c r="D427" s="329"/>
      <c r="E427" s="329"/>
      <c r="F427" s="453"/>
      <c r="G427" s="450"/>
      <c r="H427" s="454"/>
      <c r="I427" s="449"/>
    </row>
    <row r="428" spans="1:9" x14ac:dyDescent="0.25">
      <c r="A428" s="329"/>
      <c r="B428" s="329"/>
      <c r="C428" s="448" t="str">
        <f>IF(H428="","",INDEX('Basic project data'!$A$12:$A$16,MATCH(H428,'Basic project data'!$D$12:$D$16,1)))</f>
        <v/>
      </c>
      <c r="D428" s="329"/>
      <c r="E428" s="329"/>
      <c r="F428" s="453"/>
      <c r="G428" s="450"/>
      <c r="H428" s="454"/>
      <c r="I428" s="449"/>
    </row>
    <row r="429" spans="1:9" x14ac:dyDescent="0.25">
      <c r="A429" s="329"/>
      <c r="B429" s="329"/>
      <c r="C429" s="448" t="str">
        <f>IF(H429="","",INDEX('Basic project data'!$A$12:$A$16,MATCH(H429,'Basic project data'!$D$12:$D$16,1)))</f>
        <v/>
      </c>
      <c r="D429" s="329"/>
      <c r="E429" s="329"/>
      <c r="F429" s="453"/>
      <c r="G429" s="450"/>
      <c r="H429" s="454"/>
      <c r="I429" s="449"/>
    </row>
    <row r="430" spans="1:9" x14ac:dyDescent="0.25">
      <c r="A430" s="329"/>
      <c r="B430" s="329"/>
      <c r="C430" s="448" t="str">
        <f>IF(H430="","",INDEX('Basic project data'!$A$12:$A$16,MATCH(H430,'Basic project data'!$D$12:$D$16,1)))</f>
        <v/>
      </c>
      <c r="D430" s="329"/>
      <c r="E430" s="329"/>
      <c r="F430" s="453"/>
      <c r="G430" s="450"/>
      <c r="H430" s="454"/>
      <c r="I430" s="449"/>
    </row>
    <row r="431" spans="1:9" x14ac:dyDescent="0.25">
      <c r="A431" s="329"/>
      <c r="B431" s="329"/>
      <c r="C431" s="448" t="str">
        <f>IF(H431="","",INDEX('Basic project data'!$A$12:$A$16,MATCH(H431,'Basic project data'!$D$12:$D$16,1)))</f>
        <v/>
      </c>
      <c r="D431" s="329"/>
      <c r="E431" s="329"/>
      <c r="F431" s="453"/>
      <c r="G431" s="450"/>
      <c r="H431" s="454"/>
      <c r="I431" s="449"/>
    </row>
    <row r="432" spans="1:9" x14ac:dyDescent="0.25">
      <c r="A432" s="329"/>
      <c r="B432" s="329"/>
      <c r="C432" s="448" t="str">
        <f>IF(H432="","",INDEX('Basic project data'!$A$12:$A$16,MATCH(H432,'Basic project data'!$D$12:$D$16,1)))</f>
        <v/>
      </c>
      <c r="D432" s="329"/>
      <c r="E432" s="329"/>
      <c r="F432" s="453"/>
      <c r="G432" s="450"/>
      <c r="H432" s="454"/>
      <c r="I432" s="449"/>
    </row>
    <row r="433" spans="1:9" x14ac:dyDescent="0.25">
      <c r="A433" s="329"/>
      <c r="B433" s="329"/>
      <c r="C433" s="448" t="str">
        <f>IF(H433="","",INDEX('Basic project data'!$A$12:$A$16,MATCH(H433,'Basic project data'!$D$12:$D$16,1)))</f>
        <v/>
      </c>
      <c r="D433" s="329"/>
      <c r="E433" s="329"/>
      <c r="F433" s="453"/>
      <c r="G433" s="450"/>
      <c r="H433" s="454"/>
      <c r="I433" s="449"/>
    </row>
    <row r="434" spans="1:9" x14ac:dyDescent="0.25">
      <c r="A434" s="329"/>
      <c r="B434" s="329"/>
      <c r="C434" s="448" t="str">
        <f>IF(H434="","",INDEX('Basic project data'!$A$12:$A$16,MATCH(H434,'Basic project data'!$D$12:$D$16,1)))</f>
        <v/>
      </c>
      <c r="D434" s="329"/>
      <c r="E434" s="329"/>
      <c r="F434" s="453"/>
      <c r="G434" s="450"/>
      <c r="H434" s="454"/>
      <c r="I434" s="449"/>
    </row>
    <row r="435" spans="1:9" x14ac:dyDescent="0.25">
      <c r="A435" s="329"/>
      <c r="B435" s="329"/>
      <c r="C435" s="448" t="str">
        <f>IF(H435="","",INDEX('Basic project data'!$A$12:$A$16,MATCH(H435,'Basic project data'!$D$12:$D$16,1)))</f>
        <v/>
      </c>
      <c r="D435" s="329"/>
      <c r="E435" s="329"/>
      <c r="F435" s="453"/>
      <c r="G435" s="450"/>
      <c r="H435" s="454"/>
      <c r="I435" s="449"/>
    </row>
    <row r="436" spans="1:9" x14ac:dyDescent="0.25">
      <c r="A436" s="329"/>
      <c r="B436" s="329"/>
      <c r="C436" s="448" t="str">
        <f>IF(H436="","",INDEX('Basic project data'!$A$12:$A$16,MATCH(H436,'Basic project data'!$D$12:$D$16,1)))</f>
        <v/>
      </c>
      <c r="D436" s="329"/>
      <c r="E436" s="329"/>
      <c r="F436" s="453"/>
      <c r="G436" s="450"/>
      <c r="H436" s="454"/>
      <c r="I436" s="449"/>
    </row>
    <row r="437" spans="1:9" x14ac:dyDescent="0.25">
      <c r="A437" s="329"/>
      <c r="B437" s="329"/>
      <c r="C437" s="448" t="str">
        <f>IF(H437="","",INDEX('Basic project data'!$A$12:$A$16,MATCH(H437,'Basic project data'!$D$12:$D$16,1)))</f>
        <v/>
      </c>
      <c r="D437" s="329"/>
      <c r="E437" s="329"/>
      <c r="F437" s="453"/>
      <c r="G437" s="450"/>
      <c r="H437" s="454"/>
      <c r="I437" s="449"/>
    </row>
    <row r="438" spans="1:9" x14ac:dyDescent="0.25">
      <c r="A438" s="329"/>
      <c r="B438" s="329"/>
      <c r="C438" s="448" t="str">
        <f>IF(H438="","",INDEX('Basic project data'!$A$12:$A$16,MATCH(H438,'Basic project data'!$D$12:$D$16,1)))</f>
        <v/>
      </c>
      <c r="D438" s="329"/>
      <c r="E438" s="329"/>
      <c r="F438" s="453"/>
      <c r="G438" s="450"/>
      <c r="H438" s="454"/>
      <c r="I438" s="449"/>
    </row>
    <row r="439" spans="1:9" x14ac:dyDescent="0.25">
      <c r="A439" s="329"/>
      <c r="B439" s="329"/>
      <c r="C439" s="448" t="str">
        <f>IF(H439="","",INDEX('Basic project data'!$A$12:$A$16,MATCH(H439,'Basic project data'!$D$12:$D$16,1)))</f>
        <v/>
      </c>
      <c r="D439" s="329"/>
      <c r="E439" s="329"/>
      <c r="F439" s="453"/>
      <c r="G439" s="450"/>
      <c r="H439" s="454"/>
      <c r="I439" s="449"/>
    </row>
    <row r="440" spans="1:9" x14ac:dyDescent="0.25">
      <c r="A440" s="329"/>
      <c r="B440" s="329"/>
      <c r="C440" s="448" t="str">
        <f>IF(H440="","",INDEX('Basic project data'!$A$12:$A$16,MATCH(H440,'Basic project data'!$D$12:$D$16,1)))</f>
        <v/>
      </c>
      <c r="D440" s="329"/>
      <c r="E440" s="329"/>
      <c r="F440" s="453"/>
      <c r="G440" s="450"/>
      <c r="H440" s="454"/>
      <c r="I440" s="449"/>
    </row>
    <row r="441" spans="1:9" x14ac:dyDescent="0.25">
      <c r="A441" s="329"/>
      <c r="B441" s="329"/>
      <c r="C441" s="448" t="str">
        <f>IF(H441="","",INDEX('Basic project data'!$A$12:$A$16,MATCH(H441,'Basic project data'!$D$12:$D$16,1)))</f>
        <v/>
      </c>
      <c r="D441" s="329"/>
      <c r="E441" s="329"/>
      <c r="F441" s="453"/>
      <c r="G441" s="450"/>
      <c r="H441" s="454"/>
      <c r="I441" s="449"/>
    </row>
    <row r="442" spans="1:9" x14ac:dyDescent="0.25">
      <c r="A442" s="329"/>
      <c r="B442" s="329"/>
      <c r="C442" s="448" t="str">
        <f>IF(H442="","",INDEX('Basic project data'!$A$12:$A$16,MATCH(H442,'Basic project data'!$D$12:$D$16,1)))</f>
        <v/>
      </c>
      <c r="D442" s="329"/>
      <c r="E442" s="329"/>
      <c r="F442" s="453"/>
      <c r="G442" s="450"/>
      <c r="H442" s="454"/>
      <c r="I442" s="449"/>
    </row>
    <row r="443" spans="1:9" x14ac:dyDescent="0.25">
      <c r="A443" s="329"/>
      <c r="B443" s="329"/>
      <c r="C443" s="448" t="str">
        <f>IF(H443="","",INDEX('Basic project data'!$A$12:$A$16,MATCH(H443,'Basic project data'!$D$12:$D$16,1)))</f>
        <v/>
      </c>
      <c r="D443" s="329"/>
      <c r="E443" s="329"/>
      <c r="F443" s="453"/>
      <c r="G443" s="450"/>
      <c r="H443" s="454"/>
      <c r="I443" s="449"/>
    </row>
    <row r="444" spans="1:9" x14ac:dyDescent="0.25">
      <c r="A444" s="329"/>
      <c r="B444" s="329"/>
      <c r="C444" s="448" t="str">
        <f>IF(H444="","",INDEX('Basic project data'!$A$12:$A$16,MATCH(H444,'Basic project data'!$D$12:$D$16,1)))</f>
        <v/>
      </c>
      <c r="D444" s="329"/>
      <c r="E444" s="329"/>
      <c r="F444" s="453"/>
      <c r="G444" s="450"/>
      <c r="H444" s="454"/>
      <c r="I444" s="449"/>
    </row>
    <row r="445" spans="1:9" x14ac:dyDescent="0.25">
      <c r="A445" s="329"/>
      <c r="B445" s="329"/>
      <c r="C445" s="448" t="str">
        <f>IF(H445="","",INDEX('Basic project data'!$A$12:$A$16,MATCH(H445,'Basic project data'!$D$12:$D$16,1)))</f>
        <v/>
      </c>
      <c r="D445" s="329"/>
      <c r="E445" s="329"/>
      <c r="F445" s="453"/>
      <c r="G445" s="450"/>
      <c r="H445" s="454"/>
      <c r="I445" s="449"/>
    </row>
    <row r="446" spans="1:9" x14ac:dyDescent="0.25">
      <c r="A446" s="329"/>
      <c r="B446" s="329"/>
      <c r="C446" s="448" t="str">
        <f>IF(H446="","",INDEX('Basic project data'!$A$12:$A$16,MATCH(H446,'Basic project data'!$D$12:$D$16,1)))</f>
        <v/>
      </c>
      <c r="D446" s="329"/>
      <c r="E446" s="329"/>
      <c r="F446" s="453"/>
      <c r="G446" s="450"/>
      <c r="H446" s="454"/>
      <c r="I446" s="449"/>
    </row>
    <row r="447" spans="1:9" x14ac:dyDescent="0.25">
      <c r="A447" s="329"/>
      <c r="B447" s="329"/>
      <c r="C447" s="448" t="str">
        <f>IF(H447="","",INDEX('Basic project data'!$A$12:$A$16,MATCH(H447,'Basic project data'!$D$12:$D$16,1)))</f>
        <v/>
      </c>
      <c r="D447" s="329"/>
      <c r="E447" s="329"/>
      <c r="F447" s="453"/>
      <c r="G447" s="450"/>
      <c r="H447" s="454"/>
      <c r="I447" s="449"/>
    </row>
    <row r="448" spans="1:9" x14ac:dyDescent="0.25">
      <c r="A448" s="329"/>
      <c r="B448" s="329"/>
      <c r="C448" s="448" t="str">
        <f>IF(H448="","",INDEX('Basic project data'!$A$12:$A$16,MATCH(H448,'Basic project data'!$D$12:$D$16,1)))</f>
        <v/>
      </c>
      <c r="D448" s="329"/>
      <c r="E448" s="329"/>
      <c r="F448" s="453"/>
      <c r="G448" s="450"/>
      <c r="H448" s="454"/>
      <c r="I448" s="449"/>
    </row>
    <row r="449" spans="1:9" x14ac:dyDescent="0.25">
      <c r="A449" s="329"/>
      <c r="B449" s="329"/>
      <c r="C449" s="448" t="str">
        <f>IF(H449="","",INDEX('Basic project data'!$A$12:$A$16,MATCH(H449,'Basic project data'!$D$12:$D$16,1)))</f>
        <v/>
      </c>
      <c r="D449" s="329"/>
      <c r="E449" s="329"/>
      <c r="F449" s="453"/>
      <c r="G449" s="450"/>
      <c r="H449" s="454"/>
      <c r="I449" s="449"/>
    </row>
    <row r="450" spans="1:9" x14ac:dyDescent="0.25">
      <c r="A450" s="329"/>
      <c r="B450" s="329"/>
      <c r="C450" s="448" t="str">
        <f>IF(H450="","",INDEX('Basic project data'!$A$12:$A$16,MATCH(H450,'Basic project data'!$D$12:$D$16,1)))</f>
        <v/>
      </c>
      <c r="D450" s="329"/>
      <c r="E450" s="329"/>
      <c r="F450" s="453"/>
      <c r="G450" s="450"/>
      <c r="H450" s="454"/>
      <c r="I450" s="449"/>
    </row>
    <row r="451" spans="1:9" x14ac:dyDescent="0.25">
      <c r="A451" s="329"/>
      <c r="B451" s="329"/>
      <c r="C451" s="448" t="str">
        <f>IF(H451="","",INDEX('Basic project data'!$A$12:$A$16,MATCH(H451,'Basic project data'!$D$12:$D$16,1)))</f>
        <v/>
      </c>
      <c r="D451" s="329"/>
      <c r="E451" s="329"/>
      <c r="F451" s="453"/>
      <c r="G451" s="450"/>
      <c r="H451" s="454"/>
      <c r="I451" s="449"/>
    </row>
    <row r="452" spans="1:9" x14ac:dyDescent="0.25">
      <c r="A452" s="329"/>
      <c r="B452" s="329"/>
      <c r="C452" s="448" t="str">
        <f>IF(H452="","",INDEX('Basic project data'!$A$12:$A$16,MATCH(H452,'Basic project data'!$D$12:$D$16,1)))</f>
        <v/>
      </c>
      <c r="D452" s="329"/>
      <c r="E452" s="329"/>
      <c r="F452" s="453"/>
      <c r="G452" s="450"/>
      <c r="H452" s="454"/>
      <c r="I452" s="449"/>
    </row>
    <row r="453" spans="1:9" x14ac:dyDescent="0.25">
      <c r="A453" s="329"/>
      <c r="B453" s="329"/>
      <c r="C453" s="448" t="str">
        <f>IF(H453="","",INDEX('Basic project data'!$A$12:$A$16,MATCH(H453,'Basic project data'!$D$12:$D$16,1)))</f>
        <v/>
      </c>
      <c r="D453" s="329"/>
      <c r="E453" s="329"/>
      <c r="F453" s="453"/>
      <c r="G453" s="450"/>
      <c r="H453" s="454"/>
      <c r="I453" s="449"/>
    </row>
    <row r="454" spans="1:9" x14ac:dyDescent="0.25">
      <c r="A454" s="329"/>
      <c r="B454" s="329"/>
      <c r="C454" s="448" t="str">
        <f>IF(H454="","",INDEX('Basic project data'!$A$12:$A$16,MATCH(H454,'Basic project data'!$D$12:$D$16,1)))</f>
        <v/>
      </c>
      <c r="D454" s="329"/>
      <c r="E454" s="329"/>
      <c r="F454" s="453"/>
      <c r="G454" s="450"/>
      <c r="H454" s="454"/>
      <c r="I454" s="449"/>
    </row>
    <row r="455" spans="1:9" x14ac:dyDescent="0.25">
      <c r="A455" s="329"/>
      <c r="B455" s="329"/>
      <c r="C455" s="448" t="str">
        <f>IF(H455="","",INDEX('Basic project data'!$A$12:$A$16,MATCH(H455,'Basic project data'!$D$12:$D$16,1)))</f>
        <v/>
      </c>
      <c r="D455" s="329"/>
      <c r="E455" s="329"/>
      <c r="F455" s="453"/>
      <c r="G455" s="450"/>
      <c r="H455" s="454"/>
      <c r="I455" s="449"/>
    </row>
    <row r="456" spans="1:9" x14ac:dyDescent="0.25">
      <c r="A456" s="329"/>
      <c r="B456" s="329"/>
      <c r="C456" s="448" t="str">
        <f>IF(H456="","",INDEX('Basic project data'!$A$12:$A$16,MATCH(H456,'Basic project data'!$D$12:$D$16,1)))</f>
        <v/>
      </c>
      <c r="D456" s="329"/>
      <c r="E456" s="329"/>
      <c r="F456" s="453"/>
      <c r="G456" s="450"/>
      <c r="H456" s="454"/>
      <c r="I456" s="449"/>
    </row>
    <row r="457" spans="1:9" x14ac:dyDescent="0.25">
      <c r="A457" s="329"/>
      <c r="B457" s="329"/>
      <c r="C457" s="448" t="str">
        <f>IF(H457="","",INDEX('Basic project data'!$A$12:$A$16,MATCH(H457,'Basic project data'!$D$12:$D$16,1)))</f>
        <v/>
      </c>
      <c r="D457" s="329"/>
      <c r="E457" s="329"/>
      <c r="F457" s="453"/>
      <c r="G457" s="450"/>
      <c r="H457" s="454"/>
      <c r="I457" s="449"/>
    </row>
    <row r="458" spans="1:9" x14ac:dyDescent="0.25">
      <c r="A458" s="329"/>
      <c r="B458" s="329"/>
      <c r="C458" s="448" t="str">
        <f>IF(H458="","",INDEX('Basic project data'!$A$12:$A$16,MATCH(H458,'Basic project data'!$D$12:$D$16,1)))</f>
        <v/>
      </c>
      <c r="D458" s="329"/>
      <c r="E458" s="329"/>
      <c r="F458" s="453"/>
      <c r="G458" s="450"/>
      <c r="H458" s="454"/>
      <c r="I458" s="449"/>
    </row>
    <row r="459" spans="1:9" x14ac:dyDescent="0.25">
      <c r="A459" s="329"/>
      <c r="B459" s="329"/>
      <c r="C459" s="448" t="str">
        <f>IF(H459="","",INDEX('Basic project data'!$A$12:$A$16,MATCH(H459,'Basic project data'!$D$12:$D$16,1)))</f>
        <v/>
      </c>
      <c r="D459" s="329"/>
      <c r="E459" s="329"/>
      <c r="F459" s="453"/>
      <c r="G459" s="450"/>
      <c r="H459" s="454"/>
      <c r="I459" s="449"/>
    </row>
    <row r="460" spans="1:9" x14ac:dyDescent="0.25">
      <c r="A460" s="329"/>
      <c r="B460" s="329"/>
      <c r="C460" s="448" t="str">
        <f>IF(H460="","",INDEX('Basic project data'!$A$12:$A$16,MATCH(H460,'Basic project data'!$D$12:$D$16,1)))</f>
        <v/>
      </c>
      <c r="D460" s="329"/>
      <c r="E460" s="329"/>
      <c r="F460" s="453"/>
      <c r="G460" s="450"/>
      <c r="H460" s="454"/>
      <c r="I460" s="449"/>
    </row>
    <row r="461" spans="1:9" x14ac:dyDescent="0.25">
      <c r="A461" s="329"/>
      <c r="B461" s="329"/>
      <c r="C461" s="448" t="str">
        <f>IF(H461="","",INDEX('Basic project data'!$A$12:$A$16,MATCH(H461,'Basic project data'!$D$12:$D$16,1)))</f>
        <v/>
      </c>
      <c r="D461" s="329"/>
      <c r="E461" s="329"/>
      <c r="F461" s="453"/>
      <c r="G461" s="450"/>
      <c r="H461" s="454"/>
      <c r="I461" s="449"/>
    </row>
    <row r="462" spans="1:9" x14ac:dyDescent="0.25">
      <c r="A462" s="329"/>
      <c r="B462" s="329"/>
      <c r="C462" s="448" t="str">
        <f>IF(H462="","",INDEX('Basic project data'!$A$12:$A$16,MATCH(H462,'Basic project data'!$D$12:$D$16,1)))</f>
        <v/>
      </c>
      <c r="D462" s="329"/>
      <c r="E462" s="329"/>
      <c r="F462" s="453"/>
      <c r="G462" s="450"/>
      <c r="H462" s="454"/>
      <c r="I462" s="449"/>
    </row>
    <row r="463" spans="1:9" x14ac:dyDescent="0.25">
      <c r="A463" s="329"/>
      <c r="B463" s="329"/>
      <c r="C463" s="448" t="str">
        <f>IF(H463="","",INDEX('Basic project data'!$A$12:$A$16,MATCH(H463,'Basic project data'!$D$12:$D$16,1)))</f>
        <v/>
      </c>
      <c r="D463" s="329"/>
      <c r="E463" s="329"/>
      <c r="F463" s="453"/>
      <c r="G463" s="450"/>
      <c r="H463" s="454"/>
      <c r="I463" s="449"/>
    </row>
    <row r="464" spans="1:9" x14ac:dyDescent="0.25">
      <c r="A464" s="329"/>
      <c r="B464" s="329"/>
      <c r="C464" s="448" t="str">
        <f>IF(H464="","",INDEX('Basic project data'!$A$12:$A$16,MATCH(H464,'Basic project data'!$D$12:$D$16,1)))</f>
        <v/>
      </c>
      <c r="D464" s="329"/>
      <c r="E464" s="329"/>
      <c r="F464" s="453"/>
      <c r="G464" s="450"/>
      <c r="H464" s="454"/>
      <c r="I464" s="449"/>
    </row>
    <row r="465" spans="1:9" x14ac:dyDescent="0.25">
      <c r="A465" s="329"/>
      <c r="B465" s="329"/>
      <c r="C465" s="448" t="str">
        <f>IF(H465="","",INDEX('Basic project data'!$A$12:$A$16,MATCH(H465,'Basic project data'!$D$12:$D$16,1)))</f>
        <v/>
      </c>
      <c r="D465" s="329"/>
      <c r="E465" s="329"/>
      <c r="F465" s="453"/>
      <c r="G465" s="450"/>
      <c r="H465" s="454"/>
      <c r="I465" s="449"/>
    </row>
    <row r="466" spans="1:9" x14ac:dyDescent="0.25">
      <c r="A466" s="329"/>
      <c r="B466" s="329"/>
      <c r="C466" s="448" t="str">
        <f>IF(H466="","",INDEX('Basic project data'!$A$12:$A$16,MATCH(H466,'Basic project data'!$D$12:$D$16,1)))</f>
        <v/>
      </c>
      <c r="D466" s="329"/>
      <c r="E466" s="329"/>
      <c r="F466" s="453"/>
      <c r="G466" s="450"/>
      <c r="H466" s="454"/>
      <c r="I466" s="449"/>
    </row>
    <row r="467" spans="1:9" x14ac:dyDescent="0.25">
      <c r="A467" s="329"/>
      <c r="B467" s="329"/>
      <c r="C467" s="448" t="str">
        <f>IF(H467="","",INDEX('Basic project data'!$A$12:$A$16,MATCH(H467,'Basic project data'!$D$12:$D$16,1)))</f>
        <v/>
      </c>
      <c r="D467" s="329"/>
      <c r="E467" s="329"/>
      <c r="F467" s="453"/>
      <c r="G467" s="450"/>
      <c r="H467" s="454"/>
      <c r="I467" s="449"/>
    </row>
    <row r="468" spans="1:9" x14ac:dyDescent="0.25">
      <c r="A468" s="329"/>
      <c r="B468" s="329"/>
      <c r="C468" s="448" t="str">
        <f>IF(H468="","",INDEX('Basic project data'!$A$12:$A$16,MATCH(H468,'Basic project data'!$D$12:$D$16,1)))</f>
        <v/>
      </c>
      <c r="D468" s="329"/>
      <c r="E468" s="329"/>
      <c r="F468" s="453"/>
      <c r="G468" s="450"/>
      <c r="H468" s="454"/>
      <c r="I468" s="449"/>
    </row>
    <row r="469" spans="1:9" x14ac:dyDescent="0.25">
      <c r="A469" s="329"/>
      <c r="B469" s="329"/>
      <c r="C469" s="448" t="str">
        <f>IF(H469="","",INDEX('Basic project data'!$A$12:$A$16,MATCH(H469,'Basic project data'!$D$12:$D$16,1)))</f>
        <v/>
      </c>
      <c r="D469" s="329"/>
      <c r="E469" s="329"/>
      <c r="F469" s="453"/>
      <c r="G469" s="450"/>
      <c r="H469" s="454"/>
      <c r="I469" s="449"/>
    </row>
    <row r="470" spans="1:9" x14ac:dyDescent="0.25">
      <c r="A470" s="329"/>
      <c r="B470" s="329"/>
      <c r="C470" s="448" t="str">
        <f>IF(H470="","",INDEX('Basic project data'!$A$12:$A$16,MATCH(H470,'Basic project data'!$D$12:$D$16,1)))</f>
        <v/>
      </c>
      <c r="D470" s="329"/>
      <c r="E470" s="329"/>
      <c r="F470" s="453"/>
      <c r="G470" s="450"/>
      <c r="H470" s="454"/>
      <c r="I470" s="449"/>
    </row>
    <row r="471" spans="1:9" x14ac:dyDescent="0.25">
      <c r="A471" s="329"/>
      <c r="B471" s="329"/>
      <c r="C471" s="448" t="str">
        <f>IF(H471="","",INDEX('Basic project data'!$A$12:$A$16,MATCH(H471,'Basic project data'!$D$12:$D$16,1)))</f>
        <v/>
      </c>
      <c r="D471" s="329"/>
      <c r="E471" s="329"/>
      <c r="F471" s="453"/>
      <c r="G471" s="450"/>
      <c r="H471" s="454"/>
      <c r="I471" s="449"/>
    </row>
    <row r="472" spans="1:9" x14ac:dyDescent="0.25">
      <c r="A472" s="329"/>
      <c r="B472" s="329"/>
      <c r="C472" s="448" t="str">
        <f>IF(H472="","",INDEX('Basic project data'!$A$12:$A$16,MATCH(H472,'Basic project data'!$D$12:$D$16,1)))</f>
        <v/>
      </c>
      <c r="D472" s="329"/>
      <c r="E472" s="329"/>
      <c r="F472" s="453"/>
      <c r="G472" s="450"/>
      <c r="H472" s="454"/>
      <c r="I472" s="449"/>
    </row>
    <row r="473" spans="1:9" x14ac:dyDescent="0.25">
      <c r="A473" s="329"/>
      <c r="B473" s="329"/>
      <c r="C473" s="448" t="str">
        <f>IF(H473="","",INDEX('Basic project data'!$A$12:$A$16,MATCH(H473,'Basic project data'!$D$12:$D$16,1)))</f>
        <v/>
      </c>
      <c r="D473" s="329"/>
      <c r="E473" s="329"/>
      <c r="F473" s="453"/>
      <c r="G473" s="450"/>
      <c r="H473" s="454"/>
      <c r="I473" s="449"/>
    </row>
    <row r="474" spans="1:9" x14ac:dyDescent="0.25">
      <c r="A474" s="329"/>
      <c r="B474" s="329"/>
      <c r="C474" s="448" t="str">
        <f>IF(H474="","",INDEX('Basic project data'!$A$12:$A$16,MATCH(H474,'Basic project data'!$D$12:$D$16,1)))</f>
        <v/>
      </c>
      <c r="D474" s="329"/>
      <c r="E474" s="329"/>
      <c r="F474" s="453"/>
      <c r="G474" s="450"/>
      <c r="H474" s="454"/>
      <c r="I474" s="449"/>
    </row>
    <row r="475" spans="1:9" x14ac:dyDescent="0.25">
      <c r="A475" s="329"/>
      <c r="B475" s="329"/>
      <c r="C475" s="448" t="str">
        <f>IF(H475="","",INDEX('Basic project data'!$A$12:$A$16,MATCH(H475,'Basic project data'!$D$12:$D$16,1)))</f>
        <v/>
      </c>
      <c r="D475" s="329"/>
      <c r="E475" s="329"/>
      <c r="F475" s="453"/>
      <c r="G475" s="450"/>
      <c r="H475" s="454"/>
      <c r="I475" s="449"/>
    </row>
    <row r="476" spans="1:9" x14ac:dyDescent="0.25">
      <c r="A476" s="329"/>
      <c r="B476" s="329"/>
      <c r="C476" s="448" t="str">
        <f>IF(H476="","",INDEX('Basic project data'!$A$12:$A$16,MATCH(H476,'Basic project data'!$D$12:$D$16,1)))</f>
        <v/>
      </c>
      <c r="D476" s="329"/>
      <c r="E476" s="329"/>
      <c r="F476" s="453"/>
      <c r="G476" s="450"/>
      <c r="H476" s="454"/>
      <c r="I476" s="449"/>
    </row>
    <row r="477" spans="1:9" x14ac:dyDescent="0.25">
      <c r="A477" s="329"/>
      <c r="B477" s="329"/>
      <c r="C477" s="448" t="str">
        <f>IF(H477="","",INDEX('Basic project data'!$A$12:$A$16,MATCH(H477,'Basic project data'!$D$12:$D$16,1)))</f>
        <v/>
      </c>
      <c r="D477" s="329"/>
      <c r="E477" s="329"/>
      <c r="F477" s="453"/>
      <c r="G477" s="450"/>
      <c r="H477" s="454"/>
      <c r="I477" s="449"/>
    </row>
    <row r="478" spans="1:9" x14ac:dyDescent="0.25">
      <c r="A478" s="329"/>
      <c r="B478" s="329"/>
      <c r="C478" s="448" t="str">
        <f>IF(H478="","",INDEX('Basic project data'!$A$12:$A$16,MATCH(H478,'Basic project data'!$D$12:$D$16,1)))</f>
        <v/>
      </c>
      <c r="D478" s="329"/>
      <c r="E478" s="329"/>
      <c r="F478" s="453"/>
      <c r="G478" s="450"/>
      <c r="H478" s="454"/>
      <c r="I478" s="449"/>
    </row>
    <row r="479" spans="1:9" x14ac:dyDescent="0.25">
      <c r="A479" s="329"/>
      <c r="B479" s="329"/>
      <c r="C479" s="448" t="str">
        <f>IF(H479="","",INDEX('Basic project data'!$A$12:$A$16,MATCH(H479,'Basic project data'!$D$12:$D$16,1)))</f>
        <v/>
      </c>
      <c r="D479" s="329"/>
      <c r="E479" s="329"/>
      <c r="F479" s="453"/>
      <c r="G479" s="450"/>
      <c r="H479" s="454"/>
      <c r="I479" s="449"/>
    </row>
    <row r="480" spans="1:9" x14ac:dyDescent="0.25">
      <c r="A480" s="329"/>
      <c r="B480" s="329"/>
      <c r="C480" s="448" t="str">
        <f>IF(H480="","",INDEX('Basic project data'!$A$12:$A$16,MATCH(H480,'Basic project data'!$D$12:$D$16,1)))</f>
        <v/>
      </c>
      <c r="D480" s="329"/>
      <c r="E480" s="329"/>
      <c r="F480" s="453"/>
      <c r="G480" s="450"/>
      <c r="H480" s="454"/>
      <c r="I480" s="449"/>
    </row>
    <row r="481" spans="1:9" x14ac:dyDescent="0.25">
      <c r="A481" s="329"/>
      <c r="B481" s="329"/>
      <c r="C481" s="448" t="str">
        <f>IF(H481="","",INDEX('Basic project data'!$A$12:$A$16,MATCH(H481,'Basic project data'!$D$12:$D$16,1)))</f>
        <v/>
      </c>
      <c r="D481" s="329"/>
      <c r="E481" s="329"/>
      <c r="F481" s="453"/>
      <c r="G481" s="450"/>
      <c r="H481" s="454"/>
      <c r="I481" s="449"/>
    </row>
    <row r="482" spans="1:9" x14ac:dyDescent="0.25">
      <c r="A482" s="329"/>
      <c r="B482" s="329"/>
      <c r="C482" s="448" t="str">
        <f>IF(H482="","",INDEX('Basic project data'!$A$12:$A$16,MATCH(H482,'Basic project data'!$D$12:$D$16,1)))</f>
        <v/>
      </c>
      <c r="D482" s="329"/>
      <c r="E482" s="329"/>
      <c r="F482" s="453"/>
      <c r="G482" s="450"/>
      <c r="H482" s="454"/>
      <c r="I482" s="449"/>
    </row>
    <row r="483" spans="1:9" x14ac:dyDescent="0.25">
      <c r="A483" s="329"/>
      <c r="B483" s="329"/>
      <c r="C483" s="448" t="str">
        <f>IF(H483="","",INDEX('Basic project data'!$A$12:$A$16,MATCH(H483,'Basic project data'!$D$12:$D$16,1)))</f>
        <v/>
      </c>
      <c r="D483" s="329"/>
      <c r="E483" s="329"/>
      <c r="F483" s="453"/>
      <c r="G483" s="450"/>
      <c r="H483" s="454"/>
      <c r="I483" s="449"/>
    </row>
    <row r="484" spans="1:9" x14ac:dyDescent="0.25">
      <c r="A484" s="329"/>
      <c r="B484" s="329"/>
      <c r="C484" s="448" t="str">
        <f>IF(H484="","",INDEX('Basic project data'!$A$12:$A$16,MATCH(H484,'Basic project data'!$D$12:$D$16,1)))</f>
        <v/>
      </c>
      <c r="D484" s="329"/>
      <c r="E484" s="329"/>
      <c r="F484" s="453"/>
      <c r="G484" s="450"/>
      <c r="H484" s="454"/>
      <c r="I484" s="449"/>
    </row>
    <row r="485" spans="1:9" x14ac:dyDescent="0.25">
      <c r="A485" s="329"/>
      <c r="B485" s="329"/>
      <c r="C485" s="448" t="str">
        <f>IF(H485="","",INDEX('Basic project data'!$A$12:$A$16,MATCH(H485,'Basic project data'!$D$12:$D$16,1)))</f>
        <v/>
      </c>
      <c r="D485" s="329"/>
      <c r="E485" s="329"/>
      <c r="F485" s="453"/>
      <c r="G485" s="450"/>
      <c r="H485" s="454"/>
      <c r="I485" s="449"/>
    </row>
    <row r="486" spans="1:9" x14ac:dyDescent="0.25">
      <c r="A486" s="329"/>
      <c r="B486" s="329"/>
      <c r="C486" s="448" t="str">
        <f>IF(H486="","",INDEX('Basic project data'!$A$12:$A$16,MATCH(H486,'Basic project data'!$D$12:$D$16,1)))</f>
        <v/>
      </c>
      <c r="D486" s="329"/>
      <c r="E486" s="329"/>
      <c r="F486" s="453"/>
      <c r="G486" s="450"/>
      <c r="H486" s="454"/>
      <c r="I486" s="449"/>
    </row>
    <row r="487" spans="1:9" x14ac:dyDescent="0.25">
      <c r="A487" s="329"/>
      <c r="B487" s="329"/>
      <c r="C487" s="448" t="str">
        <f>IF(H487="","",INDEX('Basic project data'!$A$12:$A$16,MATCH(H487,'Basic project data'!$D$12:$D$16,1)))</f>
        <v/>
      </c>
      <c r="D487" s="329"/>
      <c r="E487" s="329"/>
      <c r="F487" s="453"/>
      <c r="G487" s="450"/>
      <c r="H487" s="454"/>
      <c r="I487" s="449"/>
    </row>
    <row r="488" spans="1:9" x14ac:dyDescent="0.25">
      <c r="A488" s="329"/>
      <c r="B488" s="329"/>
      <c r="C488" s="448" t="str">
        <f>IF(H488="","",INDEX('Basic project data'!$A$12:$A$16,MATCH(H488,'Basic project data'!$D$12:$D$16,1)))</f>
        <v/>
      </c>
      <c r="D488" s="329"/>
      <c r="E488" s="329"/>
      <c r="F488" s="453"/>
      <c r="G488" s="450"/>
      <c r="H488" s="454"/>
      <c r="I488" s="449"/>
    </row>
    <row r="489" spans="1:9" x14ac:dyDescent="0.25">
      <c r="A489" s="329"/>
      <c r="B489" s="329"/>
      <c r="C489" s="448" t="str">
        <f>IF(H489="","",INDEX('Basic project data'!$A$12:$A$16,MATCH(H489,'Basic project data'!$D$12:$D$16,1)))</f>
        <v/>
      </c>
      <c r="D489" s="329"/>
      <c r="E489" s="329"/>
      <c r="F489" s="453"/>
      <c r="G489" s="450"/>
      <c r="H489" s="454"/>
      <c r="I489" s="449"/>
    </row>
    <row r="490" spans="1:9" x14ac:dyDescent="0.25">
      <c r="A490" s="329"/>
      <c r="B490" s="329"/>
      <c r="C490" s="448" t="str">
        <f>IF(H490="","",INDEX('Basic project data'!$A$12:$A$16,MATCH(H490,'Basic project data'!$D$12:$D$16,1)))</f>
        <v/>
      </c>
      <c r="D490" s="329"/>
      <c r="E490" s="329"/>
      <c r="F490" s="453"/>
      <c r="G490" s="450"/>
      <c r="H490" s="454"/>
      <c r="I490" s="449"/>
    </row>
    <row r="491" spans="1:9" x14ac:dyDescent="0.25">
      <c r="A491" s="329"/>
      <c r="B491" s="329"/>
      <c r="C491" s="448" t="str">
        <f>IF(H491="","",INDEX('Basic project data'!$A$12:$A$16,MATCH(H491,'Basic project data'!$D$12:$D$16,1)))</f>
        <v/>
      </c>
      <c r="D491" s="329"/>
      <c r="E491" s="329"/>
      <c r="F491" s="453"/>
      <c r="G491" s="450"/>
      <c r="H491" s="454"/>
      <c r="I491" s="449"/>
    </row>
    <row r="492" spans="1:9" x14ac:dyDescent="0.25">
      <c r="A492" s="329"/>
      <c r="B492" s="329"/>
      <c r="C492" s="448" t="str">
        <f>IF(H492="","",INDEX('Basic project data'!$A$12:$A$16,MATCH(H492,'Basic project data'!$D$12:$D$16,1)))</f>
        <v/>
      </c>
      <c r="D492" s="329"/>
      <c r="E492" s="329"/>
      <c r="F492" s="453"/>
      <c r="G492" s="450"/>
      <c r="H492" s="454"/>
      <c r="I492" s="449"/>
    </row>
    <row r="493" spans="1:9" x14ac:dyDescent="0.25">
      <c r="A493" s="329"/>
      <c r="B493" s="329"/>
      <c r="C493" s="448" t="str">
        <f>IF(H493="","",INDEX('Basic project data'!$A$12:$A$16,MATCH(H493,'Basic project data'!$D$12:$D$16,1)))</f>
        <v/>
      </c>
      <c r="D493" s="329"/>
      <c r="E493" s="329"/>
      <c r="F493" s="453"/>
      <c r="G493" s="450"/>
      <c r="H493" s="454"/>
      <c r="I493" s="449"/>
    </row>
    <row r="494" spans="1:9" x14ac:dyDescent="0.25">
      <c r="A494" s="329"/>
      <c r="B494" s="329"/>
      <c r="C494" s="448" t="str">
        <f>IF(H494="","",INDEX('Basic project data'!$A$12:$A$16,MATCH(H494,'Basic project data'!$D$12:$D$16,1)))</f>
        <v/>
      </c>
      <c r="D494" s="329"/>
      <c r="E494" s="329"/>
      <c r="F494" s="453"/>
      <c r="G494" s="450"/>
      <c r="H494" s="454"/>
      <c r="I494" s="449"/>
    </row>
    <row r="495" spans="1:9" x14ac:dyDescent="0.25">
      <c r="A495" s="329"/>
      <c r="B495" s="329"/>
      <c r="C495" s="448" t="str">
        <f>IF(H495="","",INDEX('Basic project data'!$A$12:$A$16,MATCH(H495,'Basic project data'!$D$12:$D$16,1)))</f>
        <v/>
      </c>
      <c r="D495" s="329"/>
      <c r="E495" s="329"/>
      <c r="F495" s="453"/>
      <c r="G495" s="450"/>
      <c r="H495" s="454"/>
      <c r="I495" s="449"/>
    </row>
    <row r="496" spans="1:9" x14ac:dyDescent="0.25">
      <c r="A496" s="329"/>
      <c r="B496" s="329"/>
      <c r="C496" s="448" t="str">
        <f>IF(H496="","",INDEX('Basic project data'!$A$12:$A$16,MATCH(H496,'Basic project data'!$D$12:$D$16,1)))</f>
        <v/>
      </c>
      <c r="D496" s="329"/>
      <c r="E496" s="329"/>
      <c r="F496" s="453"/>
      <c r="G496" s="450"/>
      <c r="H496" s="454"/>
      <c r="I496" s="449"/>
    </row>
    <row r="497" spans="1:9" x14ac:dyDescent="0.25">
      <c r="A497" s="329"/>
      <c r="B497" s="329"/>
      <c r="C497" s="448" t="str">
        <f>IF(H497="","",INDEX('Basic project data'!$A$12:$A$16,MATCH(H497,'Basic project data'!$D$12:$D$16,1)))</f>
        <v/>
      </c>
      <c r="D497" s="329"/>
      <c r="E497" s="329"/>
      <c r="F497" s="453"/>
      <c r="G497" s="450"/>
      <c r="H497" s="454"/>
      <c r="I497" s="449"/>
    </row>
    <row r="498" spans="1:9" x14ac:dyDescent="0.25">
      <c r="A498" s="329"/>
      <c r="B498" s="329"/>
      <c r="C498" s="448" t="str">
        <f>IF(H498="","",INDEX('Basic project data'!$A$12:$A$16,MATCH(H498,'Basic project data'!$D$12:$D$16,1)))</f>
        <v/>
      </c>
      <c r="D498" s="329"/>
      <c r="E498" s="329"/>
      <c r="F498" s="453"/>
      <c r="G498" s="450"/>
      <c r="H498" s="454"/>
      <c r="I498" s="449"/>
    </row>
    <row r="499" spans="1:9" x14ac:dyDescent="0.25">
      <c r="A499" s="329"/>
      <c r="B499" s="329"/>
      <c r="C499" s="448" t="str">
        <f>IF(H499="","",INDEX('Basic project data'!$A$12:$A$16,MATCH(H499,'Basic project data'!$D$12:$D$16,1)))</f>
        <v/>
      </c>
      <c r="D499" s="329"/>
      <c r="E499" s="329"/>
      <c r="F499" s="453"/>
      <c r="G499" s="450"/>
      <c r="H499" s="454"/>
      <c r="I499" s="449"/>
    </row>
    <row r="500" spans="1:9" x14ac:dyDescent="0.25">
      <c r="A500" s="329"/>
      <c r="B500" s="329"/>
      <c r="C500" s="448" t="str">
        <f>IF(H500="","",INDEX('Basic project data'!$A$12:$A$16,MATCH(H500,'Basic project data'!$D$12:$D$16,1)))</f>
        <v/>
      </c>
      <c r="D500" s="329"/>
      <c r="E500" s="329"/>
      <c r="F500" s="453"/>
      <c r="G500" s="450"/>
      <c r="H500" s="454"/>
      <c r="I500" s="449"/>
    </row>
  </sheetData>
  <conditionalFormatting sqref="A21">
    <cfRule type="cellIs" dxfId="1921" priority="8" operator="equal">
      <formula>0</formula>
    </cfRule>
    <cfRule type="cellIs" dxfId="1920" priority="9" operator="equal">
      <formula>0</formula>
    </cfRule>
  </conditionalFormatting>
  <conditionalFormatting sqref="A21:A34">
    <cfRule type="cellIs" dxfId="1919" priority="6" operator="equal">
      <formula>0</formula>
    </cfRule>
    <cfRule type="cellIs" dxfId="1918" priority="7" operator="equal">
      <formula>0</formula>
    </cfRule>
  </conditionalFormatting>
  <conditionalFormatting sqref="A22:A500">
    <cfRule type="cellIs" dxfId="1917" priority="4" operator="equal">
      <formula>0</formula>
    </cfRule>
    <cfRule type="cellIs" dxfId="1916" priority="5" operator="equal">
      <formula>0</formula>
    </cfRule>
  </conditionalFormatting>
  <conditionalFormatting sqref="A35:A500">
    <cfRule type="cellIs" dxfId="1915" priority="2" operator="equal">
      <formula>0</formula>
    </cfRule>
    <cfRule type="cellIs" dxfId="1914" priority="3" operator="equal">
      <formula>0</formula>
    </cfRule>
  </conditionalFormatting>
  <conditionalFormatting sqref="D21:D24 D26:D500">
    <cfRule type="cellIs" dxfId="1913" priority="31" operator="equal">
      <formula>0</formula>
    </cfRule>
  </conditionalFormatting>
  <conditionalFormatting sqref="D21:D25">
    <cfRule type="cellIs" dxfId="1912" priority="18" operator="equal">
      <formula>0</formula>
    </cfRule>
    <cfRule type="cellIs" dxfId="1911" priority="19" operator="equal">
      <formula>0</formula>
    </cfRule>
  </conditionalFormatting>
  <conditionalFormatting sqref="D26:D500 D21:D24">
    <cfRule type="cellIs" dxfId="1910" priority="30" operator="equal">
      <formula>0</formula>
    </cfRule>
  </conditionalFormatting>
  <conditionalFormatting sqref="D25:E25">
    <cfRule type="cellIs" dxfId="1909" priority="14" operator="equal">
      <formula>0</formula>
    </cfRule>
    <cfRule type="cellIs" dxfId="1908" priority="15" operator="equal">
      <formula>0</formula>
    </cfRule>
  </conditionalFormatting>
  <conditionalFormatting sqref="E21">
    <cfRule type="cellIs" dxfId="1907" priority="28" operator="equal">
      <formula>0</formula>
    </cfRule>
    <cfRule type="cellIs" dxfId="1906" priority="29" operator="equal">
      <formula>0</formula>
    </cfRule>
  </conditionalFormatting>
  <conditionalFormatting sqref="E21:E22">
    <cfRule type="cellIs" dxfId="1905" priority="24" operator="equal">
      <formula>0</formula>
    </cfRule>
    <cfRule type="cellIs" dxfId="1904" priority="25" operator="equal">
      <formula>0</formula>
    </cfRule>
  </conditionalFormatting>
  <conditionalFormatting sqref="E22:E24">
    <cfRule type="cellIs" dxfId="1903" priority="22" operator="equal">
      <formula>0</formula>
    </cfRule>
    <cfRule type="cellIs" dxfId="1902" priority="23" operator="equal">
      <formula>0</formula>
    </cfRule>
  </conditionalFormatting>
  <conditionalFormatting sqref="E23">
    <cfRule type="cellIs" dxfId="1901" priority="20" operator="equal">
      <formula>0</formula>
    </cfRule>
    <cfRule type="cellIs" dxfId="1900" priority="21" operator="equal">
      <formula>0</formula>
    </cfRule>
  </conditionalFormatting>
  <conditionalFormatting sqref="E24 D26:E500">
    <cfRule type="cellIs" dxfId="1899" priority="26" operator="equal">
      <formula>0</formula>
    </cfRule>
    <cfRule type="cellIs" dxfId="1898" priority="27" operator="equal">
      <formula>0</formula>
    </cfRule>
  </conditionalFormatting>
  <conditionalFormatting sqref="E25:E500">
    <cfRule type="cellIs" dxfId="1897" priority="16" operator="equal">
      <formula>0</formula>
    </cfRule>
    <cfRule type="cellIs" dxfId="1896" priority="17" operator="equal">
      <formula>0</formula>
    </cfRule>
  </conditionalFormatting>
  <conditionalFormatting sqref="F5:F13">
    <cfRule type="cellIs" dxfId="1895" priority="10" operator="equal">
      <formula>0</formula>
    </cfRule>
    <cfRule type="cellIs" dxfId="1894" priority="11" operator="equal">
      <formula>0</formula>
    </cfRule>
    <cfRule type="cellIs" dxfId="1893" priority="12" operator="equal">
      <formula>0</formula>
    </cfRule>
    <cfRule type="cellIs" dxfId="1892" priority="13" operator="equal">
      <formula>0</formula>
    </cfRule>
  </conditionalFormatting>
  <conditionalFormatting sqref="G6:G12">
    <cfRule type="cellIs" dxfId="1891" priority="1" operator="equal">
      <formula>"adjustment needed"</formula>
    </cfRule>
  </conditionalFormatting>
  <conditionalFormatting sqref="N2">
    <cfRule type="duplicateValues" dxfId="1890" priority="32"/>
  </conditionalFormatting>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48CFA-D797-4CF1-AE89-49217DD07840}">
  <dimension ref="A1:AD1529"/>
  <sheetViews>
    <sheetView showGridLines="0" zoomScaleNormal="100" workbookViewId="0">
      <selection activeCell="S20" sqref="S20"/>
    </sheetView>
  </sheetViews>
  <sheetFormatPr baseColWidth="10" defaultColWidth="11.5546875" defaultRowHeight="15" x14ac:dyDescent="0.2"/>
  <cols>
    <col min="1" max="1" width="11.77734375" style="21" customWidth="1"/>
    <col min="2" max="2" width="11.6640625" style="21" customWidth="1"/>
    <col min="3" max="3" width="11.5546875" style="21"/>
    <col min="4" max="4" width="13.109375" style="335" customWidth="1"/>
    <col min="5" max="5" width="11.77734375" style="335" customWidth="1"/>
    <col min="6" max="6" width="16.44140625" style="335" customWidth="1"/>
    <col min="7" max="7" width="11.5546875" style="335"/>
    <col min="8" max="13" width="10" style="337" customWidth="1"/>
    <col min="14" max="14" width="9.44140625" style="335" customWidth="1"/>
    <col min="15" max="15" width="4.109375" style="335" customWidth="1"/>
    <col min="16" max="16" width="9.44140625" style="335" customWidth="1"/>
    <col min="17" max="17" width="4.109375" style="335" customWidth="1"/>
    <col min="18" max="18" width="10.21875" style="335" customWidth="1"/>
    <col min="19" max="19" width="4.109375" style="335" customWidth="1"/>
    <col min="20" max="20" width="10.21875" style="335" customWidth="1"/>
    <col min="21" max="21" width="4.109375" style="335" customWidth="1"/>
    <col min="22" max="22" width="10.21875" style="335" customWidth="1"/>
    <col min="23" max="23" width="4.109375" style="335" customWidth="1"/>
    <col min="24" max="24" width="10.21875" style="335" customWidth="1"/>
    <col min="25" max="25" width="12.6640625" style="335" customWidth="1"/>
    <col min="26" max="26" width="10.21875" style="335" customWidth="1"/>
    <col min="27" max="27" width="3.6640625" style="335" customWidth="1"/>
    <col min="28" max="28" width="23.88671875" style="335" customWidth="1"/>
    <col min="29" max="29" width="20.21875" style="335" customWidth="1"/>
    <col min="30" max="16384" width="11.5546875" style="335"/>
  </cols>
  <sheetData>
    <row r="1" spans="1:30" s="307" customFormat="1" ht="24" customHeight="1" x14ac:dyDescent="0.25">
      <c r="A1" s="17" t="s">
        <v>426</v>
      </c>
      <c r="B1" s="18"/>
      <c r="C1" s="18"/>
      <c r="D1" s="18"/>
      <c r="E1" s="18"/>
      <c r="F1" s="18"/>
      <c r="G1" s="18"/>
      <c r="H1" s="334"/>
      <c r="I1" s="334"/>
      <c r="J1" s="334"/>
      <c r="K1" s="334"/>
      <c r="L1" s="334"/>
      <c r="M1" s="334"/>
      <c r="N1" s="18"/>
      <c r="O1" s="18"/>
      <c r="P1" s="18"/>
      <c r="Q1" s="18"/>
      <c r="R1" s="18"/>
      <c r="S1" s="18"/>
      <c r="T1" s="18"/>
      <c r="U1" s="18"/>
      <c r="V1" s="18"/>
      <c r="W1" s="18"/>
      <c r="X1" s="18"/>
      <c r="Y1" s="18"/>
      <c r="Z1" s="18"/>
      <c r="AA1" s="18"/>
      <c r="AB1" s="18"/>
      <c r="AC1" s="18"/>
    </row>
    <row r="2" spans="1:30" x14ac:dyDescent="0.2">
      <c r="A2" s="335"/>
      <c r="B2" s="335"/>
      <c r="C2" s="335"/>
      <c r="H2" s="336"/>
      <c r="J2" s="338"/>
      <c r="K2" s="338"/>
      <c r="N2" s="290"/>
      <c r="S2" s="21"/>
      <c r="T2" s="21"/>
      <c r="U2" s="21"/>
      <c r="V2" s="21"/>
      <c r="W2" s="21"/>
      <c r="X2" s="21"/>
      <c r="Y2" s="21"/>
      <c r="Z2" s="21"/>
      <c r="AA2" s="21"/>
      <c r="AB2" s="21"/>
      <c r="AC2" s="21"/>
      <c r="AD2" s="21"/>
    </row>
    <row r="3" spans="1:30" ht="26.25" x14ac:dyDescent="0.2">
      <c r="A3" s="339" t="s">
        <v>427</v>
      </c>
      <c r="B3" s="335"/>
      <c r="C3" s="326" t="s">
        <v>428</v>
      </c>
      <c r="H3" s="326" t="s">
        <v>429</v>
      </c>
      <c r="J3" s="338"/>
      <c r="K3" s="338"/>
      <c r="S3" s="21"/>
      <c r="T3" s="21"/>
      <c r="U3" s="21"/>
      <c r="V3" s="21"/>
      <c r="W3" s="21"/>
      <c r="X3" s="21"/>
      <c r="Y3" s="21"/>
      <c r="Z3" s="21"/>
      <c r="AA3" s="21"/>
      <c r="AB3" s="21"/>
      <c r="AC3" s="21"/>
      <c r="AD3" s="21"/>
    </row>
    <row r="4" spans="1:30" ht="30" x14ac:dyDescent="0.2">
      <c r="A4" s="485" t="s">
        <v>424</v>
      </c>
      <c r="C4" s="560" t="s">
        <v>548</v>
      </c>
      <c r="D4" s="561"/>
      <c r="E4" s="501" t="s">
        <v>549</v>
      </c>
      <c r="H4" s="303" t="s">
        <v>430</v>
      </c>
      <c r="I4" s="303" t="s">
        <v>431</v>
      </c>
      <c r="J4" s="303" t="s">
        <v>432</v>
      </c>
      <c r="K4" s="301" t="s">
        <v>20</v>
      </c>
      <c r="S4" s="290"/>
      <c r="T4" s="290"/>
      <c r="U4" s="290"/>
      <c r="V4" s="290"/>
      <c r="W4" s="290"/>
      <c r="X4" s="290"/>
      <c r="Y4" s="21"/>
      <c r="Z4" s="290"/>
      <c r="AA4" s="21"/>
      <c r="AB4" s="21"/>
      <c r="AC4" s="21"/>
      <c r="AD4" s="21"/>
    </row>
    <row r="5" spans="1:30" x14ac:dyDescent="0.25">
      <c r="A5" s="340">
        <f>SUMIF(O20:O913,"x",N20:N913)</f>
        <v>0</v>
      </c>
      <c r="C5" s="341" t="s">
        <v>24</v>
      </c>
      <c r="D5" s="342">
        <f>N17</f>
        <v>0</v>
      </c>
      <c r="E5" s="343"/>
      <c r="H5" s="344" t="s">
        <v>24</v>
      </c>
      <c r="I5" s="345" t="str">
        <f>'Basic project data'!D12</f>
        <v/>
      </c>
      <c r="J5" s="345" t="str">
        <f>'Basic project data'!E12</f>
        <v/>
      </c>
      <c r="K5" s="346" t="str">
        <f t="shared" ref="K5:K9" si="0">IFERROR((YEAR(J5)-YEAR(I5))*12+MONTH(J5)-MONTH(I5)+1,"")</f>
        <v/>
      </c>
    </row>
    <row r="6" spans="1:30" ht="15.75" customHeight="1" x14ac:dyDescent="0.25">
      <c r="A6" s="343"/>
      <c r="C6" s="347" t="s">
        <v>91</v>
      </c>
      <c r="D6" s="348">
        <f>IFERROR(IF(OR((E5+E6)=D5,E5=0),0,D5-E5-E6),"")</f>
        <v>0</v>
      </c>
      <c r="E6" s="343"/>
      <c r="F6" s="486" t="str">
        <f>IF((D5)=E5+E6,"no adjustment needed",IF(ISBLANK(E5),"no adjustment needed","adjustment needed"))</f>
        <v>no adjustment needed</v>
      </c>
      <c r="H6" s="349" t="s">
        <v>25</v>
      </c>
      <c r="I6" s="345" t="str">
        <f>'Basic project data'!D13</f>
        <v/>
      </c>
      <c r="J6" s="345" t="str">
        <f>'Basic project data'!E13</f>
        <v/>
      </c>
      <c r="K6" s="346" t="str">
        <f t="shared" si="0"/>
        <v/>
      </c>
    </row>
    <row r="7" spans="1:30" x14ac:dyDescent="0.25">
      <c r="A7" s="340">
        <f>SUMIF(Q20:Q913,"x",P20:P913)</f>
        <v>0</v>
      </c>
      <c r="C7" s="350" t="s">
        <v>25</v>
      </c>
      <c r="D7" s="342">
        <f>P17</f>
        <v>0</v>
      </c>
      <c r="E7" s="343"/>
      <c r="F7" s="276"/>
      <c r="H7" s="351" t="s">
        <v>26</v>
      </c>
      <c r="I7" s="345" t="str">
        <f>'Basic project data'!D14</f>
        <v/>
      </c>
      <c r="J7" s="345" t="str">
        <f>'Basic project data'!E14</f>
        <v/>
      </c>
      <c r="K7" s="346" t="str">
        <f t="shared" si="0"/>
        <v/>
      </c>
    </row>
    <row r="8" spans="1:30" x14ac:dyDescent="0.25">
      <c r="A8" s="343"/>
      <c r="C8" s="350" t="s">
        <v>127</v>
      </c>
      <c r="D8" s="348">
        <f>IFERROR(IF(OR((E7+E8)=D7,E7=0),0,D7-E7-E8),"")</f>
        <v>0</v>
      </c>
      <c r="E8" s="343"/>
      <c r="F8" s="486" t="str">
        <f>IF((D7)=E7+E8,"no adjustment needed",IF(ISBLANK(E7),"no adjustment needed","adjustment needed"))</f>
        <v>no adjustment needed</v>
      </c>
      <c r="H8" s="352" t="s">
        <v>27</v>
      </c>
      <c r="I8" s="345" t="str">
        <f>'Basic project data'!D15</f>
        <v/>
      </c>
      <c r="J8" s="345" t="str">
        <f>'Basic project data'!E15</f>
        <v/>
      </c>
      <c r="K8" s="346" t="str">
        <f t="shared" si="0"/>
        <v/>
      </c>
      <c r="S8" s="290"/>
      <c r="T8" s="290"/>
      <c r="U8" s="290"/>
      <c r="V8" s="290"/>
      <c r="W8" s="290"/>
      <c r="X8" s="290"/>
      <c r="Y8" s="21"/>
      <c r="Z8" s="290"/>
      <c r="AA8" s="21"/>
      <c r="AB8" s="21"/>
      <c r="AC8" s="21"/>
      <c r="AD8" s="21"/>
    </row>
    <row r="9" spans="1:30" x14ac:dyDescent="0.25">
      <c r="A9" s="340">
        <f>SUMIF(S20:S913,"x",R20:R913)</f>
        <v>0</v>
      </c>
      <c r="C9" s="353" t="s">
        <v>26</v>
      </c>
      <c r="D9" s="342">
        <f>R17</f>
        <v>0</v>
      </c>
      <c r="E9" s="343"/>
      <c r="F9" s="276"/>
      <c r="H9" s="354" t="s">
        <v>28</v>
      </c>
      <c r="I9" s="345" t="str">
        <f>'Basic project data'!D16</f>
        <v/>
      </c>
      <c r="J9" s="345" t="str">
        <f>'Basic project data'!E16</f>
        <v/>
      </c>
      <c r="K9" s="346" t="str">
        <f t="shared" si="0"/>
        <v/>
      </c>
      <c r="AC9" s="21"/>
      <c r="AD9" s="21"/>
    </row>
    <row r="10" spans="1:30" x14ac:dyDescent="0.25">
      <c r="A10" s="343"/>
      <c r="C10" s="353" t="s">
        <v>433</v>
      </c>
      <c r="D10" s="348">
        <f>IFERROR(IF(OR((E9+E10)=D9,E9=0),0,D9-E9-E10),"")</f>
        <v>0</v>
      </c>
      <c r="E10" s="343"/>
      <c r="F10" s="486" t="str">
        <f>IF((D9)=E9+E10,"no adjustment needed",IF(ISBLANK(E9),"no adjustment needed","adjustment needed"))</f>
        <v>no adjustment needed</v>
      </c>
      <c r="H10" s="355" t="s">
        <v>52</v>
      </c>
      <c r="I10" s="356">
        <f>'Basic project data'!C5</f>
        <v>0</v>
      </c>
      <c r="J10" s="345">
        <f>'Basic project data'!C6</f>
        <v>0</v>
      </c>
      <c r="K10" s="487">
        <f>SUM(K5:K9)</f>
        <v>0</v>
      </c>
      <c r="S10" s="276"/>
      <c r="U10" s="276"/>
      <c r="W10" s="276"/>
      <c r="Y10" s="276"/>
      <c r="AA10" s="276"/>
      <c r="AC10" s="21"/>
      <c r="AD10" s="21"/>
    </row>
    <row r="11" spans="1:30" ht="15" customHeight="1" x14ac:dyDescent="0.25">
      <c r="A11" s="340">
        <f>SUMIF(U20:U913,"x",T20:T913)</f>
        <v>0</v>
      </c>
      <c r="C11" s="357" t="s">
        <v>27</v>
      </c>
      <c r="D11" s="342">
        <f>T17</f>
        <v>0</v>
      </c>
      <c r="E11" s="343"/>
      <c r="F11" s="276"/>
      <c r="O11" s="290"/>
      <c r="P11" s="290"/>
      <c r="Q11" s="290"/>
    </row>
    <row r="12" spans="1:30" ht="15" customHeight="1" x14ac:dyDescent="0.25">
      <c r="A12" s="343"/>
      <c r="C12" s="358" t="s">
        <v>199</v>
      </c>
      <c r="D12" s="348">
        <f>IFERROR(IF(OR((E11+E12)=D11,E11=0),0,D11-E11-E12),"")</f>
        <v>0</v>
      </c>
      <c r="E12" s="343"/>
      <c r="F12" s="486" t="str">
        <f>IF((D11)=E11+E12,"no adjustment needed",IF(ISBLANK(E11),"no adjustment needed","adjustment needed"))</f>
        <v>no adjustment needed</v>
      </c>
    </row>
    <row r="13" spans="1:30" x14ac:dyDescent="0.25">
      <c r="A13" s="340">
        <f>SUMIF(W20:W913,"x",V19:V912)</f>
        <v>0</v>
      </c>
      <c r="C13" s="359" t="s">
        <v>28</v>
      </c>
      <c r="D13" s="342">
        <f>V17</f>
        <v>0</v>
      </c>
      <c r="E13" s="343"/>
    </row>
    <row r="14" spans="1:30" x14ac:dyDescent="0.2">
      <c r="A14" s="335"/>
      <c r="B14" s="335"/>
      <c r="C14" s="342" t="s">
        <v>52</v>
      </c>
      <c r="D14" s="342">
        <f>SUM(D5:D13)</f>
        <v>0</v>
      </c>
      <c r="E14" s="342">
        <f>SUM(E5:E13)</f>
        <v>0</v>
      </c>
    </row>
    <row r="15" spans="1:30" ht="26.25" x14ac:dyDescent="0.25">
      <c r="A15" s="360"/>
      <c r="B15" s="335"/>
      <c r="C15" s="335"/>
      <c r="L15" s="326" t="s">
        <v>434</v>
      </c>
    </row>
    <row r="16" spans="1:30" ht="15.75" customHeight="1" x14ac:dyDescent="0.25">
      <c r="A16" s="360"/>
      <c r="B16" s="335"/>
      <c r="C16" s="335"/>
      <c r="K16" s="361"/>
      <c r="N16" s="362" t="s">
        <v>24</v>
      </c>
      <c r="O16" s="337"/>
      <c r="P16" s="363" t="s">
        <v>25</v>
      </c>
      <c r="Q16" s="364"/>
      <c r="R16" s="365" t="s">
        <v>26</v>
      </c>
      <c r="S16" s="366"/>
      <c r="T16" s="367" t="s">
        <v>27</v>
      </c>
      <c r="U16" s="366"/>
      <c r="V16" s="488" t="s">
        <v>28</v>
      </c>
      <c r="W16" s="337"/>
      <c r="X16" s="355" t="s">
        <v>435</v>
      </c>
    </row>
    <row r="17" spans="1:25" x14ac:dyDescent="0.2">
      <c r="E17" s="21"/>
      <c r="F17" s="21"/>
      <c r="G17" s="368"/>
      <c r="K17" s="361"/>
      <c r="L17" s="369" t="s">
        <v>436</v>
      </c>
      <c r="M17" s="370"/>
      <c r="N17" s="342">
        <f>SUM(N20:N1000)</f>
        <v>0</v>
      </c>
      <c r="P17" s="342">
        <f>SUM(P20:P1000)</f>
        <v>0</v>
      </c>
      <c r="R17" s="342">
        <f>SUM(R20:R1000)</f>
        <v>0</v>
      </c>
      <c r="T17" s="342">
        <f>SUM(T20:T1000)</f>
        <v>0</v>
      </c>
      <c r="V17" s="342">
        <f>SUM(V20:V1000)</f>
        <v>0</v>
      </c>
      <c r="X17" s="342">
        <f>SUM(X20:X1000)</f>
        <v>0</v>
      </c>
    </row>
    <row r="18" spans="1:25" ht="26.25" x14ac:dyDescent="0.25">
      <c r="A18" s="326" t="s">
        <v>418</v>
      </c>
      <c r="D18" s="21"/>
      <c r="E18" s="21"/>
      <c r="F18" s="21"/>
      <c r="G18" s="360"/>
      <c r="H18" s="333"/>
      <c r="I18" s="333"/>
      <c r="J18" s="333"/>
      <c r="K18" s="361"/>
      <c r="L18" s="333"/>
      <c r="M18" s="333"/>
      <c r="N18" s="21"/>
      <c r="O18" s="21"/>
      <c r="P18" s="290"/>
      <c r="Q18" s="290"/>
    </row>
    <row r="19" spans="1:25" s="376" customFormat="1" ht="60" x14ac:dyDescent="0.2">
      <c r="A19" s="489" t="s">
        <v>437</v>
      </c>
      <c r="B19" s="489" t="s">
        <v>421</v>
      </c>
      <c r="C19" s="489" t="s">
        <v>422</v>
      </c>
      <c r="D19" s="301" t="s">
        <v>438</v>
      </c>
      <c r="E19" s="301" t="s">
        <v>439</v>
      </c>
      <c r="F19" s="302" t="s">
        <v>440</v>
      </c>
      <c r="G19" s="425" t="s">
        <v>441</v>
      </c>
      <c r="H19" s="301" t="s">
        <v>442</v>
      </c>
      <c r="I19" s="371" t="s">
        <v>443</v>
      </c>
      <c r="J19" s="372" t="s">
        <v>444</v>
      </c>
      <c r="K19" s="373" t="s">
        <v>445</v>
      </c>
      <c r="L19" s="374" t="s">
        <v>446</v>
      </c>
      <c r="M19" s="375" t="s">
        <v>447</v>
      </c>
      <c r="N19" s="371" t="s">
        <v>448</v>
      </c>
      <c r="O19" s="490" t="s">
        <v>449</v>
      </c>
      <c r="P19" s="491" t="s">
        <v>450</v>
      </c>
      <c r="Q19" s="492" t="s">
        <v>451</v>
      </c>
      <c r="R19" s="493" t="s">
        <v>452</v>
      </c>
      <c r="S19" s="494" t="s">
        <v>453</v>
      </c>
      <c r="T19" s="495" t="s">
        <v>454</v>
      </c>
      <c r="U19" s="496" t="s">
        <v>455</v>
      </c>
      <c r="V19" s="497" t="s">
        <v>456</v>
      </c>
      <c r="W19" s="497" t="s">
        <v>457</v>
      </c>
      <c r="X19" s="303" t="s">
        <v>458</v>
      </c>
      <c r="Y19" s="303" t="s">
        <v>419</v>
      </c>
    </row>
    <row r="20" spans="1:25" x14ac:dyDescent="0.25">
      <c r="A20" s="377"/>
      <c r="B20" s="343"/>
      <c r="C20" s="384"/>
      <c r="D20" s="378"/>
      <c r="E20" s="379"/>
      <c r="F20" s="380"/>
      <c r="G20" s="381" t="str">
        <f>IF(E20="","",DATE(YEAR(D20),MONTH(D20)+E20,DAY(D20)-1))</f>
        <v/>
      </c>
      <c r="H20" s="382">
        <f>SUM(I20:M20)</f>
        <v>0</v>
      </c>
      <c r="I20" s="382" t="str">
        <f>IF(E20="","",IFERROR(AND($I$5,$J$5)*DATEDIF(MAX($I$5,$D20),MIN($J$5,$G20)+1,"m"),0))</f>
        <v/>
      </c>
      <c r="J20" s="382" t="str">
        <f>IF(E20="","",IFERROR(AND($I$6,$J$6)*DATEDIF(MAX($I$6,$D20),MIN($J$6,$G20)+1,"m"),0))</f>
        <v/>
      </c>
      <c r="K20" s="382" t="str">
        <f>IF(E20="","",IFERROR(AND($I$7,$J$7)*DATEDIF(MAX($I$7,$D20),MIN($J$7,$G20)+1,"m"),0))</f>
        <v/>
      </c>
      <c r="L20" s="382" t="str">
        <f>IF(E20="","",IFERROR(AND($I$8,$J$8)*DATEDIF(MAX($I$8,$D20),MIN($J$8,$G20)+1,"m"),0))</f>
        <v/>
      </c>
      <c r="M20" s="382" t="str">
        <f>IF(E20="","",IFERROR(AND($I$9,$J$9)*DATEDIF(MAX($I$9,$D20),MIN($J$9,$G20)+1,"m"),0))</f>
        <v/>
      </c>
      <c r="N20" s="342">
        <f>IFERROR(ROUND(B20/E20*I20*F20,2),0)</f>
        <v>0</v>
      </c>
      <c r="O20" s="379"/>
      <c r="P20" s="342">
        <f>IFERROR(ROUND(B20/E20*J20*F20,2),0)</f>
        <v>0</v>
      </c>
      <c r="Q20" s="379"/>
      <c r="R20" s="342">
        <f>IFERROR(ROUND(B20/E20*K20*F20,2),0)</f>
        <v>0</v>
      </c>
      <c r="S20" s="379"/>
      <c r="T20" s="342">
        <f>IFERROR(ROUND(B20/E20*L20*F20,2),0)</f>
        <v>0</v>
      </c>
      <c r="U20" s="379"/>
      <c r="V20" s="342">
        <f>IFERROR(ROUND(B20/E20*M20*F20,2),0)</f>
        <v>0</v>
      </c>
      <c r="W20" s="379"/>
      <c r="X20" s="383">
        <f>B20-SUM(N20:V20)</f>
        <v>0</v>
      </c>
      <c r="Y20" s="377"/>
    </row>
    <row r="21" spans="1:25" x14ac:dyDescent="0.25">
      <c r="A21" s="377"/>
      <c r="B21" s="343"/>
      <c r="C21" s="384"/>
      <c r="D21" s="378"/>
      <c r="E21" s="379"/>
      <c r="F21" s="380"/>
      <c r="G21" s="381" t="str">
        <f t="shared" ref="G21:G84" si="1">IF(E21="","",DATE(YEAR(D21),MONTH(D21)+E21,DAY(D21)-1))</f>
        <v/>
      </c>
      <c r="H21" s="382">
        <f t="shared" ref="H21:H84" si="2">SUM(I21:M21)</f>
        <v>0</v>
      </c>
      <c r="I21" s="382" t="str">
        <f t="shared" ref="I21:I84" si="3">IF(E21="","",IFERROR(AND($I$5,$J$5)*DATEDIF(MAX($I$5,$D21),MIN($J$5,$G21)+1,"m"),0))</f>
        <v/>
      </c>
      <c r="J21" s="382" t="str">
        <f t="shared" ref="J21:J84" si="4">IF(E21="","",IFERROR(AND($I$6,$J$6)*DATEDIF(MAX($I$6,$D21),MIN($J$6,$G21)+1,"m"),0))</f>
        <v/>
      </c>
      <c r="K21" s="382" t="str">
        <f t="shared" ref="K21:K84" si="5">IF(E21="","",IFERROR(AND($I$7,$J$7)*DATEDIF(MAX($I$7,$D21),MIN($J$7,$G21)+1,"m"),0))</f>
        <v/>
      </c>
      <c r="L21" s="382" t="str">
        <f t="shared" ref="L21:L84" si="6">IF(E21="","",IFERROR(AND($I$8,$J$8)*DATEDIF(MAX($I$8,$D21),MIN($J$8,$G21)+1,"m"),0))</f>
        <v/>
      </c>
      <c r="M21" s="382" t="str">
        <f t="shared" ref="M21:M84" si="7">IF(E21="","",IFERROR(AND($I$9,$J$9)*DATEDIF(MAX($I$9,$D21),MIN($J$9,$G21)+1,"m"),0))</f>
        <v/>
      </c>
      <c r="N21" s="342">
        <f t="shared" ref="N21:N84" si="8">IFERROR(ROUND(B21/E21*I21*F21,2),0)</f>
        <v>0</v>
      </c>
      <c r="O21" s="379"/>
      <c r="P21" s="342">
        <f t="shared" ref="P21:P84" si="9">IFERROR(ROUND(B21/E21*J21*F21,2),0)</f>
        <v>0</v>
      </c>
      <c r="Q21" s="379"/>
      <c r="R21" s="342">
        <f t="shared" ref="R21:R84" si="10">IFERROR(ROUND(B21/E21*K21*F21,2),0)</f>
        <v>0</v>
      </c>
      <c r="S21" s="379"/>
      <c r="T21" s="342">
        <f t="shared" ref="T21:T84" si="11">IFERROR(ROUND(B21/E21*L21*F21,2),0)</f>
        <v>0</v>
      </c>
      <c r="U21" s="379"/>
      <c r="V21" s="342">
        <f t="shared" ref="V21:V84" si="12">IFERROR(ROUND(B21/E21*M21*F21,2),0)</f>
        <v>0</v>
      </c>
      <c r="W21" s="379"/>
      <c r="X21" s="383">
        <f t="shared" ref="X21:X84" si="13">B21-SUM(N21:V21)</f>
        <v>0</v>
      </c>
      <c r="Y21" s="377"/>
    </row>
    <row r="22" spans="1:25" x14ac:dyDescent="0.25">
      <c r="A22" s="377"/>
      <c r="B22" s="343"/>
      <c r="C22" s="384"/>
      <c r="D22" s="378"/>
      <c r="E22" s="379"/>
      <c r="F22" s="380"/>
      <c r="G22" s="381" t="str">
        <f t="shared" si="1"/>
        <v/>
      </c>
      <c r="H22" s="382">
        <f t="shared" si="2"/>
        <v>0</v>
      </c>
      <c r="I22" s="382" t="str">
        <f t="shared" si="3"/>
        <v/>
      </c>
      <c r="J22" s="382" t="str">
        <f t="shared" si="4"/>
        <v/>
      </c>
      <c r="K22" s="382" t="str">
        <f t="shared" si="5"/>
        <v/>
      </c>
      <c r="L22" s="382" t="str">
        <f t="shared" si="6"/>
        <v/>
      </c>
      <c r="M22" s="382" t="str">
        <f t="shared" si="7"/>
        <v/>
      </c>
      <c r="N22" s="342">
        <f t="shared" si="8"/>
        <v>0</v>
      </c>
      <c r="O22" s="379"/>
      <c r="P22" s="342">
        <f t="shared" si="9"/>
        <v>0</v>
      </c>
      <c r="Q22" s="379"/>
      <c r="R22" s="342">
        <f t="shared" si="10"/>
        <v>0</v>
      </c>
      <c r="S22" s="379"/>
      <c r="T22" s="342">
        <f t="shared" si="11"/>
        <v>0</v>
      </c>
      <c r="U22" s="379"/>
      <c r="V22" s="342">
        <f t="shared" si="12"/>
        <v>0</v>
      </c>
      <c r="W22" s="379"/>
      <c r="X22" s="383">
        <f t="shared" si="13"/>
        <v>0</v>
      </c>
      <c r="Y22" s="377"/>
    </row>
    <row r="23" spans="1:25" x14ac:dyDescent="0.25">
      <c r="A23" s="377"/>
      <c r="B23" s="343"/>
      <c r="C23" s="384"/>
      <c r="D23" s="378"/>
      <c r="E23" s="379"/>
      <c r="F23" s="380"/>
      <c r="G23" s="381" t="str">
        <f t="shared" si="1"/>
        <v/>
      </c>
      <c r="H23" s="382">
        <f t="shared" si="2"/>
        <v>0</v>
      </c>
      <c r="I23" s="382" t="str">
        <f t="shared" si="3"/>
        <v/>
      </c>
      <c r="J23" s="382" t="str">
        <f t="shared" si="4"/>
        <v/>
      </c>
      <c r="K23" s="382" t="str">
        <f t="shared" si="5"/>
        <v/>
      </c>
      <c r="L23" s="382" t="str">
        <f t="shared" si="6"/>
        <v/>
      </c>
      <c r="M23" s="382" t="str">
        <f t="shared" si="7"/>
        <v/>
      </c>
      <c r="N23" s="342">
        <f t="shared" si="8"/>
        <v>0</v>
      </c>
      <c r="O23" s="379"/>
      <c r="P23" s="342">
        <f t="shared" si="9"/>
        <v>0</v>
      </c>
      <c r="Q23" s="379"/>
      <c r="R23" s="342">
        <f t="shared" si="10"/>
        <v>0</v>
      </c>
      <c r="S23" s="379"/>
      <c r="T23" s="342">
        <f t="shared" si="11"/>
        <v>0</v>
      </c>
      <c r="U23" s="379"/>
      <c r="V23" s="342">
        <f t="shared" si="12"/>
        <v>0</v>
      </c>
      <c r="W23" s="379"/>
      <c r="X23" s="383">
        <f t="shared" si="13"/>
        <v>0</v>
      </c>
      <c r="Y23" s="377"/>
    </row>
    <row r="24" spans="1:25" x14ac:dyDescent="0.25">
      <c r="A24" s="377"/>
      <c r="B24" s="343"/>
      <c r="C24" s="384"/>
      <c r="D24" s="378"/>
      <c r="E24" s="379"/>
      <c r="F24" s="380"/>
      <c r="G24" s="381" t="str">
        <f t="shared" si="1"/>
        <v/>
      </c>
      <c r="H24" s="382">
        <f>SUM(I24:M24)</f>
        <v>0</v>
      </c>
      <c r="I24" s="382" t="str">
        <f t="shared" si="3"/>
        <v/>
      </c>
      <c r="J24" s="382" t="str">
        <f t="shared" si="4"/>
        <v/>
      </c>
      <c r="K24" s="382" t="str">
        <f t="shared" si="5"/>
        <v/>
      </c>
      <c r="L24" s="382" t="str">
        <f t="shared" si="6"/>
        <v/>
      </c>
      <c r="M24" s="382" t="str">
        <f t="shared" si="7"/>
        <v/>
      </c>
      <c r="N24" s="342">
        <f t="shared" si="8"/>
        <v>0</v>
      </c>
      <c r="O24" s="379"/>
      <c r="P24" s="342">
        <f t="shared" si="9"/>
        <v>0</v>
      </c>
      <c r="Q24" s="379"/>
      <c r="R24" s="342">
        <f t="shared" si="10"/>
        <v>0</v>
      </c>
      <c r="S24" s="379"/>
      <c r="T24" s="342">
        <f t="shared" si="11"/>
        <v>0</v>
      </c>
      <c r="U24" s="379"/>
      <c r="V24" s="342">
        <f t="shared" si="12"/>
        <v>0</v>
      </c>
      <c r="W24" s="379"/>
      <c r="X24" s="383">
        <f t="shared" si="13"/>
        <v>0</v>
      </c>
      <c r="Y24" s="377"/>
    </row>
    <row r="25" spans="1:25" x14ac:dyDescent="0.25">
      <c r="A25" s="377"/>
      <c r="B25" s="343"/>
      <c r="C25" s="384"/>
      <c r="D25" s="378"/>
      <c r="E25" s="379"/>
      <c r="F25" s="380"/>
      <c r="G25" s="381" t="str">
        <f t="shared" si="1"/>
        <v/>
      </c>
      <c r="H25" s="382">
        <f t="shared" si="2"/>
        <v>0</v>
      </c>
      <c r="I25" s="382" t="str">
        <f t="shared" si="3"/>
        <v/>
      </c>
      <c r="J25" s="382" t="str">
        <f t="shared" si="4"/>
        <v/>
      </c>
      <c r="K25" s="382" t="str">
        <f t="shared" si="5"/>
        <v/>
      </c>
      <c r="L25" s="382" t="str">
        <f t="shared" si="6"/>
        <v/>
      </c>
      <c r="M25" s="382" t="str">
        <f t="shared" si="7"/>
        <v/>
      </c>
      <c r="N25" s="342">
        <f t="shared" si="8"/>
        <v>0</v>
      </c>
      <c r="O25" s="379"/>
      <c r="P25" s="342">
        <f t="shared" si="9"/>
        <v>0</v>
      </c>
      <c r="Q25" s="379"/>
      <c r="R25" s="342">
        <f t="shared" si="10"/>
        <v>0</v>
      </c>
      <c r="S25" s="379"/>
      <c r="T25" s="342">
        <f t="shared" si="11"/>
        <v>0</v>
      </c>
      <c r="U25" s="379"/>
      <c r="V25" s="342">
        <f t="shared" si="12"/>
        <v>0</v>
      </c>
      <c r="W25" s="379"/>
      <c r="X25" s="383">
        <f t="shared" si="13"/>
        <v>0</v>
      </c>
      <c r="Y25" s="377"/>
    </row>
    <row r="26" spans="1:25" x14ac:dyDescent="0.25">
      <c r="A26" s="377"/>
      <c r="B26" s="343"/>
      <c r="C26" s="377"/>
      <c r="D26" s="384"/>
      <c r="E26" s="377"/>
      <c r="F26" s="377"/>
      <c r="G26" s="381" t="str">
        <f t="shared" si="1"/>
        <v/>
      </c>
      <c r="H26" s="382">
        <f t="shared" si="2"/>
        <v>0</v>
      </c>
      <c r="I26" s="382" t="str">
        <f t="shared" si="3"/>
        <v/>
      </c>
      <c r="J26" s="382" t="str">
        <f t="shared" si="4"/>
        <v/>
      </c>
      <c r="K26" s="382" t="str">
        <f t="shared" si="5"/>
        <v/>
      </c>
      <c r="L26" s="382" t="str">
        <f t="shared" si="6"/>
        <v/>
      </c>
      <c r="M26" s="382" t="str">
        <f t="shared" si="7"/>
        <v/>
      </c>
      <c r="N26" s="342">
        <f t="shared" si="8"/>
        <v>0</v>
      </c>
      <c r="O26" s="379"/>
      <c r="P26" s="342">
        <f t="shared" si="9"/>
        <v>0</v>
      </c>
      <c r="Q26" s="379"/>
      <c r="R26" s="342">
        <f t="shared" si="10"/>
        <v>0</v>
      </c>
      <c r="S26" s="379"/>
      <c r="T26" s="342">
        <f t="shared" si="11"/>
        <v>0</v>
      </c>
      <c r="U26" s="379"/>
      <c r="V26" s="342">
        <f t="shared" si="12"/>
        <v>0</v>
      </c>
      <c r="W26" s="379"/>
      <c r="X26" s="383">
        <f t="shared" si="13"/>
        <v>0</v>
      </c>
      <c r="Y26" s="377"/>
    </row>
    <row r="27" spans="1:25" x14ac:dyDescent="0.25">
      <c r="A27" s="377"/>
      <c r="B27" s="343"/>
      <c r="C27" s="377"/>
      <c r="D27" s="384"/>
      <c r="E27" s="377"/>
      <c r="F27" s="377"/>
      <c r="G27" s="381" t="str">
        <f t="shared" si="1"/>
        <v/>
      </c>
      <c r="H27" s="382">
        <f t="shared" si="2"/>
        <v>0</v>
      </c>
      <c r="I27" s="382" t="str">
        <f t="shared" si="3"/>
        <v/>
      </c>
      <c r="J27" s="382" t="str">
        <f t="shared" si="4"/>
        <v/>
      </c>
      <c r="K27" s="382" t="str">
        <f t="shared" si="5"/>
        <v/>
      </c>
      <c r="L27" s="382" t="str">
        <f t="shared" si="6"/>
        <v/>
      </c>
      <c r="M27" s="382" t="str">
        <f t="shared" si="7"/>
        <v/>
      </c>
      <c r="N27" s="342">
        <f t="shared" si="8"/>
        <v>0</v>
      </c>
      <c r="O27" s="379"/>
      <c r="P27" s="342">
        <f t="shared" si="9"/>
        <v>0</v>
      </c>
      <c r="Q27" s="379"/>
      <c r="R27" s="342">
        <f t="shared" si="10"/>
        <v>0</v>
      </c>
      <c r="S27" s="379"/>
      <c r="T27" s="342">
        <f t="shared" si="11"/>
        <v>0</v>
      </c>
      <c r="U27" s="379"/>
      <c r="V27" s="342">
        <f t="shared" si="12"/>
        <v>0</v>
      </c>
      <c r="W27" s="379"/>
      <c r="X27" s="383">
        <f t="shared" si="13"/>
        <v>0</v>
      </c>
      <c r="Y27" s="377"/>
    </row>
    <row r="28" spans="1:25" x14ac:dyDescent="0.25">
      <c r="A28" s="377"/>
      <c r="B28" s="343"/>
      <c r="C28" s="377"/>
      <c r="D28" s="384"/>
      <c r="E28" s="377"/>
      <c r="F28" s="377"/>
      <c r="G28" s="381" t="str">
        <f t="shared" si="1"/>
        <v/>
      </c>
      <c r="H28" s="382">
        <f t="shared" si="2"/>
        <v>0</v>
      </c>
      <c r="I28" s="382" t="str">
        <f t="shared" si="3"/>
        <v/>
      </c>
      <c r="J28" s="382" t="str">
        <f t="shared" si="4"/>
        <v/>
      </c>
      <c r="K28" s="382" t="str">
        <f t="shared" si="5"/>
        <v/>
      </c>
      <c r="L28" s="382" t="str">
        <f t="shared" si="6"/>
        <v/>
      </c>
      <c r="M28" s="382" t="str">
        <f t="shared" si="7"/>
        <v/>
      </c>
      <c r="N28" s="342">
        <f t="shared" si="8"/>
        <v>0</v>
      </c>
      <c r="O28" s="379"/>
      <c r="P28" s="342">
        <f t="shared" si="9"/>
        <v>0</v>
      </c>
      <c r="Q28" s="379"/>
      <c r="R28" s="342">
        <f t="shared" si="10"/>
        <v>0</v>
      </c>
      <c r="S28" s="379"/>
      <c r="T28" s="342">
        <f t="shared" si="11"/>
        <v>0</v>
      </c>
      <c r="U28" s="379"/>
      <c r="V28" s="342">
        <f t="shared" si="12"/>
        <v>0</v>
      </c>
      <c r="W28" s="379"/>
      <c r="X28" s="383">
        <f t="shared" si="13"/>
        <v>0</v>
      </c>
      <c r="Y28" s="377"/>
    </row>
    <row r="29" spans="1:25" x14ac:dyDescent="0.25">
      <c r="A29" s="377"/>
      <c r="B29" s="343"/>
      <c r="C29" s="377"/>
      <c r="D29" s="384"/>
      <c r="E29" s="377"/>
      <c r="F29" s="377"/>
      <c r="G29" s="381" t="str">
        <f t="shared" si="1"/>
        <v/>
      </c>
      <c r="H29" s="382">
        <f t="shared" si="2"/>
        <v>0</v>
      </c>
      <c r="I29" s="382" t="str">
        <f t="shared" si="3"/>
        <v/>
      </c>
      <c r="J29" s="382" t="str">
        <f t="shared" si="4"/>
        <v/>
      </c>
      <c r="K29" s="382" t="str">
        <f t="shared" si="5"/>
        <v/>
      </c>
      <c r="L29" s="382" t="str">
        <f t="shared" si="6"/>
        <v/>
      </c>
      <c r="M29" s="382" t="str">
        <f t="shared" si="7"/>
        <v/>
      </c>
      <c r="N29" s="342">
        <f t="shared" si="8"/>
        <v>0</v>
      </c>
      <c r="O29" s="379"/>
      <c r="P29" s="342">
        <f t="shared" si="9"/>
        <v>0</v>
      </c>
      <c r="Q29" s="379"/>
      <c r="R29" s="342">
        <f t="shared" si="10"/>
        <v>0</v>
      </c>
      <c r="S29" s="379"/>
      <c r="T29" s="342">
        <f t="shared" si="11"/>
        <v>0</v>
      </c>
      <c r="U29" s="379"/>
      <c r="V29" s="342">
        <f t="shared" si="12"/>
        <v>0</v>
      </c>
      <c r="W29" s="379"/>
      <c r="X29" s="383">
        <f t="shared" si="13"/>
        <v>0</v>
      </c>
      <c r="Y29" s="377"/>
    </row>
    <row r="30" spans="1:25" x14ac:dyDescent="0.25">
      <c r="A30" s="377"/>
      <c r="B30" s="343"/>
      <c r="C30" s="377"/>
      <c r="D30" s="384"/>
      <c r="E30" s="377"/>
      <c r="F30" s="377"/>
      <c r="G30" s="381" t="str">
        <f t="shared" si="1"/>
        <v/>
      </c>
      <c r="H30" s="382">
        <f t="shared" si="2"/>
        <v>0</v>
      </c>
      <c r="I30" s="382" t="str">
        <f t="shared" si="3"/>
        <v/>
      </c>
      <c r="J30" s="382" t="str">
        <f t="shared" si="4"/>
        <v/>
      </c>
      <c r="K30" s="382" t="str">
        <f t="shared" si="5"/>
        <v/>
      </c>
      <c r="L30" s="382" t="str">
        <f t="shared" si="6"/>
        <v/>
      </c>
      <c r="M30" s="382" t="str">
        <f t="shared" si="7"/>
        <v/>
      </c>
      <c r="N30" s="342">
        <f t="shared" si="8"/>
        <v>0</v>
      </c>
      <c r="O30" s="379"/>
      <c r="P30" s="342">
        <f t="shared" si="9"/>
        <v>0</v>
      </c>
      <c r="Q30" s="379"/>
      <c r="R30" s="342">
        <f t="shared" si="10"/>
        <v>0</v>
      </c>
      <c r="S30" s="379"/>
      <c r="T30" s="342">
        <f t="shared" si="11"/>
        <v>0</v>
      </c>
      <c r="U30" s="379"/>
      <c r="V30" s="342">
        <f t="shared" si="12"/>
        <v>0</v>
      </c>
      <c r="W30" s="379"/>
      <c r="X30" s="383">
        <f t="shared" si="13"/>
        <v>0</v>
      </c>
      <c r="Y30" s="377"/>
    </row>
    <row r="31" spans="1:25" x14ac:dyDescent="0.25">
      <c r="A31" s="377"/>
      <c r="B31" s="343"/>
      <c r="C31" s="377"/>
      <c r="D31" s="384"/>
      <c r="E31" s="377"/>
      <c r="F31" s="377"/>
      <c r="G31" s="381" t="str">
        <f t="shared" si="1"/>
        <v/>
      </c>
      <c r="H31" s="382">
        <f t="shared" si="2"/>
        <v>0</v>
      </c>
      <c r="I31" s="382" t="str">
        <f t="shared" si="3"/>
        <v/>
      </c>
      <c r="J31" s="382" t="str">
        <f t="shared" si="4"/>
        <v/>
      </c>
      <c r="K31" s="382" t="str">
        <f t="shared" si="5"/>
        <v/>
      </c>
      <c r="L31" s="382" t="str">
        <f t="shared" si="6"/>
        <v/>
      </c>
      <c r="M31" s="382" t="str">
        <f t="shared" si="7"/>
        <v/>
      </c>
      <c r="N31" s="342">
        <f t="shared" si="8"/>
        <v>0</v>
      </c>
      <c r="O31" s="379"/>
      <c r="P31" s="342">
        <f t="shared" si="9"/>
        <v>0</v>
      </c>
      <c r="Q31" s="379"/>
      <c r="R31" s="342">
        <f t="shared" si="10"/>
        <v>0</v>
      </c>
      <c r="S31" s="379"/>
      <c r="T31" s="342">
        <f t="shared" si="11"/>
        <v>0</v>
      </c>
      <c r="U31" s="379"/>
      <c r="V31" s="342">
        <f t="shared" si="12"/>
        <v>0</v>
      </c>
      <c r="W31" s="379"/>
      <c r="X31" s="383">
        <f t="shared" si="13"/>
        <v>0</v>
      </c>
      <c r="Y31" s="377"/>
    </row>
    <row r="32" spans="1:25" x14ac:dyDescent="0.25">
      <c r="A32" s="377"/>
      <c r="B32" s="343"/>
      <c r="C32" s="377"/>
      <c r="D32" s="384"/>
      <c r="E32" s="377"/>
      <c r="F32" s="377"/>
      <c r="G32" s="381" t="str">
        <f t="shared" si="1"/>
        <v/>
      </c>
      <c r="H32" s="382">
        <f t="shared" si="2"/>
        <v>0</v>
      </c>
      <c r="I32" s="382" t="str">
        <f t="shared" si="3"/>
        <v/>
      </c>
      <c r="J32" s="382" t="str">
        <f t="shared" si="4"/>
        <v/>
      </c>
      <c r="K32" s="382" t="str">
        <f t="shared" si="5"/>
        <v/>
      </c>
      <c r="L32" s="382" t="str">
        <f t="shared" si="6"/>
        <v/>
      </c>
      <c r="M32" s="382" t="str">
        <f t="shared" si="7"/>
        <v/>
      </c>
      <c r="N32" s="342">
        <f t="shared" si="8"/>
        <v>0</v>
      </c>
      <c r="O32" s="379"/>
      <c r="P32" s="342">
        <f t="shared" si="9"/>
        <v>0</v>
      </c>
      <c r="Q32" s="379"/>
      <c r="R32" s="342">
        <f t="shared" si="10"/>
        <v>0</v>
      </c>
      <c r="S32" s="379"/>
      <c r="T32" s="342">
        <f t="shared" si="11"/>
        <v>0</v>
      </c>
      <c r="U32" s="379"/>
      <c r="V32" s="342">
        <f t="shared" si="12"/>
        <v>0</v>
      </c>
      <c r="W32" s="379"/>
      <c r="X32" s="383">
        <f t="shared" si="13"/>
        <v>0</v>
      </c>
      <c r="Y32" s="377"/>
    </row>
    <row r="33" spans="1:25" x14ac:dyDescent="0.25">
      <c r="A33" s="377"/>
      <c r="B33" s="343"/>
      <c r="C33" s="377"/>
      <c r="D33" s="384"/>
      <c r="E33" s="377"/>
      <c r="F33" s="377"/>
      <c r="G33" s="381" t="str">
        <f t="shared" si="1"/>
        <v/>
      </c>
      <c r="H33" s="382">
        <f t="shared" si="2"/>
        <v>0</v>
      </c>
      <c r="I33" s="382" t="str">
        <f t="shared" si="3"/>
        <v/>
      </c>
      <c r="J33" s="382" t="str">
        <f t="shared" si="4"/>
        <v/>
      </c>
      <c r="K33" s="382" t="str">
        <f t="shared" si="5"/>
        <v/>
      </c>
      <c r="L33" s="382" t="str">
        <f t="shared" si="6"/>
        <v/>
      </c>
      <c r="M33" s="382" t="str">
        <f t="shared" si="7"/>
        <v/>
      </c>
      <c r="N33" s="342">
        <f t="shared" si="8"/>
        <v>0</v>
      </c>
      <c r="O33" s="379"/>
      <c r="P33" s="342">
        <f t="shared" si="9"/>
        <v>0</v>
      </c>
      <c r="Q33" s="379"/>
      <c r="R33" s="342">
        <f t="shared" si="10"/>
        <v>0</v>
      </c>
      <c r="S33" s="379"/>
      <c r="T33" s="342">
        <f t="shared" si="11"/>
        <v>0</v>
      </c>
      <c r="U33" s="379"/>
      <c r="V33" s="342">
        <f t="shared" si="12"/>
        <v>0</v>
      </c>
      <c r="W33" s="379"/>
      <c r="X33" s="383">
        <f t="shared" si="13"/>
        <v>0</v>
      </c>
      <c r="Y33" s="377"/>
    </row>
    <row r="34" spans="1:25" x14ac:dyDescent="0.25">
      <c r="A34" s="377"/>
      <c r="B34" s="343"/>
      <c r="C34" s="377"/>
      <c r="D34" s="384"/>
      <c r="E34" s="377"/>
      <c r="F34" s="377"/>
      <c r="G34" s="381" t="str">
        <f t="shared" si="1"/>
        <v/>
      </c>
      <c r="H34" s="382">
        <f t="shared" si="2"/>
        <v>0</v>
      </c>
      <c r="I34" s="382" t="str">
        <f t="shared" si="3"/>
        <v/>
      </c>
      <c r="J34" s="382" t="str">
        <f t="shared" si="4"/>
        <v/>
      </c>
      <c r="K34" s="382" t="str">
        <f t="shared" si="5"/>
        <v/>
      </c>
      <c r="L34" s="382" t="str">
        <f t="shared" si="6"/>
        <v/>
      </c>
      <c r="M34" s="382" t="str">
        <f t="shared" si="7"/>
        <v/>
      </c>
      <c r="N34" s="342">
        <f t="shared" si="8"/>
        <v>0</v>
      </c>
      <c r="O34" s="379"/>
      <c r="P34" s="342">
        <f t="shared" si="9"/>
        <v>0</v>
      </c>
      <c r="Q34" s="379"/>
      <c r="R34" s="342">
        <f t="shared" si="10"/>
        <v>0</v>
      </c>
      <c r="S34" s="379"/>
      <c r="T34" s="342">
        <f t="shared" si="11"/>
        <v>0</v>
      </c>
      <c r="U34" s="379"/>
      <c r="V34" s="342">
        <f t="shared" si="12"/>
        <v>0</v>
      </c>
      <c r="W34" s="379"/>
      <c r="X34" s="383">
        <f t="shared" si="13"/>
        <v>0</v>
      </c>
      <c r="Y34" s="377"/>
    </row>
    <row r="35" spans="1:25" x14ac:dyDescent="0.25">
      <c r="A35" s="377"/>
      <c r="B35" s="343"/>
      <c r="C35" s="377"/>
      <c r="D35" s="384"/>
      <c r="E35" s="377"/>
      <c r="F35" s="377"/>
      <c r="G35" s="381" t="str">
        <f t="shared" si="1"/>
        <v/>
      </c>
      <c r="H35" s="382">
        <f t="shared" si="2"/>
        <v>0</v>
      </c>
      <c r="I35" s="382" t="str">
        <f t="shared" si="3"/>
        <v/>
      </c>
      <c r="J35" s="382" t="str">
        <f t="shared" si="4"/>
        <v/>
      </c>
      <c r="K35" s="382" t="str">
        <f t="shared" si="5"/>
        <v/>
      </c>
      <c r="L35" s="382" t="str">
        <f t="shared" si="6"/>
        <v/>
      </c>
      <c r="M35" s="382" t="str">
        <f t="shared" si="7"/>
        <v/>
      </c>
      <c r="N35" s="342">
        <f t="shared" si="8"/>
        <v>0</v>
      </c>
      <c r="O35" s="379"/>
      <c r="P35" s="342">
        <f t="shared" si="9"/>
        <v>0</v>
      </c>
      <c r="Q35" s="379"/>
      <c r="R35" s="342">
        <f t="shared" si="10"/>
        <v>0</v>
      </c>
      <c r="S35" s="379"/>
      <c r="T35" s="342">
        <f t="shared" si="11"/>
        <v>0</v>
      </c>
      <c r="U35" s="379"/>
      <c r="V35" s="342">
        <f t="shared" si="12"/>
        <v>0</v>
      </c>
      <c r="W35" s="379"/>
      <c r="X35" s="383">
        <f t="shared" si="13"/>
        <v>0</v>
      </c>
      <c r="Y35" s="377"/>
    </row>
    <row r="36" spans="1:25" x14ac:dyDescent="0.25">
      <c r="A36" s="377"/>
      <c r="B36" s="343"/>
      <c r="C36" s="377"/>
      <c r="D36" s="384"/>
      <c r="E36" s="377"/>
      <c r="F36" s="377"/>
      <c r="G36" s="381" t="str">
        <f t="shared" si="1"/>
        <v/>
      </c>
      <c r="H36" s="382">
        <f t="shared" si="2"/>
        <v>0</v>
      </c>
      <c r="I36" s="382" t="str">
        <f t="shared" si="3"/>
        <v/>
      </c>
      <c r="J36" s="382" t="str">
        <f t="shared" si="4"/>
        <v/>
      </c>
      <c r="K36" s="382" t="str">
        <f t="shared" si="5"/>
        <v/>
      </c>
      <c r="L36" s="382" t="str">
        <f t="shared" si="6"/>
        <v/>
      </c>
      <c r="M36" s="382" t="str">
        <f t="shared" si="7"/>
        <v/>
      </c>
      <c r="N36" s="342">
        <f t="shared" si="8"/>
        <v>0</v>
      </c>
      <c r="O36" s="379"/>
      <c r="P36" s="342">
        <f t="shared" si="9"/>
        <v>0</v>
      </c>
      <c r="Q36" s="379"/>
      <c r="R36" s="342">
        <f t="shared" si="10"/>
        <v>0</v>
      </c>
      <c r="S36" s="379"/>
      <c r="T36" s="342">
        <f t="shared" si="11"/>
        <v>0</v>
      </c>
      <c r="U36" s="379"/>
      <c r="V36" s="342">
        <f t="shared" si="12"/>
        <v>0</v>
      </c>
      <c r="W36" s="379"/>
      <c r="X36" s="383">
        <f t="shared" si="13"/>
        <v>0</v>
      </c>
      <c r="Y36" s="377"/>
    </row>
    <row r="37" spans="1:25" x14ac:dyDescent="0.25">
      <c r="A37" s="377"/>
      <c r="B37" s="343"/>
      <c r="C37" s="377"/>
      <c r="D37" s="384"/>
      <c r="E37" s="377"/>
      <c r="F37" s="377"/>
      <c r="G37" s="381" t="str">
        <f t="shared" si="1"/>
        <v/>
      </c>
      <c r="H37" s="382">
        <f t="shared" si="2"/>
        <v>0</v>
      </c>
      <c r="I37" s="382" t="str">
        <f t="shared" si="3"/>
        <v/>
      </c>
      <c r="J37" s="382" t="str">
        <f t="shared" si="4"/>
        <v/>
      </c>
      <c r="K37" s="382" t="str">
        <f t="shared" si="5"/>
        <v/>
      </c>
      <c r="L37" s="382" t="str">
        <f t="shared" si="6"/>
        <v/>
      </c>
      <c r="M37" s="382" t="str">
        <f t="shared" si="7"/>
        <v/>
      </c>
      <c r="N37" s="342">
        <f t="shared" si="8"/>
        <v>0</v>
      </c>
      <c r="O37" s="379"/>
      <c r="P37" s="342">
        <f t="shared" si="9"/>
        <v>0</v>
      </c>
      <c r="Q37" s="379"/>
      <c r="R37" s="342">
        <f t="shared" si="10"/>
        <v>0</v>
      </c>
      <c r="S37" s="379"/>
      <c r="T37" s="342">
        <f t="shared" si="11"/>
        <v>0</v>
      </c>
      <c r="U37" s="379"/>
      <c r="V37" s="342">
        <f t="shared" si="12"/>
        <v>0</v>
      </c>
      <c r="W37" s="379"/>
      <c r="X37" s="383">
        <f t="shared" si="13"/>
        <v>0</v>
      </c>
      <c r="Y37" s="377"/>
    </row>
    <row r="38" spans="1:25" x14ac:dyDescent="0.25">
      <c r="A38" s="377"/>
      <c r="B38" s="343"/>
      <c r="C38" s="377"/>
      <c r="D38" s="384"/>
      <c r="E38" s="377"/>
      <c r="F38" s="377"/>
      <c r="G38" s="381" t="str">
        <f t="shared" si="1"/>
        <v/>
      </c>
      <c r="H38" s="382">
        <f t="shared" si="2"/>
        <v>0</v>
      </c>
      <c r="I38" s="382" t="str">
        <f t="shared" si="3"/>
        <v/>
      </c>
      <c r="J38" s="382" t="str">
        <f t="shared" si="4"/>
        <v/>
      </c>
      <c r="K38" s="382" t="str">
        <f t="shared" si="5"/>
        <v/>
      </c>
      <c r="L38" s="382" t="str">
        <f t="shared" si="6"/>
        <v/>
      </c>
      <c r="M38" s="382" t="str">
        <f t="shared" si="7"/>
        <v/>
      </c>
      <c r="N38" s="342">
        <f t="shared" si="8"/>
        <v>0</v>
      </c>
      <c r="O38" s="379"/>
      <c r="P38" s="342">
        <f t="shared" si="9"/>
        <v>0</v>
      </c>
      <c r="Q38" s="379"/>
      <c r="R38" s="342">
        <f t="shared" si="10"/>
        <v>0</v>
      </c>
      <c r="S38" s="379"/>
      <c r="T38" s="342">
        <f t="shared" si="11"/>
        <v>0</v>
      </c>
      <c r="U38" s="379"/>
      <c r="V38" s="342">
        <f t="shared" si="12"/>
        <v>0</v>
      </c>
      <c r="W38" s="379"/>
      <c r="X38" s="383">
        <f t="shared" si="13"/>
        <v>0</v>
      </c>
      <c r="Y38" s="377"/>
    </row>
    <row r="39" spans="1:25" x14ac:dyDescent="0.25">
      <c r="A39" s="377"/>
      <c r="B39" s="343"/>
      <c r="C39" s="377"/>
      <c r="D39" s="384"/>
      <c r="E39" s="377"/>
      <c r="F39" s="377"/>
      <c r="G39" s="381" t="str">
        <f t="shared" si="1"/>
        <v/>
      </c>
      <c r="H39" s="382">
        <f t="shared" si="2"/>
        <v>0</v>
      </c>
      <c r="I39" s="382" t="str">
        <f t="shared" si="3"/>
        <v/>
      </c>
      <c r="J39" s="382" t="str">
        <f t="shared" si="4"/>
        <v/>
      </c>
      <c r="K39" s="382" t="str">
        <f t="shared" si="5"/>
        <v/>
      </c>
      <c r="L39" s="382" t="str">
        <f t="shared" si="6"/>
        <v/>
      </c>
      <c r="M39" s="382" t="str">
        <f t="shared" si="7"/>
        <v/>
      </c>
      <c r="N39" s="342">
        <f t="shared" si="8"/>
        <v>0</v>
      </c>
      <c r="O39" s="379"/>
      <c r="P39" s="342">
        <f t="shared" si="9"/>
        <v>0</v>
      </c>
      <c r="Q39" s="379"/>
      <c r="R39" s="342">
        <f t="shared" si="10"/>
        <v>0</v>
      </c>
      <c r="S39" s="379"/>
      <c r="T39" s="342">
        <f t="shared" si="11"/>
        <v>0</v>
      </c>
      <c r="U39" s="379"/>
      <c r="V39" s="342">
        <f t="shared" si="12"/>
        <v>0</v>
      </c>
      <c r="W39" s="379"/>
      <c r="X39" s="383">
        <f t="shared" si="13"/>
        <v>0</v>
      </c>
      <c r="Y39" s="377"/>
    </row>
    <row r="40" spans="1:25" x14ac:dyDescent="0.25">
      <c r="A40" s="377"/>
      <c r="B40" s="343"/>
      <c r="C40" s="377"/>
      <c r="D40" s="384"/>
      <c r="E40" s="377"/>
      <c r="F40" s="377"/>
      <c r="G40" s="381" t="str">
        <f t="shared" si="1"/>
        <v/>
      </c>
      <c r="H40" s="382">
        <f t="shared" si="2"/>
        <v>0</v>
      </c>
      <c r="I40" s="382" t="str">
        <f t="shared" si="3"/>
        <v/>
      </c>
      <c r="J40" s="382" t="str">
        <f t="shared" si="4"/>
        <v/>
      </c>
      <c r="K40" s="382" t="str">
        <f t="shared" si="5"/>
        <v/>
      </c>
      <c r="L40" s="382" t="str">
        <f t="shared" si="6"/>
        <v/>
      </c>
      <c r="M40" s="382" t="str">
        <f t="shared" si="7"/>
        <v/>
      </c>
      <c r="N40" s="342">
        <f t="shared" si="8"/>
        <v>0</v>
      </c>
      <c r="O40" s="379"/>
      <c r="P40" s="342">
        <f t="shared" si="9"/>
        <v>0</v>
      </c>
      <c r="Q40" s="379"/>
      <c r="R40" s="342">
        <f t="shared" si="10"/>
        <v>0</v>
      </c>
      <c r="S40" s="379"/>
      <c r="T40" s="342">
        <f t="shared" si="11"/>
        <v>0</v>
      </c>
      <c r="U40" s="379"/>
      <c r="V40" s="342">
        <f t="shared" si="12"/>
        <v>0</v>
      </c>
      <c r="W40" s="379"/>
      <c r="X40" s="383">
        <f t="shared" si="13"/>
        <v>0</v>
      </c>
      <c r="Y40" s="377"/>
    </row>
    <row r="41" spans="1:25" x14ac:dyDescent="0.25">
      <c r="A41" s="377"/>
      <c r="B41" s="343"/>
      <c r="C41" s="377"/>
      <c r="D41" s="384"/>
      <c r="E41" s="377"/>
      <c r="F41" s="377"/>
      <c r="G41" s="381" t="str">
        <f t="shared" si="1"/>
        <v/>
      </c>
      <c r="H41" s="382">
        <f t="shared" si="2"/>
        <v>0</v>
      </c>
      <c r="I41" s="382" t="str">
        <f t="shared" si="3"/>
        <v/>
      </c>
      <c r="J41" s="382" t="str">
        <f t="shared" si="4"/>
        <v/>
      </c>
      <c r="K41" s="382" t="str">
        <f t="shared" si="5"/>
        <v/>
      </c>
      <c r="L41" s="382" t="str">
        <f t="shared" si="6"/>
        <v/>
      </c>
      <c r="M41" s="382" t="str">
        <f t="shared" si="7"/>
        <v/>
      </c>
      <c r="N41" s="342">
        <f t="shared" si="8"/>
        <v>0</v>
      </c>
      <c r="O41" s="379"/>
      <c r="P41" s="342">
        <f t="shared" si="9"/>
        <v>0</v>
      </c>
      <c r="Q41" s="379"/>
      <c r="R41" s="342">
        <f t="shared" si="10"/>
        <v>0</v>
      </c>
      <c r="S41" s="379"/>
      <c r="T41" s="342">
        <f t="shared" si="11"/>
        <v>0</v>
      </c>
      <c r="U41" s="379"/>
      <c r="V41" s="342">
        <f t="shared" si="12"/>
        <v>0</v>
      </c>
      <c r="W41" s="379"/>
      <c r="X41" s="383">
        <f t="shared" si="13"/>
        <v>0</v>
      </c>
      <c r="Y41" s="377"/>
    </row>
    <row r="42" spans="1:25" x14ac:dyDescent="0.25">
      <c r="A42" s="377"/>
      <c r="B42" s="343"/>
      <c r="C42" s="377"/>
      <c r="D42" s="384"/>
      <c r="E42" s="377"/>
      <c r="F42" s="377"/>
      <c r="G42" s="381" t="str">
        <f t="shared" si="1"/>
        <v/>
      </c>
      <c r="H42" s="382">
        <f t="shared" si="2"/>
        <v>0</v>
      </c>
      <c r="I42" s="382" t="str">
        <f t="shared" si="3"/>
        <v/>
      </c>
      <c r="J42" s="382" t="str">
        <f t="shared" si="4"/>
        <v/>
      </c>
      <c r="K42" s="382" t="str">
        <f t="shared" si="5"/>
        <v/>
      </c>
      <c r="L42" s="382" t="str">
        <f t="shared" si="6"/>
        <v/>
      </c>
      <c r="M42" s="382" t="str">
        <f t="shared" si="7"/>
        <v/>
      </c>
      <c r="N42" s="342">
        <f t="shared" si="8"/>
        <v>0</v>
      </c>
      <c r="O42" s="379"/>
      <c r="P42" s="342">
        <f t="shared" si="9"/>
        <v>0</v>
      </c>
      <c r="Q42" s="379"/>
      <c r="R42" s="342">
        <f t="shared" si="10"/>
        <v>0</v>
      </c>
      <c r="S42" s="379"/>
      <c r="T42" s="342">
        <f t="shared" si="11"/>
        <v>0</v>
      </c>
      <c r="U42" s="379"/>
      <c r="V42" s="342">
        <f t="shared" si="12"/>
        <v>0</v>
      </c>
      <c r="W42" s="379"/>
      <c r="X42" s="383">
        <f t="shared" si="13"/>
        <v>0</v>
      </c>
      <c r="Y42" s="377"/>
    </row>
    <row r="43" spans="1:25" x14ac:dyDescent="0.25">
      <c r="A43" s="377"/>
      <c r="B43" s="343"/>
      <c r="C43" s="377"/>
      <c r="D43" s="384"/>
      <c r="E43" s="377"/>
      <c r="F43" s="377"/>
      <c r="G43" s="381" t="str">
        <f t="shared" si="1"/>
        <v/>
      </c>
      <c r="H43" s="382">
        <f t="shared" si="2"/>
        <v>0</v>
      </c>
      <c r="I43" s="382" t="str">
        <f t="shared" si="3"/>
        <v/>
      </c>
      <c r="J43" s="382" t="str">
        <f t="shared" si="4"/>
        <v/>
      </c>
      <c r="K43" s="382" t="str">
        <f t="shared" si="5"/>
        <v/>
      </c>
      <c r="L43" s="382" t="str">
        <f t="shared" si="6"/>
        <v/>
      </c>
      <c r="M43" s="382" t="str">
        <f t="shared" si="7"/>
        <v/>
      </c>
      <c r="N43" s="342">
        <f t="shared" si="8"/>
        <v>0</v>
      </c>
      <c r="O43" s="379"/>
      <c r="P43" s="342">
        <f t="shared" si="9"/>
        <v>0</v>
      </c>
      <c r="Q43" s="379"/>
      <c r="R43" s="342">
        <f t="shared" si="10"/>
        <v>0</v>
      </c>
      <c r="S43" s="379"/>
      <c r="T43" s="342">
        <f t="shared" si="11"/>
        <v>0</v>
      </c>
      <c r="U43" s="379"/>
      <c r="V43" s="342">
        <f t="shared" si="12"/>
        <v>0</v>
      </c>
      <c r="W43" s="379"/>
      <c r="X43" s="383">
        <f t="shared" si="13"/>
        <v>0</v>
      </c>
      <c r="Y43" s="377"/>
    </row>
    <row r="44" spans="1:25" x14ac:dyDescent="0.25">
      <c r="A44" s="377"/>
      <c r="B44" s="343"/>
      <c r="C44" s="377"/>
      <c r="D44" s="384"/>
      <c r="E44" s="377"/>
      <c r="F44" s="377"/>
      <c r="G44" s="381" t="str">
        <f t="shared" si="1"/>
        <v/>
      </c>
      <c r="H44" s="382">
        <f t="shared" si="2"/>
        <v>0</v>
      </c>
      <c r="I44" s="382" t="str">
        <f t="shared" si="3"/>
        <v/>
      </c>
      <c r="J44" s="382" t="str">
        <f t="shared" si="4"/>
        <v/>
      </c>
      <c r="K44" s="382" t="str">
        <f t="shared" si="5"/>
        <v/>
      </c>
      <c r="L44" s="382" t="str">
        <f t="shared" si="6"/>
        <v/>
      </c>
      <c r="M44" s="382" t="str">
        <f t="shared" si="7"/>
        <v/>
      </c>
      <c r="N44" s="342">
        <f t="shared" si="8"/>
        <v>0</v>
      </c>
      <c r="O44" s="379"/>
      <c r="P44" s="342">
        <f t="shared" si="9"/>
        <v>0</v>
      </c>
      <c r="Q44" s="379"/>
      <c r="R44" s="342">
        <f t="shared" si="10"/>
        <v>0</v>
      </c>
      <c r="S44" s="379"/>
      <c r="T44" s="342">
        <f t="shared" si="11"/>
        <v>0</v>
      </c>
      <c r="U44" s="379"/>
      <c r="V44" s="342">
        <f t="shared" si="12"/>
        <v>0</v>
      </c>
      <c r="W44" s="379"/>
      <c r="X44" s="383">
        <f t="shared" si="13"/>
        <v>0</v>
      </c>
      <c r="Y44" s="377"/>
    </row>
    <row r="45" spans="1:25" x14ac:dyDescent="0.25">
      <c r="A45" s="377"/>
      <c r="B45" s="343"/>
      <c r="C45" s="377"/>
      <c r="D45" s="384"/>
      <c r="E45" s="377"/>
      <c r="F45" s="377"/>
      <c r="G45" s="381" t="str">
        <f t="shared" si="1"/>
        <v/>
      </c>
      <c r="H45" s="382">
        <f t="shared" si="2"/>
        <v>0</v>
      </c>
      <c r="I45" s="382" t="str">
        <f t="shared" si="3"/>
        <v/>
      </c>
      <c r="J45" s="382" t="str">
        <f t="shared" si="4"/>
        <v/>
      </c>
      <c r="K45" s="382" t="str">
        <f t="shared" si="5"/>
        <v/>
      </c>
      <c r="L45" s="382" t="str">
        <f t="shared" si="6"/>
        <v/>
      </c>
      <c r="M45" s="382" t="str">
        <f t="shared" si="7"/>
        <v/>
      </c>
      <c r="N45" s="342">
        <f t="shared" si="8"/>
        <v>0</v>
      </c>
      <c r="O45" s="379"/>
      <c r="P45" s="342">
        <f t="shared" si="9"/>
        <v>0</v>
      </c>
      <c r="Q45" s="379"/>
      <c r="R45" s="342">
        <f t="shared" si="10"/>
        <v>0</v>
      </c>
      <c r="S45" s="379"/>
      <c r="T45" s="342">
        <f t="shared" si="11"/>
        <v>0</v>
      </c>
      <c r="U45" s="379"/>
      <c r="V45" s="342">
        <f t="shared" si="12"/>
        <v>0</v>
      </c>
      <c r="W45" s="379"/>
      <c r="X45" s="383">
        <f t="shared" si="13"/>
        <v>0</v>
      </c>
      <c r="Y45" s="377"/>
    </row>
    <row r="46" spans="1:25" x14ac:dyDescent="0.25">
      <c r="A46" s="377"/>
      <c r="B46" s="343"/>
      <c r="C46" s="377"/>
      <c r="D46" s="384"/>
      <c r="E46" s="377"/>
      <c r="F46" s="377"/>
      <c r="G46" s="381" t="str">
        <f t="shared" si="1"/>
        <v/>
      </c>
      <c r="H46" s="382">
        <f t="shared" si="2"/>
        <v>0</v>
      </c>
      <c r="I46" s="382" t="str">
        <f t="shared" si="3"/>
        <v/>
      </c>
      <c r="J46" s="382" t="str">
        <f t="shared" si="4"/>
        <v/>
      </c>
      <c r="K46" s="382" t="str">
        <f t="shared" si="5"/>
        <v/>
      </c>
      <c r="L46" s="382" t="str">
        <f t="shared" si="6"/>
        <v/>
      </c>
      <c r="M46" s="382" t="str">
        <f t="shared" si="7"/>
        <v/>
      </c>
      <c r="N46" s="342">
        <f t="shared" si="8"/>
        <v>0</v>
      </c>
      <c r="O46" s="379"/>
      <c r="P46" s="342">
        <f t="shared" si="9"/>
        <v>0</v>
      </c>
      <c r="Q46" s="379"/>
      <c r="R46" s="342">
        <f t="shared" si="10"/>
        <v>0</v>
      </c>
      <c r="S46" s="379"/>
      <c r="T46" s="342">
        <f t="shared" si="11"/>
        <v>0</v>
      </c>
      <c r="U46" s="379"/>
      <c r="V46" s="342">
        <f t="shared" si="12"/>
        <v>0</v>
      </c>
      <c r="W46" s="379"/>
      <c r="X46" s="383">
        <f t="shared" si="13"/>
        <v>0</v>
      </c>
      <c r="Y46" s="377"/>
    </row>
    <row r="47" spans="1:25" x14ac:dyDescent="0.25">
      <c r="A47" s="377"/>
      <c r="B47" s="343"/>
      <c r="C47" s="377"/>
      <c r="D47" s="384"/>
      <c r="E47" s="377"/>
      <c r="F47" s="377"/>
      <c r="G47" s="381" t="str">
        <f t="shared" si="1"/>
        <v/>
      </c>
      <c r="H47" s="382">
        <f t="shared" si="2"/>
        <v>0</v>
      </c>
      <c r="I47" s="382" t="str">
        <f t="shared" si="3"/>
        <v/>
      </c>
      <c r="J47" s="382" t="str">
        <f t="shared" si="4"/>
        <v/>
      </c>
      <c r="K47" s="382" t="str">
        <f t="shared" si="5"/>
        <v/>
      </c>
      <c r="L47" s="382" t="str">
        <f t="shared" si="6"/>
        <v/>
      </c>
      <c r="M47" s="382" t="str">
        <f t="shared" si="7"/>
        <v/>
      </c>
      <c r="N47" s="342">
        <f t="shared" si="8"/>
        <v>0</v>
      </c>
      <c r="O47" s="379"/>
      <c r="P47" s="342">
        <f t="shared" si="9"/>
        <v>0</v>
      </c>
      <c r="Q47" s="379"/>
      <c r="R47" s="342">
        <f t="shared" si="10"/>
        <v>0</v>
      </c>
      <c r="S47" s="379"/>
      <c r="T47" s="342">
        <f t="shared" si="11"/>
        <v>0</v>
      </c>
      <c r="U47" s="379"/>
      <c r="V47" s="342">
        <f t="shared" si="12"/>
        <v>0</v>
      </c>
      <c r="W47" s="379"/>
      <c r="X47" s="383">
        <f t="shared" si="13"/>
        <v>0</v>
      </c>
      <c r="Y47" s="377"/>
    </row>
    <row r="48" spans="1:25" x14ac:dyDescent="0.25">
      <c r="A48" s="377"/>
      <c r="B48" s="343"/>
      <c r="C48" s="377"/>
      <c r="D48" s="384"/>
      <c r="E48" s="377"/>
      <c r="F48" s="377"/>
      <c r="G48" s="381" t="str">
        <f t="shared" si="1"/>
        <v/>
      </c>
      <c r="H48" s="382">
        <f t="shared" si="2"/>
        <v>0</v>
      </c>
      <c r="I48" s="382" t="str">
        <f t="shared" si="3"/>
        <v/>
      </c>
      <c r="J48" s="382" t="str">
        <f t="shared" si="4"/>
        <v/>
      </c>
      <c r="K48" s="382" t="str">
        <f t="shared" si="5"/>
        <v/>
      </c>
      <c r="L48" s="382" t="str">
        <f t="shared" si="6"/>
        <v/>
      </c>
      <c r="M48" s="382" t="str">
        <f t="shared" si="7"/>
        <v/>
      </c>
      <c r="N48" s="342">
        <f t="shared" si="8"/>
        <v>0</v>
      </c>
      <c r="O48" s="379"/>
      <c r="P48" s="342">
        <f t="shared" si="9"/>
        <v>0</v>
      </c>
      <c r="Q48" s="379"/>
      <c r="R48" s="342">
        <f t="shared" si="10"/>
        <v>0</v>
      </c>
      <c r="S48" s="379"/>
      <c r="T48" s="342">
        <f t="shared" si="11"/>
        <v>0</v>
      </c>
      <c r="U48" s="379"/>
      <c r="V48" s="342">
        <f t="shared" si="12"/>
        <v>0</v>
      </c>
      <c r="W48" s="379"/>
      <c r="X48" s="383">
        <f t="shared" si="13"/>
        <v>0</v>
      </c>
      <c r="Y48" s="377"/>
    </row>
    <row r="49" spans="1:25" x14ac:dyDescent="0.25">
      <c r="A49" s="377"/>
      <c r="B49" s="343"/>
      <c r="C49" s="377"/>
      <c r="D49" s="384"/>
      <c r="E49" s="377"/>
      <c r="F49" s="377"/>
      <c r="G49" s="381" t="str">
        <f t="shared" si="1"/>
        <v/>
      </c>
      <c r="H49" s="382">
        <f t="shared" si="2"/>
        <v>0</v>
      </c>
      <c r="I49" s="382" t="str">
        <f t="shared" si="3"/>
        <v/>
      </c>
      <c r="J49" s="382" t="str">
        <f t="shared" si="4"/>
        <v/>
      </c>
      <c r="K49" s="382" t="str">
        <f t="shared" si="5"/>
        <v/>
      </c>
      <c r="L49" s="382" t="str">
        <f t="shared" si="6"/>
        <v/>
      </c>
      <c r="M49" s="382" t="str">
        <f t="shared" si="7"/>
        <v/>
      </c>
      <c r="N49" s="342">
        <f t="shared" si="8"/>
        <v>0</v>
      </c>
      <c r="O49" s="379"/>
      <c r="P49" s="342">
        <f t="shared" si="9"/>
        <v>0</v>
      </c>
      <c r="Q49" s="379"/>
      <c r="R49" s="342">
        <f t="shared" si="10"/>
        <v>0</v>
      </c>
      <c r="S49" s="379"/>
      <c r="T49" s="342">
        <f t="shared" si="11"/>
        <v>0</v>
      </c>
      <c r="U49" s="379"/>
      <c r="V49" s="342">
        <f t="shared" si="12"/>
        <v>0</v>
      </c>
      <c r="W49" s="379"/>
      <c r="X49" s="383">
        <f t="shared" si="13"/>
        <v>0</v>
      </c>
      <c r="Y49" s="377"/>
    </row>
    <row r="50" spans="1:25" x14ac:dyDescent="0.25">
      <c r="A50" s="377"/>
      <c r="B50" s="343"/>
      <c r="C50" s="377"/>
      <c r="D50" s="384"/>
      <c r="E50" s="377"/>
      <c r="F50" s="377"/>
      <c r="G50" s="381" t="str">
        <f t="shared" si="1"/>
        <v/>
      </c>
      <c r="H50" s="382">
        <f t="shared" si="2"/>
        <v>0</v>
      </c>
      <c r="I50" s="382" t="str">
        <f t="shared" si="3"/>
        <v/>
      </c>
      <c r="J50" s="382" t="str">
        <f t="shared" si="4"/>
        <v/>
      </c>
      <c r="K50" s="382" t="str">
        <f t="shared" si="5"/>
        <v/>
      </c>
      <c r="L50" s="382" t="str">
        <f t="shared" si="6"/>
        <v/>
      </c>
      <c r="M50" s="382" t="str">
        <f t="shared" si="7"/>
        <v/>
      </c>
      <c r="N50" s="342">
        <f t="shared" si="8"/>
        <v>0</v>
      </c>
      <c r="O50" s="379"/>
      <c r="P50" s="342">
        <f t="shared" si="9"/>
        <v>0</v>
      </c>
      <c r="Q50" s="379"/>
      <c r="R50" s="342">
        <f t="shared" si="10"/>
        <v>0</v>
      </c>
      <c r="S50" s="379"/>
      <c r="T50" s="342">
        <f t="shared" si="11"/>
        <v>0</v>
      </c>
      <c r="U50" s="379"/>
      <c r="V50" s="342">
        <f t="shared" si="12"/>
        <v>0</v>
      </c>
      <c r="W50" s="379"/>
      <c r="X50" s="383">
        <f t="shared" si="13"/>
        <v>0</v>
      </c>
      <c r="Y50" s="377"/>
    </row>
    <row r="51" spans="1:25" x14ac:dyDescent="0.25">
      <c r="A51" s="377"/>
      <c r="B51" s="343"/>
      <c r="C51" s="377"/>
      <c r="D51" s="384"/>
      <c r="E51" s="377"/>
      <c r="F51" s="377"/>
      <c r="G51" s="381" t="str">
        <f t="shared" si="1"/>
        <v/>
      </c>
      <c r="H51" s="382">
        <f t="shared" si="2"/>
        <v>0</v>
      </c>
      <c r="I51" s="382" t="str">
        <f t="shared" si="3"/>
        <v/>
      </c>
      <c r="J51" s="382" t="str">
        <f t="shared" si="4"/>
        <v/>
      </c>
      <c r="K51" s="382" t="str">
        <f t="shared" si="5"/>
        <v/>
      </c>
      <c r="L51" s="382" t="str">
        <f t="shared" si="6"/>
        <v/>
      </c>
      <c r="M51" s="382" t="str">
        <f t="shared" si="7"/>
        <v/>
      </c>
      <c r="N51" s="342">
        <f t="shared" si="8"/>
        <v>0</v>
      </c>
      <c r="O51" s="379"/>
      <c r="P51" s="342">
        <f t="shared" si="9"/>
        <v>0</v>
      </c>
      <c r="Q51" s="379"/>
      <c r="R51" s="342">
        <f t="shared" si="10"/>
        <v>0</v>
      </c>
      <c r="S51" s="379"/>
      <c r="T51" s="342">
        <f t="shared" si="11"/>
        <v>0</v>
      </c>
      <c r="U51" s="379"/>
      <c r="V51" s="342">
        <f t="shared" si="12"/>
        <v>0</v>
      </c>
      <c r="W51" s="379"/>
      <c r="X51" s="383">
        <f t="shared" si="13"/>
        <v>0</v>
      </c>
      <c r="Y51" s="377"/>
    </row>
    <row r="52" spans="1:25" x14ac:dyDescent="0.25">
      <c r="A52" s="377"/>
      <c r="B52" s="343"/>
      <c r="C52" s="377"/>
      <c r="D52" s="384"/>
      <c r="E52" s="377"/>
      <c r="F52" s="377"/>
      <c r="G52" s="381" t="str">
        <f t="shared" si="1"/>
        <v/>
      </c>
      <c r="H52" s="382">
        <f t="shared" si="2"/>
        <v>0</v>
      </c>
      <c r="I52" s="382" t="str">
        <f t="shared" si="3"/>
        <v/>
      </c>
      <c r="J52" s="382" t="str">
        <f t="shared" si="4"/>
        <v/>
      </c>
      <c r="K52" s="382" t="str">
        <f t="shared" si="5"/>
        <v/>
      </c>
      <c r="L52" s="382" t="str">
        <f t="shared" si="6"/>
        <v/>
      </c>
      <c r="M52" s="382" t="str">
        <f t="shared" si="7"/>
        <v/>
      </c>
      <c r="N52" s="342">
        <f t="shared" si="8"/>
        <v>0</v>
      </c>
      <c r="O52" s="379"/>
      <c r="P52" s="342">
        <f t="shared" si="9"/>
        <v>0</v>
      </c>
      <c r="Q52" s="379"/>
      <c r="R52" s="342">
        <f t="shared" si="10"/>
        <v>0</v>
      </c>
      <c r="S52" s="379"/>
      <c r="T52" s="342">
        <f t="shared" si="11"/>
        <v>0</v>
      </c>
      <c r="U52" s="379"/>
      <c r="V52" s="342">
        <f t="shared" si="12"/>
        <v>0</v>
      </c>
      <c r="W52" s="379"/>
      <c r="X52" s="383">
        <f t="shared" si="13"/>
        <v>0</v>
      </c>
      <c r="Y52" s="377"/>
    </row>
    <row r="53" spans="1:25" x14ac:dyDescent="0.25">
      <c r="A53" s="377"/>
      <c r="B53" s="343"/>
      <c r="C53" s="377"/>
      <c r="D53" s="384"/>
      <c r="E53" s="377"/>
      <c r="F53" s="377"/>
      <c r="G53" s="381" t="str">
        <f t="shared" si="1"/>
        <v/>
      </c>
      <c r="H53" s="382">
        <f t="shared" si="2"/>
        <v>0</v>
      </c>
      <c r="I53" s="382" t="str">
        <f t="shared" si="3"/>
        <v/>
      </c>
      <c r="J53" s="382" t="str">
        <f t="shared" si="4"/>
        <v/>
      </c>
      <c r="K53" s="382" t="str">
        <f t="shared" si="5"/>
        <v/>
      </c>
      <c r="L53" s="382" t="str">
        <f t="shared" si="6"/>
        <v/>
      </c>
      <c r="M53" s="382" t="str">
        <f t="shared" si="7"/>
        <v/>
      </c>
      <c r="N53" s="342">
        <f t="shared" si="8"/>
        <v>0</v>
      </c>
      <c r="O53" s="379"/>
      <c r="P53" s="342">
        <f t="shared" si="9"/>
        <v>0</v>
      </c>
      <c r="Q53" s="379"/>
      <c r="R53" s="342">
        <f t="shared" si="10"/>
        <v>0</v>
      </c>
      <c r="S53" s="379"/>
      <c r="T53" s="342">
        <f t="shared" si="11"/>
        <v>0</v>
      </c>
      <c r="U53" s="379"/>
      <c r="V53" s="342">
        <f t="shared" si="12"/>
        <v>0</v>
      </c>
      <c r="W53" s="379"/>
      <c r="X53" s="383">
        <f t="shared" si="13"/>
        <v>0</v>
      </c>
      <c r="Y53" s="377"/>
    </row>
    <row r="54" spans="1:25" x14ac:dyDescent="0.25">
      <c r="A54" s="377"/>
      <c r="B54" s="343"/>
      <c r="C54" s="377"/>
      <c r="D54" s="384"/>
      <c r="E54" s="377"/>
      <c r="F54" s="377"/>
      <c r="G54" s="381" t="str">
        <f t="shared" si="1"/>
        <v/>
      </c>
      <c r="H54" s="382">
        <f t="shared" si="2"/>
        <v>0</v>
      </c>
      <c r="I54" s="382" t="str">
        <f t="shared" si="3"/>
        <v/>
      </c>
      <c r="J54" s="382" t="str">
        <f t="shared" si="4"/>
        <v/>
      </c>
      <c r="K54" s="382" t="str">
        <f t="shared" si="5"/>
        <v/>
      </c>
      <c r="L54" s="382" t="str">
        <f t="shared" si="6"/>
        <v/>
      </c>
      <c r="M54" s="382" t="str">
        <f t="shared" si="7"/>
        <v/>
      </c>
      <c r="N54" s="342">
        <f t="shared" si="8"/>
        <v>0</v>
      </c>
      <c r="O54" s="379"/>
      <c r="P54" s="342">
        <f t="shared" si="9"/>
        <v>0</v>
      </c>
      <c r="Q54" s="379"/>
      <c r="R54" s="342">
        <f t="shared" si="10"/>
        <v>0</v>
      </c>
      <c r="S54" s="379"/>
      <c r="T54" s="342">
        <f t="shared" si="11"/>
        <v>0</v>
      </c>
      <c r="U54" s="379"/>
      <c r="V54" s="342">
        <f t="shared" si="12"/>
        <v>0</v>
      </c>
      <c r="W54" s="379"/>
      <c r="X54" s="383">
        <f t="shared" si="13"/>
        <v>0</v>
      </c>
      <c r="Y54" s="377"/>
    </row>
    <row r="55" spans="1:25" x14ac:dyDescent="0.25">
      <c r="A55" s="377"/>
      <c r="B55" s="343"/>
      <c r="C55" s="377"/>
      <c r="D55" s="384"/>
      <c r="E55" s="377"/>
      <c r="F55" s="377"/>
      <c r="G55" s="381" t="str">
        <f t="shared" si="1"/>
        <v/>
      </c>
      <c r="H55" s="382">
        <f t="shared" si="2"/>
        <v>0</v>
      </c>
      <c r="I55" s="382" t="str">
        <f t="shared" si="3"/>
        <v/>
      </c>
      <c r="J55" s="382" t="str">
        <f t="shared" si="4"/>
        <v/>
      </c>
      <c r="K55" s="382" t="str">
        <f t="shared" si="5"/>
        <v/>
      </c>
      <c r="L55" s="382" t="str">
        <f t="shared" si="6"/>
        <v/>
      </c>
      <c r="M55" s="382" t="str">
        <f t="shared" si="7"/>
        <v/>
      </c>
      <c r="N55" s="342">
        <f t="shared" si="8"/>
        <v>0</v>
      </c>
      <c r="O55" s="379"/>
      <c r="P55" s="342">
        <f t="shared" si="9"/>
        <v>0</v>
      </c>
      <c r="Q55" s="379"/>
      <c r="R55" s="342">
        <f t="shared" si="10"/>
        <v>0</v>
      </c>
      <c r="S55" s="379"/>
      <c r="T55" s="342">
        <f t="shared" si="11"/>
        <v>0</v>
      </c>
      <c r="U55" s="379"/>
      <c r="V55" s="342">
        <f t="shared" si="12"/>
        <v>0</v>
      </c>
      <c r="W55" s="379"/>
      <c r="X55" s="383">
        <f t="shared" si="13"/>
        <v>0</v>
      </c>
      <c r="Y55" s="377"/>
    </row>
    <row r="56" spans="1:25" x14ac:dyDescent="0.25">
      <c r="A56" s="377"/>
      <c r="B56" s="343"/>
      <c r="C56" s="377"/>
      <c r="D56" s="384"/>
      <c r="E56" s="377"/>
      <c r="F56" s="377"/>
      <c r="G56" s="381" t="str">
        <f t="shared" si="1"/>
        <v/>
      </c>
      <c r="H56" s="382">
        <f t="shared" si="2"/>
        <v>0</v>
      </c>
      <c r="I56" s="382" t="str">
        <f t="shared" si="3"/>
        <v/>
      </c>
      <c r="J56" s="382" t="str">
        <f t="shared" si="4"/>
        <v/>
      </c>
      <c r="K56" s="382" t="str">
        <f t="shared" si="5"/>
        <v/>
      </c>
      <c r="L56" s="382" t="str">
        <f t="shared" si="6"/>
        <v/>
      </c>
      <c r="M56" s="382" t="str">
        <f t="shared" si="7"/>
        <v/>
      </c>
      <c r="N56" s="342">
        <f t="shared" si="8"/>
        <v>0</v>
      </c>
      <c r="O56" s="379"/>
      <c r="P56" s="342">
        <f t="shared" si="9"/>
        <v>0</v>
      </c>
      <c r="Q56" s="379"/>
      <c r="R56" s="342">
        <f t="shared" si="10"/>
        <v>0</v>
      </c>
      <c r="S56" s="379"/>
      <c r="T56" s="342">
        <f t="shared" si="11"/>
        <v>0</v>
      </c>
      <c r="U56" s="379"/>
      <c r="V56" s="342">
        <f t="shared" si="12"/>
        <v>0</v>
      </c>
      <c r="W56" s="379"/>
      <c r="X56" s="383">
        <f t="shared" si="13"/>
        <v>0</v>
      </c>
      <c r="Y56" s="377"/>
    </row>
    <row r="57" spans="1:25" x14ac:dyDescent="0.25">
      <c r="A57" s="377"/>
      <c r="B57" s="343"/>
      <c r="C57" s="377"/>
      <c r="D57" s="384"/>
      <c r="E57" s="377"/>
      <c r="F57" s="377"/>
      <c r="G57" s="381" t="str">
        <f t="shared" si="1"/>
        <v/>
      </c>
      <c r="H57" s="382">
        <f t="shared" si="2"/>
        <v>0</v>
      </c>
      <c r="I57" s="382" t="str">
        <f t="shared" si="3"/>
        <v/>
      </c>
      <c r="J57" s="382" t="str">
        <f t="shared" si="4"/>
        <v/>
      </c>
      <c r="K57" s="382" t="str">
        <f t="shared" si="5"/>
        <v/>
      </c>
      <c r="L57" s="382" t="str">
        <f t="shared" si="6"/>
        <v/>
      </c>
      <c r="M57" s="382" t="str">
        <f t="shared" si="7"/>
        <v/>
      </c>
      <c r="N57" s="342">
        <f t="shared" si="8"/>
        <v>0</v>
      </c>
      <c r="O57" s="379"/>
      <c r="P57" s="342">
        <f t="shared" si="9"/>
        <v>0</v>
      </c>
      <c r="Q57" s="379"/>
      <c r="R57" s="342">
        <f t="shared" si="10"/>
        <v>0</v>
      </c>
      <c r="S57" s="379"/>
      <c r="T57" s="342">
        <f t="shared" si="11"/>
        <v>0</v>
      </c>
      <c r="U57" s="379"/>
      <c r="V57" s="342">
        <f t="shared" si="12"/>
        <v>0</v>
      </c>
      <c r="W57" s="379"/>
      <c r="X57" s="383">
        <f t="shared" si="13"/>
        <v>0</v>
      </c>
      <c r="Y57" s="377"/>
    </row>
    <row r="58" spans="1:25" x14ac:dyDescent="0.25">
      <c r="A58" s="377"/>
      <c r="B58" s="343"/>
      <c r="C58" s="377"/>
      <c r="D58" s="384"/>
      <c r="E58" s="377"/>
      <c r="F58" s="377"/>
      <c r="G58" s="381" t="str">
        <f t="shared" si="1"/>
        <v/>
      </c>
      <c r="H58" s="382">
        <f t="shared" si="2"/>
        <v>0</v>
      </c>
      <c r="I58" s="382" t="str">
        <f t="shared" si="3"/>
        <v/>
      </c>
      <c r="J58" s="382" t="str">
        <f t="shared" si="4"/>
        <v/>
      </c>
      <c r="K58" s="382" t="str">
        <f t="shared" si="5"/>
        <v/>
      </c>
      <c r="L58" s="382" t="str">
        <f t="shared" si="6"/>
        <v/>
      </c>
      <c r="M58" s="382" t="str">
        <f t="shared" si="7"/>
        <v/>
      </c>
      <c r="N58" s="342">
        <f t="shared" si="8"/>
        <v>0</v>
      </c>
      <c r="O58" s="379"/>
      <c r="P58" s="342">
        <f t="shared" si="9"/>
        <v>0</v>
      </c>
      <c r="Q58" s="379"/>
      <c r="R58" s="342">
        <f t="shared" si="10"/>
        <v>0</v>
      </c>
      <c r="S58" s="379"/>
      <c r="T58" s="342">
        <f t="shared" si="11"/>
        <v>0</v>
      </c>
      <c r="U58" s="379"/>
      <c r="V58" s="342">
        <f t="shared" si="12"/>
        <v>0</v>
      </c>
      <c r="W58" s="379"/>
      <c r="X58" s="383">
        <f t="shared" si="13"/>
        <v>0</v>
      </c>
      <c r="Y58" s="377"/>
    </row>
    <row r="59" spans="1:25" x14ac:dyDescent="0.25">
      <c r="A59" s="377"/>
      <c r="B59" s="343"/>
      <c r="C59" s="377"/>
      <c r="D59" s="384"/>
      <c r="E59" s="377"/>
      <c r="F59" s="377"/>
      <c r="G59" s="381" t="str">
        <f t="shared" si="1"/>
        <v/>
      </c>
      <c r="H59" s="382">
        <f t="shared" si="2"/>
        <v>0</v>
      </c>
      <c r="I59" s="382" t="str">
        <f t="shared" si="3"/>
        <v/>
      </c>
      <c r="J59" s="382" t="str">
        <f t="shared" si="4"/>
        <v/>
      </c>
      <c r="K59" s="382" t="str">
        <f t="shared" si="5"/>
        <v/>
      </c>
      <c r="L59" s="382" t="str">
        <f t="shared" si="6"/>
        <v/>
      </c>
      <c r="M59" s="382" t="str">
        <f t="shared" si="7"/>
        <v/>
      </c>
      <c r="N59" s="342">
        <f t="shared" si="8"/>
        <v>0</v>
      </c>
      <c r="O59" s="379"/>
      <c r="P59" s="342">
        <f t="shared" si="9"/>
        <v>0</v>
      </c>
      <c r="Q59" s="379"/>
      <c r="R59" s="342">
        <f t="shared" si="10"/>
        <v>0</v>
      </c>
      <c r="S59" s="379"/>
      <c r="T59" s="342">
        <f t="shared" si="11"/>
        <v>0</v>
      </c>
      <c r="U59" s="379"/>
      <c r="V59" s="342">
        <f t="shared" si="12"/>
        <v>0</v>
      </c>
      <c r="W59" s="379"/>
      <c r="X59" s="383">
        <f t="shared" si="13"/>
        <v>0</v>
      </c>
      <c r="Y59" s="377"/>
    </row>
    <row r="60" spans="1:25" x14ac:dyDescent="0.25">
      <c r="A60" s="377"/>
      <c r="B60" s="343"/>
      <c r="C60" s="377"/>
      <c r="D60" s="384"/>
      <c r="E60" s="377"/>
      <c r="F60" s="377"/>
      <c r="G60" s="381" t="str">
        <f t="shared" si="1"/>
        <v/>
      </c>
      <c r="H60" s="382">
        <f t="shared" si="2"/>
        <v>0</v>
      </c>
      <c r="I60" s="382" t="str">
        <f t="shared" si="3"/>
        <v/>
      </c>
      <c r="J60" s="382" t="str">
        <f t="shared" si="4"/>
        <v/>
      </c>
      <c r="K60" s="382" t="str">
        <f t="shared" si="5"/>
        <v/>
      </c>
      <c r="L60" s="382" t="str">
        <f t="shared" si="6"/>
        <v/>
      </c>
      <c r="M60" s="382" t="str">
        <f t="shared" si="7"/>
        <v/>
      </c>
      <c r="N60" s="342">
        <f t="shared" si="8"/>
        <v>0</v>
      </c>
      <c r="O60" s="379"/>
      <c r="P60" s="342">
        <f t="shared" si="9"/>
        <v>0</v>
      </c>
      <c r="Q60" s="379"/>
      <c r="R60" s="342">
        <f t="shared" si="10"/>
        <v>0</v>
      </c>
      <c r="S60" s="379"/>
      <c r="T60" s="342">
        <f t="shared" si="11"/>
        <v>0</v>
      </c>
      <c r="U60" s="379"/>
      <c r="V60" s="342">
        <f t="shared" si="12"/>
        <v>0</v>
      </c>
      <c r="W60" s="379"/>
      <c r="X60" s="383">
        <f t="shared" si="13"/>
        <v>0</v>
      </c>
      <c r="Y60" s="377"/>
    </row>
    <row r="61" spans="1:25" x14ac:dyDescent="0.25">
      <c r="A61" s="377"/>
      <c r="B61" s="343"/>
      <c r="C61" s="377"/>
      <c r="D61" s="384"/>
      <c r="E61" s="377"/>
      <c r="F61" s="377"/>
      <c r="G61" s="381" t="str">
        <f t="shared" si="1"/>
        <v/>
      </c>
      <c r="H61" s="382">
        <f t="shared" si="2"/>
        <v>0</v>
      </c>
      <c r="I61" s="382" t="str">
        <f t="shared" si="3"/>
        <v/>
      </c>
      <c r="J61" s="382" t="str">
        <f t="shared" si="4"/>
        <v/>
      </c>
      <c r="K61" s="382" t="str">
        <f t="shared" si="5"/>
        <v/>
      </c>
      <c r="L61" s="382" t="str">
        <f t="shared" si="6"/>
        <v/>
      </c>
      <c r="M61" s="382" t="str">
        <f t="shared" si="7"/>
        <v/>
      </c>
      <c r="N61" s="342">
        <f t="shared" si="8"/>
        <v>0</v>
      </c>
      <c r="O61" s="379"/>
      <c r="P61" s="342">
        <f t="shared" si="9"/>
        <v>0</v>
      </c>
      <c r="Q61" s="379"/>
      <c r="R61" s="342">
        <f t="shared" si="10"/>
        <v>0</v>
      </c>
      <c r="S61" s="379"/>
      <c r="T61" s="342">
        <f t="shared" si="11"/>
        <v>0</v>
      </c>
      <c r="U61" s="379"/>
      <c r="V61" s="342">
        <f t="shared" si="12"/>
        <v>0</v>
      </c>
      <c r="W61" s="379"/>
      <c r="X61" s="383">
        <f t="shared" si="13"/>
        <v>0</v>
      </c>
      <c r="Y61" s="377"/>
    </row>
    <row r="62" spans="1:25" x14ac:dyDescent="0.25">
      <c r="A62" s="377"/>
      <c r="B62" s="343"/>
      <c r="C62" s="377"/>
      <c r="D62" s="384"/>
      <c r="E62" s="377"/>
      <c r="F62" s="377"/>
      <c r="G62" s="381" t="str">
        <f t="shared" si="1"/>
        <v/>
      </c>
      <c r="H62" s="382">
        <f t="shared" si="2"/>
        <v>0</v>
      </c>
      <c r="I62" s="382" t="str">
        <f t="shared" si="3"/>
        <v/>
      </c>
      <c r="J62" s="382" t="str">
        <f t="shared" si="4"/>
        <v/>
      </c>
      <c r="K62" s="382" t="str">
        <f t="shared" si="5"/>
        <v/>
      </c>
      <c r="L62" s="382" t="str">
        <f t="shared" si="6"/>
        <v/>
      </c>
      <c r="M62" s="382" t="str">
        <f t="shared" si="7"/>
        <v/>
      </c>
      <c r="N62" s="342">
        <f t="shared" si="8"/>
        <v>0</v>
      </c>
      <c r="O62" s="379"/>
      <c r="P62" s="342">
        <f t="shared" si="9"/>
        <v>0</v>
      </c>
      <c r="Q62" s="379"/>
      <c r="R62" s="342">
        <f t="shared" si="10"/>
        <v>0</v>
      </c>
      <c r="S62" s="379"/>
      <c r="T62" s="342">
        <f t="shared" si="11"/>
        <v>0</v>
      </c>
      <c r="U62" s="379"/>
      <c r="V62" s="342">
        <f t="shared" si="12"/>
        <v>0</v>
      </c>
      <c r="W62" s="379"/>
      <c r="X62" s="383">
        <f t="shared" si="13"/>
        <v>0</v>
      </c>
      <c r="Y62" s="377"/>
    </row>
    <row r="63" spans="1:25" x14ac:dyDescent="0.25">
      <c r="A63" s="377"/>
      <c r="B63" s="343"/>
      <c r="C63" s="377"/>
      <c r="D63" s="384"/>
      <c r="E63" s="377"/>
      <c r="F63" s="377"/>
      <c r="G63" s="381" t="str">
        <f t="shared" si="1"/>
        <v/>
      </c>
      <c r="H63" s="382">
        <f t="shared" si="2"/>
        <v>0</v>
      </c>
      <c r="I63" s="382" t="str">
        <f t="shared" si="3"/>
        <v/>
      </c>
      <c r="J63" s="382" t="str">
        <f t="shared" si="4"/>
        <v/>
      </c>
      <c r="K63" s="382" t="str">
        <f t="shared" si="5"/>
        <v/>
      </c>
      <c r="L63" s="382" t="str">
        <f t="shared" si="6"/>
        <v/>
      </c>
      <c r="M63" s="382" t="str">
        <f t="shared" si="7"/>
        <v/>
      </c>
      <c r="N63" s="342">
        <f t="shared" si="8"/>
        <v>0</v>
      </c>
      <c r="O63" s="379"/>
      <c r="P63" s="342">
        <f t="shared" si="9"/>
        <v>0</v>
      </c>
      <c r="Q63" s="379"/>
      <c r="R63" s="342">
        <f t="shared" si="10"/>
        <v>0</v>
      </c>
      <c r="S63" s="379"/>
      <c r="T63" s="342">
        <f t="shared" si="11"/>
        <v>0</v>
      </c>
      <c r="U63" s="379"/>
      <c r="V63" s="342">
        <f t="shared" si="12"/>
        <v>0</v>
      </c>
      <c r="W63" s="379"/>
      <c r="X63" s="383">
        <f t="shared" si="13"/>
        <v>0</v>
      </c>
      <c r="Y63" s="377"/>
    </row>
    <row r="64" spans="1:25" x14ac:dyDescent="0.25">
      <c r="A64" s="377"/>
      <c r="B64" s="343"/>
      <c r="C64" s="377"/>
      <c r="D64" s="384"/>
      <c r="E64" s="377"/>
      <c r="F64" s="377"/>
      <c r="G64" s="381" t="str">
        <f t="shared" si="1"/>
        <v/>
      </c>
      <c r="H64" s="382">
        <f t="shared" si="2"/>
        <v>0</v>
      </c>
      <c r="I64" s="382" t="str">
        <f t="shared" si="3"/>
        <v/>
      </c>
      <c r="J64" s="382" t="str">
        <f t="shared" si="4"/>
        <v/>
      </c>
      <c r="K64" s="382" t="str">
        <f t="shared" si="5"/>
        <v/>
      </c>
      <c r="L64" s="382" t="str">
        <f t="shared" si="6"/>
        <v/>
      </c>
      <c r="M64" s="382" t="str">
        <f t="shared" si="7"/>
        <v/>
      </c>
      <c r="N64" s="342">
        <f t="shared" si="8"/>
        <v>0</v>
      </c>
      <c r="O64" s="379"/>
      <c r="P64" s="342">
        <f t="shared" si="9"/>
        <v>0</v>
      </c>
      <c r="Q64" s="379"/>
      <c r="R64" s="342">
        <f t="shared" si="10"/>
        <v>0</v>
      </c>
      <c r="S64" s="379"/>
      <c r="T64" s="342">
        <f t="shared" si="11"/>
        <v>0</v>
      </c>
      <c r="U64" s="379"/>
      <c r="V64" s="342">
        <f t="shared" si="12"/>
        <v>0</v>
      </c>
      <c r="W64" s="379"/>
      <c r="X64" s="383">
        <f t="shared" si="13"/>
        <v>0</v>
      </c>
      <c r="Y64" s="377"/>
    </row>
    <row r="65" spans="1:25" x14ac:dyDescent="0.25">
      <c r="A65" s="377"/>
      <c r="B65" s="343"/>
      <c r="C65" s="377"/>
      <c r="D65" s="384"/>
      <c r="E65" s="377"/>
      <c r="F65" s="377"/>
      <c r="G65" s="381" t="str">
        <f t="shared" si="1"/>
        <v/>
      </c>
      <c r="H65" s="382">
        <f t="shared" si="2"/>
        <v>0</v>
      </c>
      <c r="I65" s="382" t="str">
        <f t="shared" si="3"/>
        <v/>
      </c>
      <c r="J65" s="382" t="str">
        <f t="shared" si="4"/>
        <v/>
      </c>
      <c r="K65" s="382" t="str">
        <f t="shared" si="5"/>
        <v/>
      </c>
      <c r="L65" s="382" t="str">
        <f t="shared" si="6"/>
        <v/>
      </c>
      <c r="M65" s="382" t="str">
        <f t="shared" si="7"/>
        <v/>
      </c>
      <c r="N65" s="342">
        <f t="shared" si="8"/>
        <v>0</v>
      </c>
      <c r="O65" s="379"/>
      <c r="P65" s="342">
        <f t="shared" si="9"/>
        <v>0</v>
      </c>
      <c r="Q65" s="379"/>
      <c r="R65" s="342">
        <f t="shared" si="10"/>
        <v>0</v>
      </c>
      <c r="S65" s="379"/>
      <c r="T65" s="342">
        <f t="shared" si="11"/>
        <v>0</v>
      </c>
      <c r="U65" s="379"/>
      <c r="V65" s="342">
        <f t="shared" si="12"/>
        <v>0</v>
      </c>
      <c r="W65" s="379"/>
      <c r="X65" s="383">
        <f t="shared" si="13"/>
        <v>0</v>
      </c>
      <c r="Y65" s="377"/>
    </row>
    <row r="66" spans="1:25" x14ac:dyDescent="0.25">
      <c r="A66" s="377"/>
      <c r="B66" s="343"/>
      <c r="C66" s="377"/>
      <c r="D66" s="384"/>
      <c r="E66" s="377"/>
      <c r="F66" s="377"/>
      <c r="G66" s="381" t="str">
        <f t="shared" si="1"/>
        <v/>
      </c>
      <c r="H66" s="382">
        <f t="shared" si="2"/>
        <v>0</v>
      </c>
      <c r="I66" s="382" t="str">
        <f t="shared" si="3"/>
        <v/>
      </c>
      <c r="J66" s="382" t="str">
        <f t="shared" si="4"/>
        <v/>
      </c>
      <c r="K66" s="382" t="str">
        <f t="shared" si="5"/>
        <v/>
      </c>
      <c r="L66" s="382" t="str">
        <f t="shared" si="6"/>
        <v/>
      </c>
      <c r="M66" s="382" t="str">
        <f t="shared" si="7"/>
        <v/>
      </c>
      <c r="N66" s="342">
        <f t="shared" si="8"/>
        <v>0</v>
      </c>
      <c r="O66" s="379"/>
      <c r="P66" s="342">
        <f t="shared" si="9"/>
        <v>0</v>
      </c>
      <c r="Q66" s="379"/>
      <c r="R66" s="342">
        <f t="shared" si="10"/>
        <v>0</v>
      </c>
      <c r="S66" s="379"/>
      <c r="T66" s="342">
        <f t="shared" si="11"/>
        <v>0</v>
      </c>
      <c r="U66" s="379"/>
      <c r="V66" s="342">
        <f t="shared" si="12"/>
        <v>0</v>
      </c>
      <c r="W66" s="379"/>
      <c r="X66" s="383">
        <f t="shared" si="13"/>
        <v>0</v>
      </c>
      <c r="Y66" s="377"/>
    </row>
    <row r="67" spans="1:25" x14ac:dyDescent="0.25">
      <c r="A67" s="377"/>
      <c r="B67" s="343"/>
      <c r="C67" s="377"/>
      <c r="D67" s="384"/>
      <c r="E67" s="377"/>
      <c r="F67" s="377"/>
      <c r="G67" s="381" t="str">
        <f t="shared" si="1"/>
        <v/>
      </c>
      <c r="H67" s="382">
        <f t="shared" si="2"/>
        <v>0</v>
      </c>
      <c r="I67" s="382" t="str">
        <f t="shared" si="3"/>
        <v/>
      </c>
      <c r="J67" s="382" t="str">
        <f t="shared" si="4"/>
        <v/>
      </c>
      <c r="K67" s="382" t="str">
        <f t="shared" si="5"/>
        <v/>
      </c>
      <c r="L67" s="382" t="str">
        <f t="shared" si="6"/>
        <v/>
      </c>
      <c r="M67" s="382" t="str">
        <f t="shared" si="7"/>
        <v/>
      </c>
      <c r="N67" s="342">
        <f t="shared" si="8"/>
        <v>0</v>
      </c>
      <c r="O67" s="379"/>
      <c r="P67" s="342">
        <f t="shared" si="9"/>
        <v>0</v>
      </c>
      <c r="Q67" s="379"/>
      <c r="R67" s="342">
        <f t="shared" si="10"/>
        <v>0</v>
      </c>
      <c r="S67" s="379"/>
      <c r="T67" s="342">
        <f t="shared" si="11"/>
        <v>0</v>
      </c>
      <c r="U67" s="379"/>
      <c r="V67" s="342">
        <f t="shared" si="12"/>
        <v>0</v>
      </c>
      <c r="W67" s="379"/>
      <c r="X67" s="383">
        <f t="shared" si="13"/>
        <v>0</v>
      </c>
      <c r="Y67" s="377"/>
    </row>
    <row r="68" spans="1:25" x14ac:dyDescent="0.25">
      <c r="A68" s="377"/>
      <c r="B68" s="343"/>
      <c r="C68" s="377"/>
      <c r="D68" s="384"/>
      <c r="E68" s="377"/>
      <c r="F68" s="377"/>
      <c r="G68" s="381" t="str">
        <f t="shared" si="1"/>
        <v/>
      </c>
      <c r="H68" s="382">
        <f t="shared" si="2"/>
        <v>0</v>
      </c>
      <c r="I68" s="382" t="str">
        <f t="shared" si="3"/>
        <v/>
      </c>
      <c r="J68" s="382" t="str">
        <f t="shared" si="4"/>
        <v/>
      </c>
      <c r="K68" s="382" t="str">
        <f t="shared" si="5"/>
        <v/>
      </c>
      <c r="L68" s="382" t="str">
        <f t="shared" si="6"/>
        <v/>
      </c>
      <c r="M68" s="382" t="str">
        <f t="shared" si="7"/>
        <v/>
      </c>
      <c r="N68" s="342">
        <f t="shared" si="8"/>
        <v>0</v>
      </c>
      <c r="O68" s="379"/>
      <c r="P68" s="342">
        <f t="shared" si="9"/>
        <v>0</v>
      </c>
      <c r="Q68" s="379"/>
      <c r="R68" s="342">
        <f t="shared" si="10"/>
        <v>0</v>
      </c>
      <c r="S68" s="379"/>
      <c r="T68" s="342">
        <f t="shared" si="11"/>
        <v>0</v>
      </c>
      <c r="U68" s="379"/>
      <c r="V68" s="342">
        <f t="shared" si="12"/>
        <v>0</v>
      </c>
      <c r="W68" s="379"/>
      <c r="X68" s="383">
        <f t="shared" si="13"/>
        <v>0</v>
      </c>
      <c r="Y68" s="377"/>
    </row>
    <row r="69" spans="1:25" x14ac:dyDescent="0.25">
      <c r="A69" s="377"/>
      <c r="B69" s="343"/>
      <c r="C69" s="377"/>
      <c r="D69" s="384"/>
      <c r="E69" s="377"/>
      <c r="F69" s="377"/>
      <c r="G69" s="381" t="str">
        <f t="shared" si="1"/>
        <v/>
      </c>
      <c r="H69" s="382">
        <f t="shared" si="2"/>
        <v>0</v>
      </c>
      <c r="I69" s="382" t="str">
        <f t="shared" si="3"/>
        <v/>
      </c>
      <c r="J69" s="382" t="str">
        <f t="shared" si="4"/>
        <v/>
      </c>
      <c r="K69" s="382" t="str">
        <f t="shared" si="5"/>
        <v/>
      </c>
      <c r="L69" s="382" t="str">
        <f t="shared" si="6"/>
        <v/>
      </c>
      <c r="M69" s="382" t="str">
        <f t="shared" si="7"/>
        <v/>
      </c>
      <c r="N69" s="342">
        <f t="shared" si="8"/>
        <v>0</v>
      </c>
      <c r="O69" s="379"/>
      <c r="P69" s="342">
        <f t="shared" si="9"/>
        <v>0</v>
      </c>
      <c r="Q69" s="379"/>
      <c r="R69" s="342">
        <f t="shared" si="10"/>
        <v>0</v>
      </c>
      <c r="S69" s="379"/>
      <c r="T69" s="342">
        <f t="shared" si="11"/>
        <v>0</v>
      </c>
      <c r="U69" s="379"/>
      <c r="V69" s="342">
        <f t="shared" si="12"/>
        <v>0</v>
      </c>
      <c r="W69" s="379"/>
      <c r="X69" s="383">
        <f t="shared" si="13"/>
        <v>0</v>
      </c>
      <c r="Y69" s="377"/>
    </row>
    <row r="70" spans="1:25" x14ac:dyDescent="0.25">
      <c r="A70" s="377"/>
      <c r="B70" s="343"/>
      <c r="C70" s="377"/>
      <c r="D70" s="384"/>
      <c r="E70" s="377"/>
      <c r="F70" s="377"/>
      <c r="G70" s="381" t="str">
        <f t="shared" si="1"/>
        <v/>
      </c>
      <c r="H70" s="382">
        <f t="shared" si="2"/>
        <v>0</v>
      </c>
      <c r="I70" s="382" t="str">
        <f t="shared" si="3"/>
        <v/>
      </c>
      <c r="J70" s="382" t="str">
        <f t="shared" si="4"/>
        <v/>
      </c>
      <c r="K70" s="382" t="str">
        <f t="shared" si="5"/>
        <v/>
      </c>
      <c r="L70" s="382" t="str">
        <f t="shared" si="6"/>
        <v/>
      </c>
      <c r="M70" s="382" t="str">
        <f t="shared" si="7"/>
        <v/>
      </c>
      <c r="N70" s="342">
        <f t="shared" si="8"/>
        <v>0</v>
      </c>
      <c r="O70" s="379"/>
      <c r="P70" s="342">
        <f t="shared" si="9"/>
        <v>0</v>
      </c>
      <c r="Q70" s="379"/>
      <c r="R70" s="342">
        <f t="shared" si="10"/>
        <v>0</v>
      </c>
      <c r="S70" s="379"/>
      <c r="T70" s="342">
        <f t="shared" si="11"/>
        <v>0</v>
      </c>
      <c r="U70" s="379"/>
      <c r="V70" s="342">
        <f t="shared" si="12"/>
        <v>0</v>
      </c>
      <c r="W70" s="379"/>
      <c r="X70" s="383">
        <f t="shared" si="13"/>
        <v>0</v>
      </c>
      <c r="Y70" s="377"/>
    </row>
    <row r="71" spans="1:25" x14ac:dyDescent="0.25">
      <c r="A71" s="377"/>
      <c r="B71" s="343"/>
      <c r="C71" s="377"/>
      <c r="D71" s="384"/>
      <c r="E71" s="377"/>
      <c r="F71" s="377"/>
      <c r="G71" s="381" t="str">
        <f t="shared" si="1"/>
        <v/>
      </c>
      <c r="H71" s="382">
        <f t="shared" si="2"/>
        <v>0</v>
      </c>
      <c r="I71" s="382" t="str">
        <f t="shared" si="3"/>
        <v/>
      </c>
      <c r="J71" s="382" t="str">
        <f t="shared" si="4"/>
        <v/>
      </c>
      <c r="K71" s="382" t="str">
        <f t="shared" si="5"/>
        <v/>
      </c>
      <c r="L71" s="382" t="str">
        <f t="shared" si="6"/>
        <v/>
      </c>
      <c r="M71" s="382" t="str">
        <f t="shared" si="7"/>
        <v/>
      </c>
      <c r="N71" s="342">
        <f t="shared" si="8"/>
        <v>0</v>
      </c>
      <c r="O71" s="379"/>
      <c r="P71" s="342">
        <f t="shared" si="9"/>
        <v>0</v>
      </c>
      <c r="Q71" s="379"/>
      <c r="R71" s="342">
        <f t="shared" si="10"/>
        <v>0</v>
      </c>
      <c r="S71" s="379"/>
      <c r="T71" s="342">
        <f t="shared" si="11"/>
        <v>0</v>
      </c>
      <c r="U71" s="379"/>
      <c r="V71" s="342">
        <f t="shared" si="12"/>
        <v>0</v>
      </c>
      <c r="W71" s="379"/>
      <c r="X71" s="383">
        <f t="shared" si="13"/>
        <v>0</v>
      </c>
      <c r="Y71" s="377"/>
    </row>
    <row r="72" spans="1:25" x14ac:dyDescent="0.25">
      <c r="A72" s="377"/>
      <c r="B72" s="343"/>
      <c r="C72" s="377"/>
      <c r="D72" s="384"/>
      <c r="E72" s="377"/>
      <c r="F72" s="377"/>
      <c r="G72" s="381" t="str">
        <f t="shared" si="1"/>
        <v/>
      </c>
      <c r="H72" s="382">
        <f t="shared" si="2"/>
        <v>0</v>
      </c>
      <c r="I72" s="382" t="str">
        <f t="shared" si="3"/>
        <v/>
      </c>
      <c r="J72" s="382" t="str">
        <f t="shared" si="4"/>
        <v/>
      </c>
      <c r="K72" s="382" t="str">
        <f t="shared" si="5"/>
        <v/>
      </c>
      <c r="L72" s="382" t="str">
        <f t="shared" si="6"/>
        <v/>
      </c>
      <c r="M72" s="382" t="str">
        <f t="shared" si="7"/>
        <v/>
      </c>
      <c r="N72" s="342">
        <f t="shared" si="8"/>
        <v>0</v>
      </c>
      <c r="O72" s="379"/>
      <c r="P72" s="342">
        <f t="shared" si="9"/>
        <v>0</v>
      </c>
      <c r="Q72" s="379"/>
      <c r="R72" s="342">
        <f t="shared" si="10"/>
        <v>0</v>
      </c>
      <c r="S72" s="379"/>
      <c r="T72" s="342">
        <f t="shared" si="11"/>
        <v>0</v>
      </c>
      <c r="U72" s="379"/>
      <c r="V72" s="342">
        <f t="shared" si="12"/>
        <v>0</v>
      </c>
      <c r="W72" s="379"/>
      <c r="X72" s="383">
        <f t="shared" si="13"/>
        <v>0</v>
      </c>
      <c r="Y72" s="377"/>
    </row>
    <row r="73" spans="1:25" x14ac:dyDescent="0.25">
      <c r="A73" s="377"/>
      <c r="B73" s="343"/>
      <c r="C73" s="377"/>
      <c r="D73" s="384"/>
      <c r="E73" s="377"/>
      <c r="F73" s="377"/>
      <c r="G73" s="381" t="str">
        <f t="shared" si="1"/>
        <v/>
      </c>
      <c r="H73" s="382">
        <f t="shared" si="2"/>
        <v>0</v>
      </c>
      <c r="I73" s="382" t="str">
        <f t="shared" si="3"/>
        <v/>
      </c>
      <c r="J73" s="382" t="str">
        <f t="shared" si="4"/>
        <v/>
      </c>
      <c r="K73" s="382" t="str">
        <f t="shared" si="5"/>
        <v/>
      </c>
      <c r="L73" s="382" t="str">
        <f t="shared" si="6"/>
        <v/>
      </c>
      <c r="M73" s="382" t="str">
        <f t="shared" si="7"/>
        <v/>
      </c>
      <c r="N73" s="342">
        <f t="shared" si="8"/>
        <v>0</v>
      </c>
      <c r="O73" s="379"/>
      <c r="P73" s="342">
        <f t="shared" si="9"/>
        <v>0</v>
      </c>
      <c r="Q73" s="379"/>
      <c r="R73" s="342">
        <f t="shared" si="10"/>
        <v>0</v>
      </c>
      <c r="S73" s="379"/>
      <c r="T73" s="342">
        <f t="shared" si="11"/>
        <v>0</v>
      </c>
      <c r="U73" s="379"/>
      <c r="V73" s="342">
        <f t="shared" si="12"/>
        <v>0</v>
      </c>
      <c r="W73" s="379"/>
      <c r="X73" s="383">
        <f t="shared" si="13"/>
        <v>0</v>
      </c>
      <c r="Y73" s="377"/>
    </row>
    <row r="74" spans="1:25" x14ac:dyDescent="0.25">
      <c r="A74" s="377"/>
      <c r="B74" s="343"/>
      <c r="C74" s="377"/>
      <c r="D74" s="384"/>
      <c r="E74" s="377"/>
      <c r="F74" s="377"/>
      <c r="G74" s="381" t="str">
        <f t="shared" si="1"/>
        <v/>
      </c>
      <c r="H74" s="382">
        <f t="shared" si="2"/>
        <v>0</v>
      </c>
      <c r="I74" s="382" t="str">
        <f t="shared" si="3"/>
        <v/>
      </c>
      <c r="J74" s="382" t="str">
        <f t="shared" si="4"/>
        <v/>
      </c>
      <c r="K74" s="382" t="str">
        <f t="shared" si="5"/>
        <v/>
      </c>
      <c r="L74" s="382" t="str">
        <f t="shared" si="6"/>
        <v/>
      </c>
      <c r="M74" s="382" t="str">
        <f t="shared" si="7"/>
        <v/>
      </c>
      <c r="N74" s="342">
        <f t="shared" si="8"/>
        <v>0</v>
      </c>
      <c r="O74" s="379"/>
      <c r="P74" s="342">
        <f t="shared" si="9"/>
        <v>0</v>
      </c>
      <c r="Q74" s="379"/>
      <c r="R74" s="342">
        <f t="shared" si="10"/>
        <v>0</v>
      </c>
      <c r="S74" s="379"/>
      <c r="T74" s="342">
        <f t="shared" si="11"/>
        <v>0</v>
      </c>
      <c r="U74" s="379"/>
      <c r="V74" s="342">
        <f t="shared" si="12"/>
        <v>0</v>
      </c>
      <c r="W74" s="379"/>
      <c r="X74" s="383">
        <f t="shared" si="13"/>
        <v>0</v>
      </c>
      <c r="Y74" s="377"/>
    </row>
    <row r="75" spans="1:25" x14ac:dyDescent="0.25">
      <c r="A75" s="377"/>
      <c r="B75" s="343"/>
      <c r="C75" s="377"/>
      <c r="D75" s="384"/>
      <c r="E75" s="377"/>
      <c r="F75" s="377"/>
      <c r="G75" s="381" t="str">
        <f t="shared" si="1"/>
        <v/>
      </c>
      <c r="H75" s="382">
        <f t="shared" si="2"/>
        <v>0</v>
      </c>
      <c r="I75" s="382" t="str">
        <f t="shared" si="3"/>
        <v/>
      </c>
      <c r="J75" s="382" t="str">
        <f t="shared" si="4"/>
        <v/>
      </c>
      <c r="K75" s="382" t="str">
        <f t="shared" si="5"/>
        <v/>
      </c>
      <c r="L75" s="382" t="str">
        <f t="shared" si="6"/>
        <v/>
      </c>
      <c r="M75" s="382" t="str">
        <f t="shared" si="7"/>
        <v/>
      </c>
      <c r="N75" s="342">
        <f t="shared" si="8"/>
        <v>0</v>
      </c>
      <c r="O75" s="379"/>
      <c r="P75" s="342">
        <f t="shared" si="9"/>
        <v>0</v>
      </c>
      <c r="Q75" s="379"/>
      <c r="R75" s="342">
        <f t="shared" si="10"/>
        <v>0</v>
      </c>
      <c r="S75" s="379"/>
      <c r="T75" s="342">
        <f t="shared" si="11"/>
        <v>0</v>
      </c>
      <c r="U75" s="379"/>
      <c r="V75" s="342">
        <f t="shared" si="12"/>
        <v>0</v>
      </c>
      <c r="W75" s="379"/>
      <c r="X75" s="383">
        <f t="shared" si="13"/>
        <v>0</v>
      </c>
      <c r="Y75" s="377"/>
    </row>
    <row r="76" spans="1:25" x14ac:dyDescent="0.25">
      <c r="A76" s="377"/>
      <c r="B76" s="343"/>
      <c r="C76" s="377"/>
      <c r="D76" s="384"/>
      <c r="E76" s="377"/>
      <c r="F76" s="377"/>
      <c r="G76" s="381" t="str">
        <f t="shared" si="1"/>
        <v/>
      </c>
      <c r="H76" s="382">
        <f t="shared" si="2"/>
        <v>0</v>
      </c>
      <c r="I76" s="382" t="str">
        <f t="shared" si="3"/>
        <v/>
      </c>
      <c r="J76" s="382" t="str">
        <f t="shared" si="4"/>
        <v/>
      </c>
      <c r="K76" s="382" t="str">
        <f t="shared" si="5"/>
        <v/>
      </c>
      <c r="L76" s="382" t="str">
        <f t="shared" si="6"/>
        <v/>
      </c>
      <c r="M76" s="382" t="str">
        <f t="shared" si="7"/>
        <v/>
      </c>
      <c r="N76" s="342">
        <f t="shared" si="8"/>
        <v>0</v>
      </c>
      <c r="O76" s="379"/>
      <c r="P76" s="342">
        <f t="shared" si="9"/>
        <v>0</v>
      </c>
      <c r="Q76" s="379"/>
      <c r="R76" s="342">
        <f t="shared" si="10"/>
        <v>0</v>
      </c>
      <c r="S76" s="379"/>
      <c r="T76" s="342">
        <f t="shared" si="11"/>
        <v>0</v>
      </c>
      <c r="U76" s="379"/>
      <c r="V76" s="342">
        <f t="shared" si="12"/>
        <v>0</v>
      </c>
      <c r="W76" s="379"/>
      <c r="X76" s="383">
        <f t="shared" si="13"/>
        <v>0</v>
      </c>
      <c r="Y76" s="377"/>
    </row>
    <row r="77" spans="1:25" x14ac:dyDescent="0.25">
      <c r="A77" s="377"/>
      <c r="B77" s="343"/>
      <c r="C77" s="377"/>
      <c r="D77" s="384"/>
      <c r="E77" s="377"/>
      <c r="F77" s="377"/>
      <c r="G77" s="381" t="str">
        <f t="shared" si="1"/>
        <v/>
      </c>
      <c r="H77" s="382">
        <f t="shared" si="2"/>
        <v>0</v>
      </c>
      <c r="I77" s="382" t="str">
        <f t="shared" si="3"/>
        <v/>
      </c>
      <c r="J77" s="382" t="str">
        <f t="shared" si="4"/>
        <v/>
      </c>
      <c r="K77" s="382" t="str">
        <f t="shared" si="5"/>
        <v/>
      </c>
      <c r="L77" s="382" t="str">
        <f t="shared" si="6"/>
        <v/>
      </c>
      <c r="M77" s="382" t="str">
        <f t="shared" si="7"/>
        <v/>
      </c>
      <c r="N77" s="342">
        <f t="shared" si="8"/>
        <v>0</v>
      </c>
      <c r="O77" s="379"/>
      <c r="P77" s="342">
        <f t="shared" si="9"/>
        <v>0</v>
      </c>
      <c r="Q77" s="379"/>
      <c r="R77" s="342">
        <f t="shared" si="10"/>
        <v>0</v>
      </c>
      <c r="S77" s="379"/>
      <c r="T77" s="342">
        <f t="shared" si="11"/>
        <v>0</v>
      </c>
      <c r="U77" s="379"/>
      <c r="V77" s="342">
        <f t="shared" si="12"/>
        <v>0</v>
      </c>
      <c r="W77" s="379"/>
      <c r="X77" s="383">
        <f t="shared" si="13"/>
        <v>0</v>
      </c>
      <c r="Y77" s="377"/>
    </row>
    <row r="78" spans="1:25" x14ac:dyDescent="0.25">
      <c r="A78" s="377"/>
      <c r="B78" s="343"/>
      <c r="C78" s="377"/>
      <c r="D78" s="384"/>
      <c r="E78" s="377"/>
      <c r="F78" s="377"/>
      <c r="G78" s="381" t="str">
        <f t="shared" si="1"/>
        <v/>
      </c>
      <c r="H78" s="382">
        <f t="shared" si="2"/>
        <v>0</v>
      </c>
      <c r="I78" s="382" t="str">
        <f t="shared" si="3"/>
        <v/>
      </c>
      <c r="J78" s="382" t="str">
        <f t="shared" si="4"/>
        <v/>
      </c>
      <c r="K78" s="382" t="str">
        <f t="shared" si="5"/>
        <v/>
      </c>
      <c r="L78" s="382" t="str">
        <f t="shared" si="6"/>
        <v/>
      </c>
      <c r="M78" s="382" t="str">
        <f t="shared" si="7"/>
        <v/>
      </c>
      <c r="N78" s="342">
        <f t="shared" si="8"/>
        <v>0</v>
      </c>
      <c r="O78" s="379"/>
      <c r="P78" s="342">
        <f t="shared" si="9"/>
        <v>0</v>
      </c>
      <c r="Q78" s="379"/>
      <c r="R78" s="342">
        <f t="shared" si="10"/>
        <v>0</v>
      </c>
      <c r="S78" s="379"/>
      <c r="T78" s="342">
        <f t="shared" si="11"/>
        <v>0</v>
      </c>
      <c r="U78" s="379"/>
      <c r="V78" s="342">
        <f t="shared" si="12"/>
        <v>0</v>
      </c>
      <c r="W78" s="379"/>
      <c r="X78" s="383">
        <f t="shared" si="13"/>
        <v>0</v>
      </c>
      <c r="Y78" s="377"/>
    </row>
    <row r="79" spans="1:25" x14ac:dyDescent="0.25">
      <c r="A79" s="377"/>
      <c r="B79" s="343"/>
      <c r="C79" s="377"/>
      <c r="D79" s="384"/>
      <c r="E79" s="377"/>
      <c r="F79" s="377"/>
      <c r="G79" s="381" t="str">
        <f t="shared" si="1"/>
        <v/>
      </c>
      <c r="H79" s="382">
        <f t="shared" si="2"/>
        <v>0</v>
      </c>
      <c r="I79" s="382" t="str">
        <f t="shared" si="3"/>
        <v/>
      </c>
      <c r="J79" s="382" t="str">
        <f t="shared" si="4"/>
        <v/>
      </c>
      <c r="K79" s="382" t="str">
        <f t="shared" si="5"/>
        <v/>
      </c>
      <c r="L79" s="382" t="str">
        <f t="shared" si="6"/>
        <v/>
      </c>
      <c r="M79" s="382" t="str">
        <f t="shared" si="7"/>
        <v/>
      </c>
      <c r="N79" s="342">
        <f t="shared" si="8"/>
        <v>0</v>
      </c>
      <c r="O79" s="379"/>
      <c r="P79" s="342">
        <f t="shared" si="9"/>
        <v>0</v>
      </c>
      <c r="Q79" s="379"/>
      <c r="R79" s="342">
        <f t="shared" si="10"/>
        <v>0</v>
      </c>
      <c r="S79" s="379"/>
      <c r="T79" s="342">
        <f t="shared" si="11"/>
        <v>0</v>
      </c>
      <c r="U79" s="379"/>
      <c r="V79" s="342">
        <f t="shared" si="12"/>
        <v>0</v>
      </c>
      <c r="W79" s="379"/>
      <c r="X79" s="383">
        <f t="shared" si="13"/>
        <v>0</v>
      </c>
      <c r="Y79" s="377"/>
    </row>
    <row r="80" spans="1:25" x14ac:dyDescent="0.25">
      <c r="A80" s="377"/>
      <c r="B80" s="343"/>
      <c r="C80" s="377"/>
      <c r="D80" s="384"/>
      <c r="E80" s="377"/>
      <c r="F80" s="377"/>
      <c r="G80" s="381" t="str">
        <f t="shared" si="1"/>
        <v/>
      </c>
      <c r="H80" s="382">
        <f t="shared" si="2"/>
        <v>0</v>
      </c>
      <c r="I80" s="382" t="str">
        <f t="shared" si="3"/>
        <v/>
      </c>
      <c r="J80" s="382" t="str">
        <f t="shared" si="4"/>
        <v/>
      </c>
      <c r="K80" s="382" t="str">
        <f t="shared" si="5"/>
        <v/>
      </c>
      <c r="L80" s="382" t="str">
        <f t="shared" si="6"/>
        <v/>
      </c>
      <c r="M80" s="382" t="str">
        <f t="shared" si="7"/>
        <v/>
      </c>
      <c r="N80" s="342">
        <f t="shared" si="8"/>
        <v>0</v>
      </c>
      <c r="O80" s="379"/>
      <c r="P80" s="342">
        <f t="shared" si="9"/>
        <v>0</v>
      </c>
      <c r="Q80" s="379"/>
      <c r="R80" s="342">
        <f t="shared" si="10"/>
        <v>0</v>
      </c>
      <c r="S80" s="379"/>
      <c r="T80" s="342">
        <f t="shared" si="11"/>
        <v>0</v>
      </c>
      <c r="U80" s="379"/>
      <c r="V80" s="342">
        <f t="shared" si="12"/>
        <v>0</v>
      </c>
      <c r="W80" s="379"/>
      <c r="X80" s="383">
        <f t="shared" si="13"/>
        <v>0</v>
      </c>
      <c r="Y80" s="377"/>
    </row>
    <row r="81" spans="1:25" x14ac:dyDescent="0.25">
      <c r="A81" s="377"/>
      <c r="B81" s="343"/>
      <c r="C81" s="377"/>
      <c r="D81" s="384"/>
      <c r="E81" s="377"/>
      <c r="F81" s="377"/>
      <c r="G81" s="381" t="str">
        <f t="shared" si="1"/>
        <v/>
      </c>
      <c r="H81" s="382">
        <f t="shared" si="2"/>
        <v>0</v>
      </c>
      <c r="I81" s="382" t="str">
        <f t="shared" si="3"/>
        <v/>
      </c>
      <c r="J81" s="382" t="str">
        <f t="shared" si="4"/>
        <v/>
      </c>
      <c r="K81" s="382" t="str">
        <f t="shared" si="5"/>
        <v/>
      </c>
      <c r="L81" s="382" t="str">
        <f t="shared" si="6"/>
        <v/>
      </c>
      <c r="M81" s="382" t="str">
        <f t="shared" si="7"/>
        <v/>
      </c>
      <c r="N81" s="342">
        <f t="shared" si="8"/>
        <v>0</v>
      </c>
      <c r="O81" s="379"/>
      <c r="P81" s="342">
        <f t="shared" si="9"/>
        <v>0</v>
      </c>
      <c r="Q81" s="379"/>
      <c r="R81" s="342">
        <f t="shared" si="10"/>
        <v>0</v>
      </c>
      <c r="S81" s="379"/>
      <c r="T81" s="342">
        <f t="shared" si="11"/>
        <v>0</v>
      </c>
      <c r="U81" s="379"/>
      <c r="V81" s="342">
        <f t="shared" si="12"/>
        <v>0</v>
      </c>
      <c r="W81" s="379"/>
      <c r="X81" s="383">
        <f t="shared" si="13"/>
        <v>0</v>
      </c>
      <c r="Y81" s="377"/>
    </row>
    <row r="82" spans="1:25" x14ac:dyDescent="0.25">
      <c r="A82" s="377"/>
      <c r="B82" s="343"/>
      <c r="C82" s="377"/>
      <c r="D82" s="384"/>
      <c r="E82" s="377"/>
      <c r="F82" s="377"/>
      <c r="G82" s="381" t="str">
        <f t="shared" si="1"/>
        <v/>
      </c>
      <c r="H82" s="382">
        <f t="shared" si="2"/>
        <v>0</v>
      </c>
      <c r="I82" s="382" t="str">
        <f t="shared" si="3"/>
        <v/>
      </c>
      <c r="J82" s="382" t="str">
        <f t="shared" si="4"/>
        <v/>
      </c>
      <c r="K82" s="382" t="str">
        <f t="shared" si="5"/>
        <v/>
      </c>
      <c r="L82" s="382" t="str">
        <f t="shared" si="6"/>
        <v/>
      </c>
      <c r="M82" s="382" t="str">
        <f t="shared" si="7"/>
        <v/>
      </c>
      <c r="N82" s="342">
        <f t="shared" si="8"/>
        <v>0</v>
      </c>
      <c r="O82" s="379"/>
      <c r="P82" s="342">
        <f t="shared" si="9"/>
        <v>0</v>
      </c>
      <c r="Q82" s="379"/>
      <c r="R82" s="342">
        <f t="shared" si="10"/>
        <v>0</v>
      </c>
      <c r="S82" s="379"/>
      <c r="T82" s="342">
        <f t="shared" si="11"/>
        <v>0</v>
      </c>
      <c r="U82" s="379"/>
      <c r="V82" s="342">
        <f t="shared" si="12"/>
        <v>0</v>
      </c>
      <c r="W82" s="379"/>
      <c r="X82" s="383">
        <f t="shared" si="13"/>
        <v>0</v>
      </c>
      <c r="Y82" s="377"/>
    </row>
    <row r="83" spans="1:25" x14ac:dyDescent="0.25">
      <c r="A83" s="377"/>
      <c r="B83" s="343"/>
      <c r="C83" s="377"/>
      <c r="D83" s="384"/>
      <c r="E83" s="377"/>
      <c r="F83" s="377"/>
      <c r="G83" s="381" t="str">
        <f t="shared" si="1"/>
        <v/>
      </c>
      <c r="H83" s="382">
        <f t="shared" si="2"/>
        <v>0</v>
      </c>
      <c r="I83" s="382" t="str">
        <f t="shared" si="3"/>
        <v/>
      </c>
      <c r="J83" s="382" t="str">
        <f t="shared" si="4"/>
        <v/>
      </c>
      <c r="K83" s="382" t="str">
        <f t="shared" si="5"/>
        <v/>
      </c>
      <c r="L83" s="382" t="str">
        <f t="shared" si="6"/>
        <v/>
      </c>
      <c r="M83" s="382" t="str">
        <f t="shared" si="7"/>
        <v/>
      </c>
      <c r="N83" s="342">
        <f t="shared" si="8"/>
        <v>0</v>
      </c>
      <c r="O83" s="379"/>
      <c r="P83" s="342">
        <f t="shared" si="9"/>
        <v>0</v>
      </c>
      <c r="Q83" s="379"/>
      <c r="R83" s="342">
        <f t="shared" si="10"/>
        <v>0</v>
      </c>
      <c r="S83" s="379"/>
      <c r="T83" s="342">
        <f t="shared" si="11"/>
        <v>0</v>
      </c>
      <c r="U83" s="379"/>
      <c r="V83" s="342">
        <f t="shared" si="12"/>
        <v>0</v>
      </c>
      <c r="W83" s="379"/>
      <c r="X83" s="383">
        <f t="shared" si="13"/>
        <v>0</v>
      </c>
      <c r="Y83" s="377"/>
    </row>
    <row r="84" spans="1:25" x14ac:dyDescent="0.25">
      <c r="A84" s="377"/>
      <c r="B84" s="343"/>
      <c r="C84" s="377"/>
      <c r="D84" s="384"/>
      <c r="E84" s="377"/>
      <c r="F84" s="377"/>
      <c r="G84" s="381" t="str">
        <f t="shared" si="1"/>
        <v/>
      </c>
      <c r="H84" s="382">
        <f t="shared" si="2"/>
        <v>0</v>
      </c>
      <c r="I84" s="382" t="str">
        <f t="shared" si="3"/>
        <v/>
      </c>
      <c r="J84" s="382" t="str">
        <f t="shared" si="4"/>
        <v/>
      </c>
      <c r="K84" s="382" t="str">
        <f t="shared" si="5"/>
        <v/>
      </c>
      <c r="L84" s="382" t="str">
        <f t="shared" si="6"/>
        <v/>
      </c>
      <c r="M84" s="382" t="str">
        <f t="shared" si="7"/>
        <v/>
      </c>
      <c r="N84" s="342">
        <f t="shared" si="8"/>
        <v>0</v>
      </c>
      <c r="O84" s="379"/>
      <c r="P84" s="342">
        <f t="shared" si="9"/>
        <v>0</v>
      </c>
      <c r="Q84" s="379"/>
      <c r="R84" s="342">
        <f t="shared" si="10"/>
        <v>0</v>
      </c>
      <c r="S84" s="379"/>
      <c r="T84" s="342">
        <f t="shared" si="11"/>
        <v>0</v>
      </c>
      <c r="U84" s="379"/>
      <c r="V84" s="342">
        <f t="shared" si="12"/>
        <v>0</v>
      </c>
      <c r="W84" s="379"/>
      <c r="X84" s="383">
        <f t="shared" si="13"/>
        <v>0</v>
      </c>
      <c r="Y84" s="377"/>
    </row>
    <row r="85" spans="1:25" x14ac:dyDescent="0.25">
      <c r="A85" s="377"/>
      <c r="B85" s="343"/>
      <c r="C85" s="377"/>
      <c r="D85" s="384"/>
      <c r="E85" s="377"/>
      <c r="F85" s="377"/>
      <c r="G85" s="381" t="str">
        <f t="shared" ref="G85:G148" si="14">IF(E85="","",DATE(YEAR(D85),MONTH(D85)+E85,DAY(D85)-1))</f>
        <v/>
      </c>
      <c r="H85" s="382">
        <f t="shared" ref="H85:H148" si="15">SUM(I85:M85)</f>
        <v>0</v>
      </c>
      <c r="I85" s="382" t="str">
        <f t="shared" ref="I85:I148" si="16">IF(E85="","",IFERROR(AND($I$5,$J$5)*DATEDIF(MAX($I$5,$D85),MIN($J$5,$G85)+1,"m"),0))</f>
        <v/>
      </c>
      <c r="J85" s="382" t="str">
        <f t="shared" ref="J85:J148" si="17">IF(E85="","",IFERROR(AND($I$6,$J$6)*DATEDIF(MAX($I$6,$D85),MIN($J$6,$G85)+1,"m"),0))</f>
        <v/>
      </c>
      <c r="K85" s="382" t="str">
        <f t="shared" ref="K85:K148" si="18">IF(E85="","",IFERROR(AND($I$7,$J$7)*DATEDIF(MAX($I$7,$D85),MIN($J$7,$G85)+1,"m"),0))</f>
        <v/>
      </c>
      <c r="L85" s="382" t="str">
        <f t="shared" ref="L85:L148" si="19">IF(E85="","",IFERROR(AND($I$8,$J$8)*DATEDIF(MAX($I$8,$D85),MIN($J$8,$G85)+1,"m"),0))</f>
        <v/>
      </c>
      <c r="M85" s="382" t="str">
        <f t="shared" ref="M85:M148" si="20">IF(E85="","",IFERROR(AND($I$9,$J$9)*DATEDIF(MAX($I$9,$D85),MIN($J$9,$G85)+1,"m"),0))</f>
        <v/>
      </c>
      <c r="N85" s="342">
        <f t="shared" ref="N85:N148" si="21">IFERROR(ROUND(B85/E85*I85*F85,2),0)</f>
        <v>0</v>
      </c>
      <c r="O85" s="379"/>
      <c r="P85" s="342">
        <f t="shared" ref="P85:P148" si="22">IFERROR(ROUND(B85/E85*J85*F85,2),0)</f>
        <v>0</v>
      </c>
      <c r="Q85" s="379"/>
      <c r="R85" s="342">
        <f t="shared" ref="R85:R148" si="23">IFERROR(ROUND(B85/E85*K85*F85,2),0)</f>
        <v>0</v>
      </c>
      <c r="S85" s="379"/>
      <c r="T85" s="342">
        <f t="shared" ref="T85:T148" si="24">IFERROR(ROUND(B85/E85*L85*F85,2),0)</f>
        <v>0</v>
      </c>
      <c r="U85" s="379"/>
      <c r="V85" s="342">
        <f t="shared" ref="V85:V148" si="25">IFERROR(ROUND(B85/E85*M85*F85,2),0)</f>
        <v>0</v>
      </c>
      <c r="W85" s="379"/>
      <c r="X85" s="383">
        <f t="shared" ref="X85:X148" si="26">B85-SUM(N85:V85)</f>
        <v>0</v>
      </c>
      <c r="Y85" s="377"/>
    </row>
    <row r="86" spans="1:25" x14ac:dyDescent="0.25">
      <c r="A86" s="377"/>
      <c r="B86" s="343"/>
      <c r="C86" s="377"/>
      <c r="D86" s="384"/>
      <c r="E86" s="377"/>
      <c r="F86" s="377"/>
      <c r="G86" s="381" t="str">
        <f t="shared" si="14"/>
        <v/>
      </c>
      <c r="H86" s="382">
        <f t="shared" si="15"/>
        <v>0</v>
      </c>
      <c r="I86" s="382" t="str">
        <f t="shared" si="16"/>
        <v/>
      </c>
      <c r="J86" s="382" t="str">
        <f t="shared" si="17"/>
        <v/>
      </c>
      <c r="K86" s="382" t="str">
        <f t="shared" si="18"/>
        <v/>
      </c>
      <c r="L86" s="382" t="str">
        <f t="shared" si="19"/>
        <v/>
      </c>
      <c r="M86" s="382" t="str">
        <f t="shared" si="20"/>
        <v/>
      </c>
      <c r="N86" s="342">
        <f t="shared" si="21"/>
        <v>0</v>
      </c>
      <c r="O86" s="379"/>
      <c r="P86" s="342">
        <f t="shared" si="22"/>
        <v>0</v>
      </c>
      <c r="Q86" s="379"/>
      <c r="R86" s="342">
        <f t="shared" si="23"/>
        <v>0</v>
      </c>
      <c r="S86" s="379"/>
      <c r="T86" s="342">
        <f t="shared" si="24"/>
        <v>0</v>
      </c>
      <c r="U86" s="379"/>
      <c r="V86" s="342">
        <f t="shared" si="25"/>
        <v>0</v>
      </c>
      <c r="W86" s="379"/>
      <c r="X86" s="383">
        <f t="shared" si="26"/>
        <v>0</v>
      </c>
      <c r="Y86" s="377"/>
    </row>
    <row r="87" spans="1:25" x14ac:dyDescent="0.25">
      <c r="A87" s="377"/>
      <c r="B87" s="343"/>
      <c r="C87" s="377"/>
      <c r="D87" s="384"/>
      <c r="E87" s="377"/>
      <c r="F87" s="377"/>
      <c r="G87" s="381" t="str">
        <f t="shared" si="14"/>
        <v/>
      </c>
      <c r="H87" s="382">
        <f t="shared" si="15"/>
        <v>0</v>
      </c>
      <c r="I87" s="382" t="str">
        <f t="shared" si="16"/>
        <v/>
      </c>
      <c r="J87" s="382" t="str">
        <f t="shared" si="17"/>
        <v/>
      </c>
      <c r="K87" s="382" t="str">
        <f t="shared" si="18"/>
        <v/>
      </c>
      <c r="L87" s="382" t="str">
        <f t="shared" si="19"/>
        <v/>
      </c>
      <c r="M87" s="382" t="str">
        <f t="shared" si="20"/>
        <v/>
      </c>
      <c r="N87" s="342">
        <f t="shared" si="21"/>
        <v>0</v>
      </c>
      <c r="O87" s="379"/>
      <c r="P87" s="342">
        <f t="shared" si="22"/>
        <v>0</v>
      </c>
      <c r="Q87" s="379"/>
      <c r="R87" s="342">
        <f t="shared" si="23"/>
        <v>0</v>
      </c>
      <c r="S87" s="379"/>
      <c r="T87" s="342">
        <f t="shared" si="24"/>
        <v>0</v>
      </c>
      <c r="U87" s="379"/>
      <c r="V87" s="342">
        <f t="shared" si="25"/>
        <v>0</v>
      </c>
      <c r="W87" s="379"/>
      <c r="X87" s="383">
        <f t="shared" si="26"/>
        <v>0</v>
      </c>
      <c r="Y87" s="377"/>
    </row>
    <row r="88" spans="1:25" x14ac:dyDescent="0.25">
      <c r="A88" s="377"/>
      <c r="B88" s="343"/>
      <c r="C88" s="377"/>
      <c r="D88" s="384"/>
      <c r="E88" s="377"/>
      <c r="F88" s="377"/>
      <c r="G88" s="381" t="str">
        <f t="shared" si="14"/>
        <v/>
      </c>
      <c r="H88" s="382">
        <f t="shared" si="15"/>
        <v>0</v>
      </c>
      <c r="I88" s="382" t="str">
        <f t="shared" si="16"/>
        <v/>
      </c>
      <c r="J88" s="382" t="str">
        <f t="shared" si="17"/>
        <v/>
      </c>
      <c r="K88" s="382" t="str">
        <f t="shared" si="18"/>
        <v/>
      </c>
      <c r="L88" s="382" t="str">
        <f t="shared" si="19"/>
        <v/>
      </c>
      <c r="M88" s="382" t="str">
        <f t="shared" si="20"/>
        <v/>
      </c>
      <c r="N88" s="342">
        <f t="shared" si="21"/>
        <v>0</v>
      </c>
      <c r="O88" s="379"/>
      <c r="P88" s="342">
        <f t="shared" si="22"/>
        <v>0</v>
      </c>
      <c r="Q88" s="379"/>
      <c r="R88" s="342">
        <f t="shared" si="23"/>
        <v>0</v>
      </c>
      <c r="S88" s="379"/>
      <c r="T88" s="342">
        <f t="shared" si="24"/>
        <v>0</v>
      </c>
      <c r="U88" s="379"/>
      <c r="V88" s="342">
        <f t="shared" si="25"/>
        <v>0</v>
      </c>
      <c r="W88" s="379"/>
      <c r="X88" s="383">
        <f t="shared" si="26"/>
        <v>0</v>
      </c>
      <c r="Y88" s="377"/>
    </row>
    <row r="89" spans="1:25" x14ac:dyDescent="0.25">
      <c r="A89" s="377"/>
      <c r="B89" s="343"/>
      <c r="C89" s="377"/>
      <c r="D89" s="384"/>
      <c r="E89" s="377"/>
      <c r="F89" s="377"/>
      <c r="G89" s="381" t="str">
        <f t="shared" si="14"/>
        <v/>
      </c>
      <c r="H89" s="382">
        <f t="shared" si="15"/>
        <v>0</v>
      </c>
      <c r="I89" s="382" t="str">
        <f t="shared" si="16"/>
        <v/>
      </c>
      <c r="J89" s="382" t="str">
        <f t="shared" si="17"/>
        <v/>
      </c>
      <c r="K89" s="382" t="str">
        <f t="shared" si="18"/>
        <v/>
      </c>
      <c r="L89" s="382" t="str">
        <f t="shared" si="19"/>
        <v/>
      </c>
      <c r="M89" s="382" t="str">
        <f t="shared" si="20"/>
        <v/>
      </c>
      <c r="N89" s="342">
        <f t="shared" si="21"/>
        <v>0</v>
      </c>
      <c r="O89" s="379"/>
      <c r="P89" s="342">
        <f t="shared" si="22"/>
        <v>0</v>
      </c>
      <c r="Q89" s="379"/>
      <c r="R89" s="342">
        <f t="shared" si="23"/>
        <v>0</v>
      </c>
      <c r="S89" s="379"/>
      <c r="T89" s="342">
        <f t="shared" si="24"/>
        <v>0</v>
      </c>
      <c r="U89" s="379"/>
      <c r="V89" s="342">
        <f t="shared" si="25"/>
        <v>0</v>
      </c>
      <c r="W89" s="379"/>
      <c r="X89" s="383">
        <f t="shared" si="26"/>
        <v>0</v>
      </c>
      <c r="Y89" s="377"/>
    </row>
    <row r="90" spans="1:25" x14ac:dyDescent="0.25">
      <c r="A90" s="377"/>
      <c r="B90" s="343"/>
      <c r="C90" s="377"/>
      <c r="D90" s="384"/>
      <c r="E90" s="377"/>
      <c r="F90" s="377"/>
      <c r="G90" s="381" t="str">
        <f t="shared" si="14"/>
        <v/>
      </c>
      <c r="H90" s="382">
        <f t="shared" si="15"/>
        <v>0</v>
      </c>
      <c r="I90" s="382" t="str">
        <f t="shared" si="16"/>
        <v/>
      </c>
      <c r="J90" s="382" t="str">
        <f t="shared" si="17"/>
        <v/>
      </c>
      <c r="K90" s="382" t="str">
        <f t="shared" si="18"/>
        <v/>
      </c>
      <c r="L90" s="382" t="str">
        <f t="shared" si="19"/>
        <v/>
      </c>
      <c r="M90" s="382" t="str">
        <f t="shared" si="20"/>
        <v/>
      </c>
      <c r="N90" s="342">
        <f t="shared" si="21"/>
        <v>0</v>
      </c>
      <c r="O90" s="379"/>
      <c r="P90" s="342">
        <f t="shared" si="22"/>
        <v>0</v>
      </c>
      <c r="Q90" s="379"/>
      <c r="R90" s="342">
        <f t="shared" si="23"/>
        <v>0</v>
      </c>
      <c r="S90" s="379"/>
      <c r="T90" s="342">
        <f t="shared" si="24"/>
        <v>0</v>
      </c>
      <c r="U90" s="379"/>
      <c r="V90" s="342">
        <f t="shared" si="25"/>
        <v>0</v>
      </c>
      <c r="W90" s="379"/>
      <c r="X90" s="383">
        <f t="shared" si="26"/>
        <v>0</v>
      </c>
      <c r="Y90" s="377"/>
    </row>
    <row r="91" spans="1:25" x14ac:dyDescent="0.25">
      <c r="A91" s="377"/>
      <c r="B91" s="343"/>
      <c r="C91" s="377"/>
      <c r="D91" s="384"/>
      <c r="E91" s="377"/>
      <c r="F91" s="377"/>
      <c r="G91" s="381" t="str">
        <f t="shared" si="14"/>
        <v/>
      </c>
      <c r="H91" s="382">
        <f t="shared" si="15"/>
        <v>0</v>
      </c>
      <c r="I91" s="382" t="str">
        <f t="shared" si="16"/>
        <v/>
      </c>
      <c r="J91" s="382" t="str">
        <f t="shared" si="17"/>
        <v/>
      </c>
      <c r="K91" s="382" t="str">
        <f t="shared" si="18"/>
        <v/>
      </c>
      <c r="L91" s="382" t="str">
        <f t="shared" si="19"/>
        <v/>
      </c>
      <c r="M91" s="382" t="str">
        <f t="shared" si="20"/>
        <v/>
      </c>
      <c r="N91" s="342">
        <f t="shared" si="21"/>
        <v>0</v>
      </c>
      <c r="O91" s="379"/>
      <c r="P91" s="342">
        <f t="shared" si="22"/>
        <v>0</v>
      </c>
      <c r="Q91" s="379"/>
      <c r="R91" s="342">
        <f t="shared" si="23"/>
        <v>0</v>
      </c>
      <c r="S91" s="379"/>
      <c r="T91" s="342">
        <f t="shared" si="24"/>
        <v>0</v>
      </c>
      <c r="U91" s="379"/>
      <c r="V91" s="342">
        <f t="shared" si="25"/>
        <v>0</v>
      </c>
      <c r="W91" s="379"/>
      <c r="X91" s="383">
        <f t="shared" si="26"/>
        <v>0</v>
      </c>
      <c r="Y91" s="377"/>
    </row>
    <row r="92" spans="1:25" x14ac:dyDescent="0.25">
      <c r="A92" s="377"/>
      <c r="B92" s="343"/>
      <c r="C92" s="377"/>
      <c r="D92" s="384"/>
      <c r="E92" s="377"/>
      <c r="F92" s="377"/>
      <c r="G92" s="381" t="str">
        <f t="shared" si="14"/>
        <v/>
      </c>
      <c r="H92" s="382">
        <f t="shared" si="15"/>
        <v>0</v>
      </c>
      <c r="I92" s="382" t="str">
        <f t="shared" si="16"/>
        <v/>
      </c>
      <c r="J92" s="382" t="str">
        <f t="shared" si="17"/>
        <v/>
      </c>
      <c r="K92" s="382" t="str">
        <f t="shared" si="18"/>
        <v/>
      </c>
      <c r="L92" s="382" t="str">
        <f t="shared" si="19"/>
        <v/>
      </c>
      <c r="M92" s="382" t="str">
        <f t="shared" si="20"/>
        <v/>
      </c>
      <c r="N92" s="342">
        <f t="shared" si="21"/>
        <v>0</v>
      </c>
      <c r="O92" s="379"/>
      <c r="P92" s="342">
        <f t="shared" si="22"/>
        <v>0</v>
      </c>
      <c r="Q92" s="379"/>
      <c r="R92" s="342">
        <f t="shared" si="23"/>
        <v>0</v>
      </c>
      <c r="S92" s="379"/>
      <c r="T92" s="342">
        <f t="shared" si="24"/>
        <v>0</v>
      </c>
      <c r="U92" s="379"/>
      <c r="V92" s="342">
        <f t="shared" si="25"/>
        <v>0</v>
      </c>
      <c r="W92" s="379"/>
      <c r="X92" s="383">
        <f t="shared" si="26"/>
        <v>0</v>
      </c>
      <c r="Y92" s="377"/>
    </row>
    <row r="93" spans="1:25" x14ac:dyDescent="0.25">
      <c r="A93" s="377"/>
      <c r="B93" s="343"/>
      <c r="C93" s="377"/>
      <c r="D93" s="384"/>
      <c r="E93" s="377"/>
      <c r="F93" s="377"/>
      <c r="G93" s="381" t="str">
        <f t="shared" si="14"/>
        <v/>
      </c>
      <c r="H93" s="382">
        <f t="shared" si="15"/>
        <v>0</v>
      </c>
      <c r="I93" s="382" t="str">
        <f t="shared" si="16"/>
        <v/>
      </c>
      <c r="J93" s="382" t="str">
        <f t="shared" si="17"/>
        <v/>
      </c>
      <c r="K93" s="382" t="str">
        <f t="shared" si="18"/>
        <v/>
      </c>
      <c r="L93" s="382" t="str">
        <f t="shared" si="19"/>
        <v/>
      </c>
      <c r="M93" s="382" t="str">
        <f t="shared" si="20"/>
        <v/>
      </c>
      <c r="N93" s="342">
        <f t="shared" si="21"/>
        <v>0</v>
      </c>
      <c r="O93" s="379"/>
      <c r="P93" s="342">
        <f t="shared" si="22"/>
        <v>0</v>
      </c>
      <c r="Q93" s="379"/>
      <c r="R93" s="342">
        <f t="shared" si="23"/>
        <v>0</v>
      </c>
      <c r="S93" s="379"/>
      <c r="T93" s="342">
        <f t="shared" si="24"/>
        <v>0</v>
      </c>
      <c r="U93" s="379"/>
      <c r="V93" s="342">
        <f t="shared" si="25"/>
        <v>0</v>
      </c>
      <c r="W93" s="379"/>
      <c r="X93" s="383">
        <f t="shared" si="26"/>
        <v>0</v>
      </c>
      <c r="Y93" s="377"/>
    </row>
    <row r="94" spans="1:25" x14ac:dyDescent="0.25">
      <c r="A94" s="377"/>
      <c r="B94" s="343"/>
      <c r="C94" s="377"/>
      <c r="D94" s="384"/>
      <c r="E94" s="377"/>
      <c r="F94" s="377"/>
      <c r="G94" s="381" t="str">
        <f t="shared" si="14"/>
        <v/>
      </c>
      <c r="H94" s="382">
        <f t="shared" si="15"/>
        <v>0</v>
      </c>
      <c r="I94" s="382" t="str">
        <f t="shared" si="16"/>
        <v/>
      </c>
      <c r="J94" s="382" t="str">
        <f t="shared" si="17"/>
        <v/>
      </c>
      <c r="K94" s="382" t="str">
        <f t="shared" si="18"/>
        <v/>
      </c>
      <c r="L94" s="382" t="str">
        <f t="shared" si="19"/>
        <v/>
      </c>
      <c r="M94" s="382" t="str">
        <f t="shared" si="20"/>
        <v/>
      </c>
      <c r="N94" s="342">
        <f t="shared" si="21"/>
        <v>0</v>
      </c>
      <c r="O94" s="379"/>
      <c r="P94" s="342">
        <f t="shared" si="22"/>
        <v>0</v>
      </c>
      <c r="Q94" s="379"/>
      <c r="R94" s="342">
        <f t="shared" si="23"/>
        <v>0</v>
      </c>
      <c r="S94" s="379"/>
      <c r="T94" s="342">
        <f t="shared" si="24"/>
        <v>0</v>
      </c>
      <c r="U94" s="379"/>
      <c r="V94" s="342">
        <f t="shared" si="25"/>
        <v>0</v>
      </c>
      <c r="W94" s="379"/>
      <c r="X94" s="383">
        <f t="shared" si="26"/>
        <v>0</v>
      </c>
      <c r="Y94" s="377"/>
    </row>
    <row r="95" spans="1:25" x14ac:dyDescent="0.25">
      <c r="A95" s="377"/>
      <c r="B95" s="343"/>
      <c r="C95" s="377"/>
      <c r="D95" s="384"/>
      <c r="E95" s="377"/>
      <c r="F95" s="377"/>
      <c r="G95" s="381" t="str">
        <f t="shared" si="14"/>
        <v/>
      </c>
      <c r="H95" s="382">
        <f t="shared" si="15"/>
        <v>0</v>
      </c>
      <c r="I95" s="382" t="str">
        <f t="shared" si="16"/>
        <v/>
      </c>
      <c r="J95" s="382" t="str">
        <f t="shared" si="17"/>
        <v/>
      </c>
      <c r="K95" s="382" t="str">
        <f t="shared" si="18"/>
        <v/>
      </c>
      <c r="L95" s="382" t="str">
        <f t="shared" si="19"/>
        <v/>
      </c>
      <c r="M95" s="382" t="str">
        <f t="shared" si="20"/>
        <v/>
      </c>
      <c r="N95" s="342">
        <f t="shared" si="21"/>
        <v>0</v>
      </c>
      <c r="O95" s="379"/>
      <c r="P95" s="342">
        <f t="shared" si="22"/>
        <v>0</v>
      </c>
      <c r="Q95" s="379"/>
      <c r="R95" s="342">
        <f t="shared" si="23"/>
        <v>0</v>
      </c>
      <c r="S95" s="379"/>
      <c r="T95" s="342">
        <f t="shared" si="24"/>
        <v>0</v>
      </c>
      <c r="U95" s="379"/>
      <c r="V95" s="342">
        <f t="shared" si="25"/>
        <v>0</v>
      </c>
      <c r="W95" s="379"/>
      <c r="X95" s="383">
        <f t="shared" si="26"/>
        <v>0</v>
      </c>
      <c r="Y95" s="377"/>
    </row>
    <row r="96" spans="1:25" x14ac:dyDescent="0.25">
      <c r="A96" s="377"/>
      <c r="B96" s="343"/>
      <c r="C96" s="377"/>
      <c r="D96" s="384"/>
      <c r="E96" s="377"/>
      <c r="F96" s="377"/>
      <c r="G96" s="381" t="str">
        <f t="shared" si="14"/>
        <v/>
      </c>
      <c r="H96" s="382">
        <f t="shared" si="15"/>
        <v>0</v>
      </c>
      <c r="I96" s="382" t="str">
        <f t="shared" si="16"/>
        <v/>
      </c>
      <c r="J96" s="382" t="str">
        <f t="shared" si="17"/>
        <v/>
      </c>
      <c r="K96" s="382" t="str">
        <f t="shared" si="18"/>
        <v/>
      </c>
      <c r="L96" s="382" t="str">
        <f t="shared" si="19"/>
        <v/>
      </c>
      <c r="M96" s="382" t="str">
        <f t="shared" si="20"/>
        <v/>
      </c>
      <c r="N96" s="342">
        <f t="shared" si="21"/>
        <v>0</v>
      </c>
      <c r="O96" s="379"/>
      <c r="P96" s="342">
        <f t="shared" si="22"/>
        <v>0</v>
      </c>
      <c r="Q96" s="379"/>
      <c r="R96" s="342">
        <f t="shared" si="23"/>
        <v>0</v>
      </c>
      <c r="S96" s="379"/>
      <c r="T96" s="342">
        <f t="shared" si="24"/>
        <v>0</v>
      </c>
      <c r="U96" s="379"/>
      <c r="V96" s="342">
        <f t="shared" si="25"/>
        <v>0</v>
      </c>
      <c r="W96" s="379"/>
      <c r="X96" s="383">
        <f t="shared" si="26"/>
        <v>0</v>
      </c>
      <c r="Y96" s="377"/>
    </row>
    <row r="97" spans="1:25" x14ac:dyDescent="0.25">
      <c r="A97" s="377"/>
      <c r="B97" s="343"/>
      <c r="C97" s="377"/>
      <c r="D97" s="384"/>
      <c r="E97" s="377"/>
      <c r="F97" s="377"/>
      <c r="G97" s="381" t="str">
        <f t="shared" si="14"/>
        <v/>
      </c>
      <c r="H97" s="382">
        <f t="shared" si="15"/>
        <v>0</v>
      </c>
      <c r="I97" s="382" t="str">
        <f t="shared" si="16"/>
        <v/>
      </c>
      <c r="J97" s="382" t="str">
        <f t="shared" si="17"/>
        <v/>
      </c>
      <c r="K97" s="382" t="str">
        <f t="shared" si="18"/>
        <v/>
      </c>
      <c r="L97" s="382" t="str">
        <f t="shared" si="19"/>
        <v/>
      </c>
      <c r="M97" s="382" t="str">
        <f t="shared" si="20"/>
        <v/>
      </c>
      <c r="N97" s="342">
        <f t="shared" si="21"/>
        <v>0</v>
      </c>
      <c r="O97" s="379"/>
      <c r="P97" s="342">
        <f t="shared" si="22"/>
        <v>0</v>
      </c>
      <c r="Q97" s="379"/>
      <c r="R97" s="342">
        <f t="shared" si="23"/>
        <v>0</v>
      </c>
      <c r="S97" s="379"/>
      <c r="T97" s="342">
        <f t="shared" si="24"/>
        <v>0</v>
      </c>
      <c r="U97" s="379"/>
      <c r="V97" s="342">
        <f t="shared" si="25"/>
        <v>0</v>
      </c>
      <c r="W97" s="379"/>
      <c r="X97" s="383">
        <f t="shared" si="26"/>
        <v>0</v>
      </c>
      <c r="Y97" s="377"/>
    </row>
    <row r="98" spans="1:25" x14ac:dyDescent="0.25">
      <c r="A98" s="377"/>
      <c r="B98" s="343"/>
      <c r="C98" s="377"/>
      <c r="D98" s="384"/>
      <c r="E98" s="377"/>
      <c r="F98" s="377"/>
      <c r="G98" s="381" t="str">
        <f t="shared" si="14"/>
        <v/>
      </c>
      <c r="H98" s="382">
        <f t="shared" si="15"/>
        <v>0</v>
      </c>
      <c r="I98" s="382" t="str">
        <f t="shared" si="16"/>
        <v/>
      </c>
      <c r="J98" s="382" t="str">
        <f t="shared" si="17"/>
        <v/>
      </c>
      <c r="K98" s="382" t="str">
        <f t="shared" si="18"/>
        <v/>
      </c>
      <c r="L98" s="382" t="str">
        <f t="shared" si="19"/>
        <v/>
      </c>
      <c r="M98" s="382" t="str">
        <f t="shared" si="20"/>
        <v/>
      </c>
      <c r="N98" s="342">
        <f t="shared" si="21"/>
        <v>0</v>
      </c>
      <c r="O98" s="379"/>
      <c r="P98" s="342">
        <f t="shared" si="22"/>
        <v>0</v>
      </c>
      <c r="Q98" s="379"/>
      <c r="R98" s="342">
        <f t="shared" si="23"/>
        <v>0</v>
      </c>
      <c r="S98" s="379"/>
      <c r="T98" s="342">
        <f t="shared" si="24"/>
        <v>0</v>
      </c>
      <c r="U98" s="379"/>
      <c r="V98" s="342">
        <f t="shared" si="25"/>
        <v>0</v>
      </c>
      <c r="W98" s="379"/>
      <c r="X98" s="383">
        <f t="shared" si="26"/>
        <v>0</v>
      </c>
      <c r="Y98" s="377"/>
    </row>
    <row r="99" spans="1:25" x14ac:dyDescent="0.25">
      <c r="A99" s="377"/>
      <c r="B99" s="343"/>
      <c r="C99" s="377"/>
      <c r="D99" s="384"/>
      <c r="E99" s="377"/>
      <c r="F99" s="377"/>
      <c r="G99" s="381" t="str">
        <f t="shared" si="14"/>
        <v/>
      </c>
      <c r="H99" s="382">
        <f t="shared" si="15"/>
        <v>0</v>
      </c>
      <c r="I99" s="382" t="str">
        <f t="shared" si="16"/>
        <v/>
      </c>
      <c r="J99" s="382" t="str">
        <f t="shared" si="17"/>
        <v/>
      </c>
      <c r="K99" s="382" t="str">
        <f t="shared" si="18"/>
        <v/>
      </c>
      <c r="L99" s="382" t="str">
        <f t="shared" si="19"/>
        <v/>
      </c>
      <c r="M99" s="382" t="str">
        <f t="shared" si="20"/>
        <v/>
      </c>
      <c r="N99" s="342">
        <f t="shared" si="21"/>
        <v>0</v>
      </c>
      <c r="O99" s="379"/>
      <c r="P99" s="342">
        <f t="shared" si="22"/>
        <v>0</v>
      </c>
      <c r="Q99" s="379"/>
      <c r="R99" s="342">
        <f t="shared" si="23"/>
        <v>0</v>
      </c>
      <c r="S99" s="379"/>
      <c r="T99" s="342">
        <f t="shared" si="24"/>
        <v>0</v>
      </c>
      <c r="U99" s="379"/>
      <c r="V99" s="342">
        <f t="shared" si="25"/>
        <v>0</v>
      </c>
      <c r="W99" s="379"/>
      <c r="X99" s="383">
        <f t="shared" si="26"/>
        <v>0</v>
      </c>
      <c r="Y99" s="377"/>
    </row>
    <row r="100" spans="1:25" x14ac:dyDescent="0.25">
      <c r="A100" s="377"/>
      <c r="B100" s="343"/>
      <c r="C100" s="377"/>
      <c r="D100" s="384"/>
      <c r="E100" s="377"/>
      <c r="F100" s="377"/>
      <c r="G100" s="381" t="str">
        <f t="shared" si="14"/>
        <v/>
      </c>
      <c r="H100" s="382">
        <f t="shared" si="15"/>
        <v>0</v>
      </c>
      <c r="I100" s="382" t="str">
        <f t="shared" si="16"/>
        <v/>
      </c>
      <c r="J100" s="382" t="str">
        <f t="shared" si="17"/>
        <v/>
      </c>
      <c r="K100" s="382" t="str">
        <f t="shared" si="18"/>
        <v/>
      </c>
      <c r="L100" s="382" t="str">
        <f t="shared" si="19"/>
        <v/>
      </c>
      <c r="M100" s="382" t="str">
        <f t="shared" si="20"/>
        <v/>
      </c>
      <c r="N100" s="342">
        <f t="shared" si="21"/>
        <v>0</v>
      </c>
      <c r="O100" s="379"/>
      <c r="P100" s="342">
        <f t="shared" si="22"/>
        <v>0</v>
      </c>
      <c r="Q100" s="379"/>
      <c r="R100" s="342">
        <f t="shared" si="23"/>
        <v>0</v>
      </c>
      <c r="S100" s="379"/>
      <c r="T100" s="342">
        <f t="shared" si="24"/>
        <v>0</v>
      </c>
      <c r="U100" s="379"/>
      <c r="V100" s="342">
        <f t="shared" si="25"/>
        <v>0</v>
      </c>
      <c r="W100" s="379"/>
      <c r="X100" s="383">
        <f t="shared" si="26"/>
        <v>0</v>
      </c>
      <c r="Y100" s="377"/>
    </row>
    <row r="101" spans="1:25" x14ac:dyDescent="0.25">
      <c r="A101" s="377"/>
      <c r="B101" s="343"/>
      <c r="C101" s="377"/>
      <c r="D101" s="384"/>
      <c r="E101" s="377"/>
      <c r="F101" s="377"/>
      <c r="G101" s="381" t="str">
        <f t="shared" si="14"/>
        <v/>
      </c>
      <c r="H101" s="382">
        <f t="shared" si="15"/>
        <v>0</v>
      </c>
      <c r="I101" s="382" t="str">
        <f t="shared" si="16"/>
        <v/>
      </c>
      <c r="J101" s="382" t="str">
        <f t="shared" si="17"/>
        <v/>
      </c>
      <c r="K101" s="382" t="str">
        <f t="shared" si="18"/>
        <v/>
      </c>
      <c r="L101" s="382" t="str">
        <f t="shared" si="19"/>
        <v/>
      </c>
      <c r="M101" s="382" t="str">
        <f t="shared" si="20"/>
        <v/>
      </c>
      <c r="N101" s="342">
        <f t="shared" si="21"/>
        <v>0</v>
      </c>
      <c r="O101" s="379"/>
      <c r="P101" s="342">
        <f t="shared" si="22"/>
        <v>0</v>
      </c>
      <c r="Q101" s="379"/>
      <c r="R101" s="342">
        <f t="shared" si="23"/>
        <v>0</v>
      </c>
      <c r="S101" s="379"/>
      <c r="T101" s="342">
        <f t="shared" si="24"/>
        <v>0</v>
      </c>
      <c r="U101" s="379"/>
      <c r="V101" s="342">
        <f t="shared" si="25"/>
        <v>0</v>
      </c>
      <c r="W101" s="379"/>
      <c r="X101" s="383">
        <f t="shared" si="26"/>
        <v>0</v>
      </c>
      <c r="Y101" s="377"/>
    </row>
    <row r="102" spans="1:25" x14ac:dyDescent="0.25">
      <c r="A102" s="377"/>
      <c r="B102" s="343"/>
      <c r="C102" s="377"/>
      <c r="D102" s="384"/>
      <c r="E102" s="377"/>
      <c r="F102" s="377"/>
      <c r="G102" s="381" t="str">
        <f t="shared" si="14"/>
        <v/>
      </c>
      <c r="H102" s="382">
        <f t="shared" si="15"/>
        <v>0</v>
      </c>
      <c r="I102" s="382" t="str">
        <f t="shared" si="16"/>
        <v/>
      </c>
      <c r="J102" s="382" t="str">
        <f t="shared" si="17"/>
        <v/>
      </c>
      <c r="K102" s="382" t="str">
        <f t="shared" si="18"/>
        <v/>
      </c>
      <c r="L102" s="382" t="str">
        <f t="shared" si="19"/>
        <v/>
      </c>
      <c r="M102" s="382" t="str">
        <f t="shared" si="20"/>
        <v/>
      </c>
      <c r="N102" s="342">
        <f t="shared" si="21"/>
        <v>0</v>
      </c>
      <c r="O102" s="379"/>
      <c r="P102" s="342">
        <f t="shared" si="22"/>
        <v>0</v>
      </c>
      <c r="Q102" s="379"/>
      <c r="R102" s="342">
        <f t="shared" si="23"/>
        <v>0</v>
      </c>
      <c r="S102" s="379"/>
      <c r="T102" s="342">
        <f t="shared" si="24"/>
        <v>0</v>
      </c>
      <c r="U102" s="379"/>
      <c r="V102" s="342">
        <f t="shared" si="25"/>
        <v>0</v>
      </c>
      <c r="W102" s="379"/>
      <c r="X102" s="383">
        <f t="shared" si="26"/>
        <v>0</v>
      </c>
      <c r="Y102" s="377"/>
    </row>
    <row r="103" spans="1:25" x14ac:dyDescent="0.25">
      <c r="A103" s="377"/>
      <c r="B103" s="343"/>
      <c r="C103" s="377"/>
      <c r="D103" s="384"/>
      <c r="E103" s="377"/>
      <c r="F103" s="377"/>
      <c r="G103" s="381" t="str">
        <f t="shared" si="14"/>
        <v/>
      </c>
      <c r="H103" s="382">
        <f t="shared" si="15"/>
        <v>0</v>
      </c>
      <c r="I103" s="382" t="str">
        <f t="shared" si="16"/>
        <v/>
      </c>
      <c r="J103" s="382" t="str">
        <f t="shared" si="17"/>
        <v/>
      </c>
      <c r="K103" s="382" t="str">
        <f t="shared" si="18"/>
        <v/>
      </c>
      <c r="L103" s="382" t="str">
        <f t="shared" si="19"/>
        <v/>
      </c>
      <c r="M103" s="382" t="str">
        <f t="shared" si="20"/>
        <v/>
      </c>
      <c r="N103" s="342">
        <f t="shared" si="21"/>
        <v>0</v>
      </c>
      <c r="O103" s="379"/>
      <c r="P103" s="342">
        <f t="shared" si="22"/>
        <v>0</v>
      </c>
      <c r="Q103" s="379"/>
      <c r="R103" s="342">
        <f t="shared" si="23"/>
        <v>0</v>
      </c>
      <c r="S103" s="379"/>
      <c r="T103" s="342">
        <f t="shared" si="24"/>
        <v>0</v>
      </c>
      <c r="U103" s="379"/>
      <c r="V103" s="342">
        <f t="shared" si="25"/>
        <v>0</v>
      </c>
      <c r="W103" s="379"/>
      <c r="X103" s="383">
        <f t="shared" si="26"/>
        <v>0</v>
      </c>
      <c r="Y103" s="377"/>
    </row>
    <row r="104" spans="1:25" x14ac:dyDescent="0.25">
      <c r="A104" s="377"/>
      <c r="B104" s="343"/>
      <c r="C104" s="377"/>
      <c r="D104" s="384"/>
      <c r="E104" s="377"/>
      <c r="F104" s="377"/>
      <c r="G104" s="381" t="str">
        <f t="shared" si="14"/>
        <v/>
      </c>
      <c r="H104" s="382">
        <f t="shared" si="15"/>
        <v>0</v>
      </c>
      <c r="I104" s="382" t="str">
        <f t="shared" si="16"/>
        <v/>
      </c>
      <c r="J104" s="382" t="str">
        <f t="shared" si="17"/>
        <v/>
      </c>
      <c r="K104" s="382" t="str">
        <f t="shared" si="18"/>
        <v/>
      </c>
      <c r="L104" s="382" t="str">
        <f t="shared" si="19"/>
        <v/>
      </c>
      <c r="M104" s="382" t="str">
        <f t="shared" si="20"/>
        <v/>
      </c>
      <c r="N104" s="342">
        <f t="shared" si="21"/>
        <v>0</v>
      </c>
      <c r="O104" s="379"/>
      <c r="P104" s="342">
        <f t="shared" si="22"/>
        <v>0</v>
      </c>
      <c r="Q104" s="379"/>
      <c r="R104" s="342">
        <f t="shared" si="23"/>
        <v>0</v>
      </c>
      <c r="S104" s="379"/>
      <c r="T104" s="342">
        <f t="shared" si="24"/>
        <v>0</v>
      </c>
      <c r="U104" s="379"/>
      <c r="V104" s="342">
        <f t="shared" si="25"/>
        <v>0</v>
      </c>
      <c r="W104" s="379"/>
      <c r="X104" s="383">
        <f t="shared" si="26"/>
        <v>0</v>
      </c>
      <c r="Y104" s="377"/>
    </row>
    <row r="105" spans="1:25" x14ac:dyDescent="0.25">
      <c r="A105" s="377"/>
      <c r="B105" s="343"/>
      <c r="C105" s="377"/>
      <c r="D105" s="384"/>
      <c r="E105" s="377"/>
      <c r="F105" s="377"/>
      <c r="G105" s="381" t="str">
        <f t="shared" si="14"/>
        <v/>
      </c>
      <c r="H105" s="382">
        <f t="shared" si="15"/>
        <v>0</v>
      </c>
      <c r="I105" s="382" t="str">
        <f t="shared" si="16"/>
        <v/>
      </c>
      <c r="J105" s="382" t="str">
        <f t="shared" si="17"/>
        <v/>
      </c>
      <c r="K105" s="382" t="str">
        <f t="shared" si="18"/>
        <v/>
      </c>
      <c r="L105" s="382" t="str">
        <f t="shared" si="19"/>
        <v/>
      </c>
      <c r="M105" s="382" t="str">
        <f t="shared" si="20"/>
        <v/>
      </c>
      <c r="N105" s="342">
        <f t="shared" si="21"/>
        <v>0</v>
      </c>
      <c r="O105" s="379"/>
      <c r="P105" s="342">
        <f t="shared" si="22"/>
        <v>0</v>
      </c>
      <c r="Q105" s="379"/>
      <c r="R105" s="342">
        <f t="shared" si="23"/>
        <v>0</v>
      </c>
      <c r="S105" s="379"/>
      <c r="T105" s="342">
        <f t="shared" si="24"/>
        <v>0</v>
      </c>
      <c r="U105" s="379"/>
      <c r="V105" s="342">
        <f t="shared" si="25"/>
        <v>0</v>
      </c>
      <c r="W105" s="379"/>
      <c r="X105" s="383">
        <f t="shared" si="26"/>
        <v>0</v>
      </c>
      <c r="Y105" s="377"/>
    </row>
    <row r="106" spans="1:25" x14ac:dyDescent="0.25">
      <c r="A106" s="377"/>
      <c r="B106" s="343"/>
      <c r="C106" s="377"/>
      <c r="D106" s="384"/>
      <c r="E106" s="377"/>
      <c r="F106" s="377"/>
      <c r="G106" s="381" t="str">
        <f t="shared" si="14"/>
        <v/>
      </c>
      <c r="H106" s="382">
        <f t="shared" si="15"/>
        <v>0</v>
      </c>
      <c r="I106" s="382" t="str">
        <f t="shared" si="16"/>
        <v/>
      </c>
      <c r="J106" s="382" t="str">
        <f t="shared" si="17"/>
        <v/>
      </c>
      <c r="K106" s="382" t="str">
        <f t="shared" si="18"/>
        <v/>
      </c>
      <c r="L106" s="382" t="str">
        <f t="shared" si="19"/>
        <v/>
      </c>
      <c r="M106" s="382" t="str">
        <f t="shared" si="20"/>
        <v/>
      </c>
      <c r="N106" s="342">
        <f t="shared" si="21"/>
        <v>0</v>
      </c>
      <c r="O106" s="379"/>
      <c r="P106" s="342">
        <f t="shared" si="22"/>
        <v>0</v>
      </c>
      <c r="Q106" s="379"/>
      <c r="R106" s="342">
        <f t="shared" si="23"/>
        <v>0</v>
      </c>
      <c r="S106" s="379"/>
      <c r="T106" s="342">
        <f t="shared" si="24"/>
        <v>0</v>
      </c>
      <c r="U106" s="379"/>
      <c r="V106" s="342">
        <f t="shared" si="25"/>
        <v>0</v>
      </c>
      <c r="W106" s="379"/>
      <c r="X106" s="383">
        <f t="shared" si="26"/>
        <v>0</v>
      </c>
      <c r="Y106" s="377"/>
    </row>
    <row r="107" spans="1:25" x14ac:dyDescent="0.25">
      <c r="A107" s="377"/>
      <c r="B107" s="343"/>
      <c r="C107" s="377"/>
      <c r="D107" s="384"/>
      <c r="E107" s="377"/>
      <c r="F107" s="377"/>
      <c r="G107" s="381" t="str">
        <f t="shared" si="14"/>
        <v/>
      </c>
      <c r="H107" s="382">
        <f t="shared" si="15"/>
        <v>0</v>
      </c>
      <c r="I107" s="382" t="str">
        <f t="shared" si="16"/>
        <v/>
      </c>
      <c r="J107" s="382" t="str">
        <f t="shared" si="17"/>
        <v/>
      </c>
      <c r="K107" s="382" t="str">
        <f t="shared" si="18"/>
        <v/>
      </c>
      <c r="L107" s="382" t="str">
        <f t="shared" si="19"/>
        <v/>
      </c>
      <c r="M107" s="382" t="str">
        <f t="shared" si="20"/>
        <v/>
      </c>
      <c r="N107" s="342">
        <f t="shared" si="21"/>
        <v>0</v>
      </c>
      <c r="O107" s="379"/>
      <c r="P107" s="342">
        <f t="shared" si="22"/>
        <v>0</v>
      </c>
      <c r="Q107" s="379"/>
      <c r="R107" s="342">
        <f t="shared" si="23"/>
        <v>0</v>
      </c>
      <c r="S107" s="379"/>
      <c r="T107" s="342">
        <f t="shared" si="24"/>
        <v>0</v>
      </c>
      <c r="U107" s="379"/>
      <c r="V107" s="342">
        <f t="shared" si="25"/>
        <v>0</v>
      </c>
      <c r="W107" s="379"/>
      <c r="X107" s="383">
        <f t="shared" si="26"/>
        <v>0</v>
      </c>
      <c r="Y107" s="377"/>
    </row>
    <row r="108" spans="1:25" x14ac:dyDescent="0.25">
      <c r="A108" s="377"/>
      <c r="B108" s="343"/>
      <c r="C108" s="377"/>
      <c r="D108" s="384"/>
      <c r="E108" s="377"/>
      <c r="F108" s="377"/>
      <c r="G108" s="381" t="str">
        <f t="shared" si="14"/>
        <v/>
      </c>
      <c r="H108" s="382">
        <f t="shared" si="15"/>
        <v>0</v>
      </c>
      <c r="I108" s="382" t="str">
        <f t="shared" si="16"/>
        <v/>
      </c>
      <c r="J108" s="382" t="str">
        <f t="shared" si="17"/>
        <v/>
      </c>
      <c r="K108" s="382" t="str">
        <f t="shared" si="18"/>
        <v/>
      </c>
      <c r="L108" s="382" t="str">
        <f t="shared" si="19"/>
        <v/>
      </c>
      <c r="M108" s="382" t="str">
        <f t="shared" si="20"/>
        <v/>
      </c>
      <c r="N108" s="342">
        <f t="shared" si="21"/>
        <v>0</v>
      </c>
      <c r="O108" s="379"/>
      <c r="P108" s="342">
        <f t="shared" si="22"/>
        <v>0</v>
      </c>
      <c r="Q108" s="379"/>
      <c r="R108" s="342">
        <f t="shared" si="23"/>
        <v>0</v>
      </c>
      <c r="S108" s="379"/>
      <c r="T108" s="342">
        <f t="shared" si="24"/>
        <v>0</v>
      </c>
      <c r="U108" s="379"/>
      <c r="V108" s="342">
        <f t="shared" si="25"/>
        <v>0</v>
      </c>
      <c r="W108" s="379"/>
      <c r="X108" s="383">
        <f t="shared" si="26"/>
        <v>0</v>
      </c>
      <c r="Y108" s="377"/>
    </row>
    <row r="109" spans="1:25" x14ac:dyDescent="0.25">
      <c r="A109" s="377"/>
      <c r="B109" s="343"/>
      <c r="C109" s="377"/>
      <c r="D109" s="384"/>
      <c r="E109" s="377"/>
      <c r="F109" s="377"/>
      <c r="G109" s="381" t="str">
        <f t="shared" si="14"/>
        <v/>
      </c>
      <c r="H109" s="382">
        <f t="shared" si="15"/>
        <v>0</v>
      </c>
      <c r="I109" s="382" t="str">
        <f t="shared" si="16"/>
        <v/>
      </c>
      <c r="J109" s="382" t="str">
        <f t="shared" si="17"/>
        <v/>
      </c>
      <c r="K109" s="382" t="str">
        <f t="shared" si="18"/>
        <v/>
      </c>
      <c r="L109" s="382" t="str">
        <f t="shared" si="19"/>
        <v/>
      </c>
      <c r="M109" s="382" t="str">
        <f t="shared" si="20"/>
        <v/>
      </c>
      <c r="N109" s="342">
        <f t="shared" si="21"/>
        <v>0</v>
      </c>
      <c r="O109" s="379"/>
      <c r="P109" s="342">
        <f t="shared" si="22"/>
        <v>0</v>
      </c>
      <c r="Q109" s="379"/>
      <c r="R109" s="342">
        <f t="shared" si="23"/>
        <v>0</v>
      </c>
      <c r="S109" s="379"/>
      <c r="T109" s="342">
        <f t="shared" si="24"/>
        <v>0</v>
      </c>
      <c r="U109" s="379"/>
      <c r="V109" s="342">
        <f t="shared" si="25"/>
        <v>0</v>
      </c>
      <c r="W109" s="379"/>
      <c r="X109" s="383">
        <f t="shared" si="26"/>
        <v>0</v>
      </c>
      <c r="Y109" s="377"/>
    </row>
    <row r="110" spans="1:25" x14ac:dyDescent="0.25">
      <c r="A110" s="377"/>
      <c r="B110" s="343"/>
      <c r="C110" s="377"/>
      <c r="D110" s="384"/>
      <c r="E110" s="377"/>
      <c r="F110" s="377"/>
      <c r="G110" s="381" t="str">
        <f t="shared" si="14"/>
        <v/>
      </c>
      <c r="H110" s="382">
        <f t="shared" si="15"/>
        <v>0</v>
      </c>
      <c r="I110" s="382" t="str">
        <f t="shared" si="16"/>
        <v/>
      </c>
      <c r="J110" s="382" t="str">
        <f t="shared" si="17"/>
        <v/>
      </c>
      <c r="K110" s="382" t="str">
        <f t="shared" si="18"/>
        <v/>
      </c>
      <c r="L110" s="382" t="str">
        <f t="shared" si="19"/>
        <v/>
      </c>
      <c r="M110" s="382" t="str">
        <f t="shared" si="20"/>
        <v/>
      </c>
      <c r="N110" s="342">
        <f t="shared" si="21"/>
        <v>0</v>
      </c>
      <c r="O110" s="379"/>
      <c r="P110" s="342">
        <f t="shared" si="22"/>
        <v>0</v>
      </c>
      <c r="Q110" s="379"/>
      <c r="R110" s="342">
        <f t="shared" si="23"/>
        <v>0</v>
      </c>
      <c r="S110" s="379"/>
      <c r="T110" s="342">
        <f t="shared" si="24"/>
        <v>0</v>
      </c>
      <c r="U110" s="379"/>
      <c r="V110" s="342">
        <f t="shared" si="25"/>
        <v>0</v>
      </c>
      <c r="W110" s="379"/>
      <c r="X110" s="383">
        <f t="shared" si="26"/>
        <v>0</v>
      </c>
      <c r="Y110" s="377"/>
    </row>
    <row r="111" spans="1:25" x14ac:dyDescent="0.25">
      <c r="A111" s="377"/>
      <c r="B111" s="343"/>
      <c r="C111" s="377"/>
      <c r="D111" s="384"/>
      <c r="E111" s="377"/>
      <c r="F111" s="377"/>
      <c r="G111" s="381" t="str">
        <f t="shared" si="14"/>
        <v/>
      </c>
      <c r="H111" s="382">
        <f t="shared" si="15"/>
        <v>0</v>
      </c>
      <c r="I111" s="382" t="str">
        <f t="shared" si="16"/>
        <v/>
      </c>
      <c r="J111" s="382" t="str">
        <f t="shared" si="17"/>
        <v/>
      </c>
      <c r="K111" s="382" t="str">
        <f t="shared" si="18"/>
        <v/>
      </c>
      <c r="L111" s="382" t="str">
        <f t="shared" si="19"/>
        <v/>
      </c>
      <c r="M111" s="382" t="str">
        <f t="shared" si="20"/>
        <v/>
      </c>
      <c r="N111" s="342">
        <f t="shared" si="21"/>
        <v>0</v>
      </c>
      <c r="O111" s="379"/>
      <c r="P111" s="342">
        <f t="shared" si="22"/>
        <v>0</v>
      </c>
      <c r="Q111" s="379"/>
      <c r="R111" s="342">
        <f t="shared" si="23"/>
        <v>0</v>
      </c>
      <c r="S111" s="379"/>
      <c r="T111" s="342">
        <f t="shared" si="24"/>
        <v>0</v>
      </c>
      <c r="U111" s="379"/>
      <c r="V111" s="342">
        <f t="shared" si="25"/>
        <v>0</v>
      </c>
      <c r="W111" s="379"/>
      <c r="X111" s="383">
        <f t="shared" si="26"/>
        <v>0</v>
      </c>
      <c r="Y111" s="377"/>
    </row>
    <row r="112" spans="1:25" x14ac:dyDescent="0.25">
      <c r="A112" s="377"/>
      <c r="B112" s="343"/>
      <c r="C112" s="377"/>
      <c r="D112" s="384"/>
      <c r="E112" s="377"/>
      <c r="F112" s="377"/>
      <c r="G112" s="381" t="str">
        <f t="shared" si="14"/>
        <v/>
      </c>
      <c r="H112" s="382">
        <f t="shared" si="15"/>
        <v>0</v>
      </c>
      <c r="I112" s="382" t="str">
        <f t="shared" si="16"/>
        <v/>
      </c>
      <c r="J112" s="382" t="str">
        <f t="shared" si="17"/>
        <v/>
      </c>
      <c r="K112" s="382" t="str">
        <f t="shared" si="18"/>
        <v/>
      </c>
      <c r="L112" s="382" t="str">
        <f t="shared" si="19"/>
        <v/>
      </c>
      <c r="M112" s="382" t="str">
        <f t="shared" si="20"/>
        <v/>
      </c>
      <c r="N112" s="342">
        <f t="shared" si="21"/>
        <v>0</v>
      </c>
      <c r="O112" s="379"/>
      <c r="P112" s="342">
        <f t="shared" si="22"/>
        <v>0</v>
      </c>
      <c r="Q112" s="379"/>
      <c r="R112" s="342">
        <f t="shared" si="23"/>
        <v>0</v>
      </c>
      <c r="S112" s="379"/>
      <c r="T112" s="342">
        <f t="shared" si="24"/>
        <v>0</v>
      </c>
      <c r="U112" s="379"/>
      <c r="V112" s="342">
        <f t="shared" si="25"/>
        <v>0</v>
      </c>
      <c r="W112" s="379"/>
      <c r="X112" s="383">
        <f t="shared" si="26"/>
        <v>0</v>
      </c>
      <c r="Y112" s="377"/>
    </row>
    <row r="113" spans="1:25" x14ac:dyDescent="0.25">
      <c r="A113" s="377"/>
      <c r="B113" s="343"/>
      <c r="C113" s="377"/>
      <c r="D113" s="384"/>
      <c r="E113" s="377"/>
      <c r="F113" s="377"/>
      <c r="G113" s="381" t="str">
        <f t="shared" si="14"/>
        <v/>
      </c>
      <c r="H113" s="382">
        <f t="shared" si="15"/>
        <v>0</v>
      </c>
      <c r="I113" s="382" t="str">
        <f t="shared" si="16"/>
        <v/>
      </c>
      <c r="J113" s="382" t="str">
        <f t="shared" si="17"/>
        <v/>
      </c>
      <c r="K113" s="382" t="str">
        <f t="shared" si="18"/>
        <v/>
      </c>
      <c r="L113" s="382" t="str">
        <f t="shared" si="19"/>
        <v/>
      </c>
      <c r="M113" s="382" t="str">
        <f t="shared" si="20"/>
        <v/>
      </c>
      <c r="N113" s="342">
        <f t="shared" si="21"/>
        <v>0</v>
      </c>
      <c r="O113" s="379"/>
      <c r="P113" s="342">
        <f t="shared" si="22"/>
        <v>0</v>
      </c>
      <c r="Q113" s="379"/>
      <c r="R113" s="342">
        <f t="shared" si="23"/>
        <v>0</v>
      </c>
      <c r="S113" s="379"/>
      <c r="T113" s="342">
        <f t="shared" si="24"/>
        <v>0</v>
      </c>
      <c r="U113" s="379"/>
      <c r="V113" s="342">
        <f t="shared" si="25"/>
        <v>0</v>
      </c>
      <c r="W113" s="379"/>
      <c r="X113" s="383">
        <f t="shared" si="26"/>
        <v>0</v>
      </c>
      <c r="Y113" s="377"/>
    </row>
    <row r="114" spans="1:25" x14ac:dyDescent="0.25">
      <c r="A114" s="377"/>
      <c r="B114" s="343"/>
      <c r="C114" s="377"/>
      <c r="D114" s="384"/>
      <c r="E114" s="377"/>
      <c r="F114" s="377"/>
      <c r="G114" s="381" t="str">
        <f t="shared" si="14"/>
        <v/>
      </c>
      <c r="H114" s="382">
        <f t="shared" si="15"/>
        <v>0</v>
      </c>
      <c r="I114" s="382" t="str">
        <f t="shared" si="16"/>
        <v/>
      </c>
      <c r="J114" s="382" t="str">
        <f t="shared" si="17"/>
        <v/>
      </c>
      <c r="K114" s="382" t="str">
        <f t="shared" si="18"/>
        <v/>
      </c>
      <c r="L114" s="382" t="str">
        <f t="shared" si="19"/>
        <v/>
      </c>
      <c r="M114" s="382" t="str">
        <f t="shared" si="20"/>
        <v/>
      </c>
      <c r="N114" s="342">
        <f t="shared" si="21"/>
        <v>0</v>
      </c>
      <c r="O114" s="379"/>
      <c r="P114" s="342">
        <f t="shared" si="22"/>
        <v>0</v>
      </c>
      <c r="Q114" s="379"/>
      <c r="R114" s="342">
        <f t="shared" si="23"/>
        <v>0</v>
      </c>
      <c r="S114" s="379"/>
      <c r="T114" s="342">
        <f t="shared" si="24"/>
        <v>0</v>
      </c>
      <c r="U114" s="379"/>
      <c r="V114" s="342">
        <f t="shared" si="25"/>
        <v>0</v>
      </c>
      <c r="W114" s="379"/>
      <c r="X114" s="383">
        <f t="shared" si="26"/>
        <v>0</v>
      </c>
      <c r="Y114" s="377"/>
    </row>
    <row r="115" spans="1:25" x14ac:dyDescent="0.25">
      <c r="A115" s="377"/>
      <c r="B115" s="343"/>
      <c r="C115" s="377"/>
      <c r="D115" s="384"/>
      <c r="E115" s="377"/>
      <c r="F115" s="377"/>
      <c r="G115" s="381" t="str">
        <f t="shared" si="14"/>
        <v/>
      </c>
      <c r="H115" s="382">
        <f t="shared" si="15"/>
        <v>0</v>
      </c>
      <c r="I115" s="382" t="str">
        <f t="shared" si="16"/>
        <v/>
      </c>
      <c r="J115" s="382" t="str">
        <f t="shared" si="17"/>
        <v/>
      </c>
      <c r="K115" s="382" t="str">
        <f t="shared" si="18"/>
        <v/>
      </c>
      <c r="L115" s="382" t="str">
        <f t="shared" si="19"/>
        <v/>
      </c>
      <c r="M115" s="382" t="str">
        <f t="shared" si="20"/>
        <v/>
      </c>
      <c r="N115" s="342">
        <f t="shared" si="21"/>
        <v>0</v>
      </c>
      <c r="O115" s="379"/>
      <c r="P115" s="342">
        <f t="shared" si="22"/>
        <v>0</v>
      </c>
      <c r="Q115" s="379"/>
      <c r="R115" s="342">
        <f t="shared" si="23"/>
        <v>0</v>
      </c>
      <c r="S115" s="379"/>
      <c r="T115" s="342">
        <f t="shared" si="24"/>
        <v>0</v>
      </c>
      <c r="U115" s="379"/>
      <c r="V115" s="342">
        <f t="shared" si="25"/>
        <v>0</v>
      </c>
      <c r="W115" s="379"/>
      <c r="X115" s="383">
        <f t="shared" si="26"/>
        <v>0</v>
      </c>
      <c r="Y115" s="377"/>
    </row>
    <row r="116" spans="1:25" x14ac:dyDescent="0.25">
      <c r="A116" s="377"/>
      <c r="B116" s="343"/>
      <c r="C116" s="377"/>
      <c r="D116" s="384"/>
      <c r="E116" s="377"/>
      <c r="F116" s="377"/>
      <c r="G116" s="381" t="str">
        <f t="shared" si="14"/>
        <v/>
      </c>
      <c r="H116" s="382">
        <f t="shared" si="15"/>
        <v>0</v>
      </c>
      <c r="I116" s="382" t="str">
        <f t="shared" si="16"/>
        <v/>
      </c>
      <c r="J116" s="382" t="str">
        <f t="shared" si="17"/>
        <v/>
      </c>
      <c r="K116" s="382" t="str">
        <f t="shared" si="18"/>
        <v/>
      </c>
      <c r="L116" s="382" t="str">
        <f t="shared" si="19"/>
        <v/>
      </c>
      <c r="M116" s="382" t="str">
        <f t="shared" si="20"/>
        <v/>
      </c>
      <c r="N116" s="342">
        <f t="shared" si="21"/>
        <v>0</v>
      </c>
      <c r="O116" s="379"/>
      <c r="P116" s="342">
        <f t="shared" si="22"/>
        <v>0</v>
      </c>
      <c r="Q116" s="379"/>
      <c r="R116" s="342">
        <f t="shared" si="23"/>
        <v>0</v>
      </c>
      <c r="S116" s="379"/>
      <c r="T116" s="342">
        <f t="shared" si="24"/>
        <v>0</v>
      </c>
      <c r="U116" s="379"/>
      <c r="V116" s="342">
        <f t="shared" si="25"/>
        <v>0</v>
      </c>
      <c r="W116" s="379"/>
      <c r="X116" s="383">
        <f t="shared" si="26"/>
        <v>0</v>
      </c>
      <c r="Y116" s="377"/>
    </row>
    <row r="117" spans="1:25" x14ac:dyDescent="0.25">
      <c r="A117" s="377"/>
      <c r="B117" s="343"/>
      <c r="C117" s="377"/>
      <c r="D117" s="384"/>
      <c r="E117" s="377"/>
      <c r="F117" s="377"/>
      <c r="G117" s="381" t="str">
        <f t="shared" si="14"/>
        <v/>
      </c>
      <c r="H117" s="382">
        <f t="shared" si="15"/>
        <v>0</v>
      </c>
      <c r="I117" s="382" t="str">
        <f t="shared" si="16"/>
        <v/>
      </c>
      <c r="J117" s="382" t="str">
        <f t="shared" si="17"/>
        <v/>
      </c>
      <c r="K117" s="382" t="str">
        <f t="shared" si="18"/>
        <v/>
      </c>
      <c r="L117" s="382" t="str">
        <f t="shared" si="19"/>
        <v/>
      </c>
      <c r="M117" s="382" t="str">
        <f t="shared" si="20"/>
        <v/>
      </c>
      <c r="N117" s="342">
        <f t="shared" si="21"/>
        <v>0</v>
      </c>
      <c r="O117" s="379"/>
      <c r="P117" s="342">
        <f t="shared" si="22"/>
        <v>0</v>
      </c>
      <c r="Q117" s="379"/>
      <c r="R117" s="342">
        <f t="shared" si="23"/>
        <v>0</v>
      </c>
      <c r="S117" s="379"/>
      <c r="T117" s="342">
        <f t="shared" si="24"/>
        <v>0</v>
      </c>
      <c r="U117" s="379"/>
      <c r="V117" s="342">
        <f t="shared" si="25"/>
        <v>0</v>
      </c>
      <c r="W117" s="379"/>
      <c r="X117" s="383">
        <f t="shared" si="26"/>
        <v>0</v>
      </c>
      <c r="Y117" s="377"/>
    </row>
    <row r="118" spans="1:25" x14ac:dyDescent="0.25">
      <c r="A118" s="377"/>
      <c r="B118" s="343"/>
      <c r="C118" s="377"/>
      <c r="D118" s="384"/>
      <c r="E118" s="377"/>
      <c r="F118" s="377"/>
      <c r="G118" s="381" t="str">
        <f t="shared" si="14"/>
        <v/>
      </c>
      <c r="H118" s="382">
        <f t="shared" si="15"/>
        <v>0</v>
      </c>
      <c r="I118" s="382" t="str">
        <f t="shared" si="16"/>
        <v/>
      </c>
      <c r="J118" s="382" t="str">
        <f t="shared" si="17"/>
        <v/>
      </c>
      <c r="K118" s="382" t="str">
        <f t="shared" si="18"/>
        <v/>
      </c>
      <c r="L118" s="382" t="str">
        <f t="shared" si="19"/>
        <v/>
      </c>
      <c r="M118" s="382" t="str">
        <f t="shared" si="20"/>
        <v/>
      </c>
      <c r="N118" s="342">
        <f t="shared" si="21"/>
        <v>0</v>
      </c>
      <c r="O118" s="379"/>
      <c r="P118" s="342">
        <f t="shared" si="22"/>
        <v>0</v>
      </c>
      <c r="Q118" s="379"/>
      <c r="R118" s="342">
        <f t="shared" si="23"/>
        <v>0</v>
      </c>
      <c r="S118" s="379"/>
      <c r="T118" s="342">
        <f t="shared" si="24"/>
        <v>0</v>
      </c>
      <c r="U118" s="379"/>
      <c r="V118" s="342">
        <f t="shared" si="25"/>
        <v>0</v>
      </c>
      <c r="W118" s="379"/>
      <c r="X118" s="383">
        <f t="shared" si="26"/>
        <v>0</v>
      </c>
      <c r="Y118" s="377"/>
    </row>
    <row r="119" spans="1:25" x14ac:dyDescent="0.25">
      <c r="A119" s="377"/>
      <c r="B119" s="343"/>
      <c r="C119" s="377"/>
      <c r="D119" s="384"/>
      <c r="E119" s="377"/>
      <c r="F119" s="377"/>
      <c r="G119" s="381" t="str">
        <f t="shared" si="14"/>
        <v/>
      </c>
      <c r="H119" s="382">
        <f t="shared" si="15"/>
        <v>0</v>
      </c>
      <c r="I119" s="382" t="str">
        <f t="shared" si="16"/>
        <v/>
      </c>
      <c r="J119" s="382" t="str">
        <f t="shared" si="17"/>
        <v/>
      </c>
      <c r="K119" s="382" t="str">
        <f t="shared" si="18"/>
        <v/>
      </c>
      <c r="L119" s="382" t="str">
        <f t="shared" si="19"/>
        <v/>
      </c>
      <c r="M119" s="382" t="str">
        <f t="shared" si="20"/>
        <v/>
      </c>
      <c r="N119" s="342">
        <f t="shared" si="21"/>
        <v>0</v>
      </c>
      <c r="O119" s="379"/>
      <c r="P119" s="342">
        <f t="shared" si="22"/>
        <v>0</v>
      </c>
      <c r="Q119" s="379"/>
      <c r="R119" s="342">
        <f t="shared" si="23"/>
        <v>0</v>
      </c>
      <c r="S119" s="379"/>
      <c r="T119" s="342">
        <f t="shared" si="24"/>
        <v>0</v>
      </c>
      <c r="U119" s="379"/>
      <c r="V119" s="342">
        <f t="shared" si="25"/>
        <v>0</v>
      </c>
      <c r="W119" s="379"/>
      <c r="X119" s="383">
        <f t="shared" si="26"/>
        <v>0</v>
      </c>
      <c r="Y119" s="377"/>
    </row>
    <row r="120" spans="1:25" x14ac:dyDescent="0.25">
      <c r="A120" s="377"/>
      <c r="B120" s="343"/>
      <c r="C120" s="377"/>
      <c r="D120" s="384"/>
      <c r="E120" s="377"/>
      <c r="F120" s="377"/>
      <c r="G120" s="381" t="str">
        <f t="shared" si="14"/>
        <v/>
      </c>
      <c r="H120" s="382">
        <f t="shared" si="15"/>
        <v>0</v>
      </c>
      <c r="I120" s="382" t="str">
        <f t="shared" si="16"/>
        <v/>
      </c>
      <c r="J120" s="382" t="str">
        <f t="shared" si="17"/>
        <v/>
      </c>
      <c r="K120" s="382" t="str">
        <f t="shared" si="18"/>
        <v/>
      </c>
      <c r="L120" s="382" t="str">
        <f t="shared" si="19"/>
        <v/>
      </c>
      <c r="M120" s="382" t="str">
        <f t="shared" si="20"/>
        <v/>
      </c>
      <c r="N120" s="342">
        <f t="shared" si="21"/>
        <v>0</v>
      </c>
      <c r="O120" s="379"/>
      <c r="P120" s="342">
        <f t="shared" si="22"/>
        <v>0</v>
      </c>
      <c r="Q120" s="379"/>
      <c r="R120" s="342">
        <f t="shared" si="23"/>
        <v>0</v>
      </c>
      <c r="S120" s="379"/>
      <c r="T120" s="342">
        <f t="shared" si="24"/>
        <v>0</v>
      </c>
      <c r="U120" s="379"/>
      <c r="V120" s="342">
        <f t="shared" si="25"/>
        <v>0</v>
      </c>
      <c r="W120" s="379"/>
      <c r="X120" s="383">
        <f t="shared" si="26"/>
        <v>0</v>
      </c>
      <c r="Y120" s="377"/>
    </row>
    <row r="121" spans="1:25" x14ac:dyDescent="0.25">
      <c r="A121" s="377"/>
      <c r="B121" s="343"/>
      <c r="C121" s="377"/>
      <c r="D121" s="384"/>
      <c r="E121" s="377"/>
      <c r="F121" s="377"/>
      <c r="G121" s="381" t="str">
        <f t="shared" si="14"/>
        <v/>
      </c>
      <c r="H121" s="382">
        <f t="shared" si="15"/>
        <v>0</v>
      </c>
      <c r="I121" s="382" t="str">
        <f t="shared" si="16"/>
        <v/>
      </c>
      <c r="J121" s="382" t="str">
        <f t="shared" si="17"/>
        <v/>
      </c>
      <c r="K121" s="382" t="str">
        <f t="shared" si="18"/>
        <v/>
      </c>
      <c r="L121" s="382" t="str">
        <f t="shared" si="19"/>
        <v/>
      </c>
      <c r="M121" s="382" t="str">
        <f t="shared" si="20"/>
        <v/>
      </c>
      <c r="N121" s="342">
        <f t="shared" si="21"/>
        <v>0</v>
      </c>
      <c r="O121" s="379"/>
      <c r="P121" s="342">
        <f t="shared" si="22"/>
        <v>0</v>
      </c>
      <c r="Q121" s="379"/>
      <c r="R121" s="342">
        <f t="shared" si="23"/>
        <v>0</v>
      </c>
      <c r="S121" s="379"/>
      <c r="T121" s="342">
        <f t="shared" si="24"/>
        <v>0</v>
      </c>
      <c r="U121" s="379"/>
      <c r="V121" s="342">
        <f t="shared" si="25"/>
        <v>0</v>
      </c>
      <c r="W121" s="379"/>
      <c r="X121" s="383">
        <f t="shared" si="26"/>
        <v>0</v>
      </c>
      <c r="Y121" s="377"/>
    </row>
    <row r="122" spans="1:25" x14ac:dyDescent="0.25">
      <c r="A122" s="377"/>
      <c r="B122" s="343"/>
      <c r="C122" s="377"/>
      <c r="D122" s="384"/>
      <c r="E122" s="377"/>
      <c r="F122" s="377"/>
      <c r="G122" s="381" t="str">
        <f t="shared" si="14"/>
        <v/>
      </c>
      <c r="H122" s="382">
        <f t="shared" si="15"/>
        <v>0</v>
      </c>
      <c r="I122" s="382" t="str">
        <f t="shared" si="16"/>
        <v/>
      </c>
      <c r="J122" s="382" t="str">
        <f t="shared" si="17"/>
        <v/>
      </c>
      <c r="K122" s="382" t="str">
        <f t="shared" si="18"/>
        <v/>
      </c>
      <c r="L122" s="382" t="str">
        <f t="shared" si="19"/>
        <v/>
      </c>
      <c r="M122" s="382" t="str">
        <f t="shared" si="20"/>
        <v/>
      </c>
      <c r="N122" s="342">
        <f t="shared" si="21"/>
        <v>0</v>
      </c>
      <c r="O122" s="379"/>
      <c r="P122" s="342">
        <f t="shared" si="22"/>
        <v>0</v>
      </c>
      <c r="Q122" s="379"/>
      <c r="R122" s="342">
        <f t="shared" si="23"/>
        <v>0</v>
      </c>
      <c r="S122" s="379"/>
      <c r="T122" s="342">
        <f t="shared" si="24"/>
        <v>0</v>
      </c>
      <c r="U122" s="379"/>
      <c r="V122" s="342">
        <f t="shared" si="25"/>
        <v>0</v>
      </c>
      <c r="W122" s="379"/>
      <c r="X122" s="383">
        <f t="shared" si="26"/>
        <v>0</v>
      </c>
      <c r="Y122" s="377"/>
    </row>
    <row r="123" spans="1:25" x14ac:dyDescent="0.25">
      <c r="A123" s="377"/>
      <c r="B123" s="343"/>
      <c r="C123" s="377"/>
      <c r="D123" s="384"/>
      <c r="E123" s="377"/>
      <c r="F123" s="377"/>
      <c r="G123" s="381" t="str">
        <f t="shared" si="14"/>
        <v/>
      </c>
      <c r="H123" s="382">
        <f t="shared" si="15"/>
        <v>0</v>
      </c>
      <c r="I123" s="382" t="str">
        <f t="shared" si="16"/>
        <v/>
      </c>
      <c r="J123" s="382" t="str">
        <f t="shared" si="17"/>
        <v/>
      </c>
      <c r="K123" s="382" t="str">
        <f t="shared" si="18"/>
        <v/>
      </c>
      <c r="L123" s="382" t="str">
        <f t="shared" si="19"/>
        <v/>
      </c>
      <c r="M123" s="382" t="str">
        <f t="shared" si="20"/>
        <v/>
      </c>
      <c r="N123" s="342">
        <f t="shared" si="21"/>
        <v>0</v>
      </c>
      <c r="O123" s="379"/>
      <c r="P123" s="342">
        <f t="shared" si="22"/>
        <v>0</v>
      </c>
      <c r="Q123" s="379"/>
      <c r="R123" s="342">
        <f t="shared" si="23"/>
        <v>0</v>
      </c>
      <c r="S123" s="379"/>
      <c r="T123" s="342">
        <f t="shared" si="24"/>
        <v>0</v>
      </c>
      <c r="U123" s="379"/>
      <c r="V123" s="342">
        <f t="shared" si="25"/>
        <v>0</v>
      </c>
      <c r="W123" s="379"/>
      <c r="X123" s="383">
        <f t="shared" si="26"/>
        <v>0</v>
      </c>
      <c r="Y123" s="377"/>
    </row>
    <row r="124" spans="1:25" x14ac:dyDescent="0.25">
      <c r="A124" s="377"/>
      <c r="B124" s="343"/>
      <c r="C124" s="377"/>
      <c r="D124" s="384"/>
      <c r="E124" s="377"/>
      <c r="F124" s="377"/>
      <c r="G124" s="381" t="str">
        <f t="shared" si="14"/>
        <v/>
      </c>
      <c r="H124" s="382">
        <f t="shared" si="15"/>
        <v>0</v>
      </c>
      <c r="I124" s="382" t="str">
        <f t="shared" si="16"/>
        <v/>
      </c>
      <c r="J124" s="382" t="str">
        <f t="shared" si="17"/>
        <v/>
      </c>
      <c r="K124" s="382" t="str">
        <f t="shared" si="18"/>
        <v/>
      </c>
      <c r="L124" s="382" t="str">
        <f t="shared" si="19"/>
        <v/>
      </c>
      <c r="M124" s="382" t="str">
        <f t="shared" si="20"/>
        <v/>
      </c>
      <c r="N124" s="342">
        <f t="shared" si="21"/>
        <v>0</v>
      </c>
      <c r="O124" s="379"/>
      <c r="P124" s="342">
        <f t="shared" si="22"/>
        <v>0</v>
      </c>
      <c r="Q124" s="379"/>
      <c r="R124" s="342">
        <f t="shared" si="23"/>
        <v>0</v>
      </c>
      <c r="S124" s="379"/>
      <c r="T124" s="342">
        <f t="shared" si="24"/>
        <v>0</v>
      </c>
      <c r="U124" s="379"/>
      <c r="V124" s="342">
        <f t="shared" si="25"/>
        <v>0</v>
      </c>
      <c r="W124" s="379"/>
      <c r="X124" s="383">
        <f t="shared" si="26"/>
        <v>0</v>
      </c>
      <c r="Y124" s="377"/>
    </row>
    <row r="125" spans="1:25" x14ac:dyDescent="0.25">
      <c r="A125" s="377"/>
      <c r="B125" s="343"/>
      <c r="C125" s="377"/>
      <c r="D125" s="384"/>
      <c r="E125" s="377"/>
      <c r="F125" s="377"/>
      <c r="G125" s="381" t="str">
        <f t="shared" si="14"/>
        <v/>
      </c>
      <c r="H125" s="382">
        <f t="shared" si="15"/>
        <v>0</v>
      </c>
      <c r="I125" s="382" t="str">
        <f t="shared" si="16"/>
        <v/>
      </c>
      <c r="J125" s="382" t="str">
        <f t="shared" si="17"/>
        <v/>
      </c>
      <c r="K125" s="382" t="str">
        <f t="shared" si="18"/>
        <v/>
      </c>
      <c r="L125" s="382" t="str">
        <f t="shared" si="19"/>
        <v/>
      </c>
      <c r="M125" s="382" t="str">
        <f t="shared" si="20"/>
        <v/>
      </c>
      <c r="N125" s="342">
        <f t="shared" si="21"/>
        <v>0</v>
      </c>
      <c r="O125" s="379"/>
      <c r="P125" s="342">
        <f t="shared" si="22"/>
        <v>0</v>
      </c>
      <c r="Q125" s="379"/>
      <c r="R125" s="342">
        <f t="shared" si="23"/>
        <v>0</v>
      </c>
      <c r="S125" s="379"/>
      <c r="T125" s="342">
        <f t="shared" si="24"/>
        <v>0</v>
      </c>
      <c r="U125" s="379"/>
      <c r="V125" s="342">
        <f t="shared" si="25"/>
        <v>0</v>
      </c>
      <c r="W125" s="379"/>
      <c r="X125" s="383">
        <f t="shared" si="26"/>
        <v>0</v>
      </c>
      <c r="Y125" s="377"/>
    </row>
    <row r="126" spans="1:25" x14ac:dyDescent="0.25">
      <c r="A126" s="377"/>
      <c r="B126" s="343"/>
      <c r="C126" s="377"/>
      <c r="D126" s="384"/>
      <c r="E126" s="377"/>
      <c r="F126" s="377"/>
      <c r="G126" s="381" t="str">
        <f t="shared" si="14"/>
        <v/>
      </c>
      <c r="H126" s="382">
        <f t="shared" si="15"/>
        <v>0</v>
      </c>
      <c r="I126" s="382" t="str">
        <f t="shared" si="16"/>
        <v/>
      </c>
      <c r="J126" s="382" t="str">
        <f t="shared" si="17"/>
        <v/>
      </c>
      <c r="K126" s="382" t="str">
        <f t="shared" si="18"/>
        <v/>
      </c>
      <c r="L126" s="382" t="str">
        <f t="shared" si="19"/>
        <v/>
      </c>
      <c r="M126" s="382" t="str">
        <f t="shared" si="20"/>
        <v/>
      </c>
      <c r="N126" s="342">
        <f t="shared" si="21"/>
        <v>0</v>
      </c>
      <c r="O126" s="379"/>
      <c r="P126" s="342">
        <f t="shared" si="22"/>
        <v>0</v>
      </c>
      <c r="Q126" s="379"/>
      <c r="R126" s="342">
        <f t="shared" si="23"/>
        <v>0</v>
      </c>
      <c r="S126" s="379"/>
      <c r="T126" s="342">
        <f t="shared" si="24"/>
        <v>0</v>
      </c>
      <c r="U126" s="379"/>
      <c r="V126" s="342">
        <f t="shared" si="25"/>
        <v>0</v>
      </c>
      <c r="W126" s="379"/>
      <c r="X126" s="383">
        <f t="shared" si="26"/>
        <v>0</v>
      </c>
      <c r="Y126" s="377"/>
    </row>
    <row r="127" spans="1:25" x14ac:dyDescent="0.25">
      <c r="A127" s="377"/>
      <c r="B127" s="343"/>
      <c r="C127" s="377"/>
      <c r="D127" s="384"/>
      <c r="E127" s="377"/>
      <c r="F127" s="377"/>
      <c r="G127" s="381" t="str">
        <f t="shared" si="14"/>
        <v/>
      </c>
      <c r="H127" s="382">
        <f t="shared" si="15"/>
        <v>0</v>
      </c>
      <c r="I127" s="382" t="str">
        <f t="shared" si="16"/>
        <v/>
      </c>
      <c r="J127" s="382" t="str">
        <f t="shared" si="17"/>
        <v/>
      </c>
      <c r="K127" s="382" t="str">
        <f t="shared" si="18"/>
        <v/>
      </c>
      <c r="L127" s="382" t="str">
        <f t="shared" si="19"/>
        <v/>
      </c>
      <c r="M127" s="382" t="str">
        <f t="shared" si="20"/>
        <v/>
      </c>
      <c r="N127" s="342">
        <f t="shared" si="21"/>
        <v>0</v>
      </c>
      <c r="O127" s="379"/>
      <c r="P127" s="342">
        <f t="shared" si="22"/>
        <v>0</v>
      </c>
      <c r="Q127" s="379"/>
      <c r="R127" s="342">
        <f t="shared" si="23"/>
        <v>0</v>
      </c>
      <c r="S127" s="379"/>
      <c r="T127" s="342">
        <f t="shared" si="24"/>
        <v>0</v>
      </c>
      <c r="U127" s="379"/>
      <c r="V127" s="342">
        <f t="shared" si="25"/>
        <v>0</v>
      </c>
      <c r="W127" s="379"/>
      <c r="X127" s="383">
        <f t="shared" si="26"/>
        <v>0</v>
      </c>
      <c r="Y127" s="377"/>
    </row>
    <row r="128" spans="1:25" x14ac:dyDescent="0.25">
      <c r="A128" s="377"/>
      <c r="B128" s="343"/>
      <c r="C128" s="377"/>
      <c r="D128" s="384"/>
      <c r="E128" s="377"/>
      <c r="F128" s="377"/>
      <c r="G128" s="381" t="str">
        <f t="shared" si="14"/>
        <v/>
      </c>
      <c r="H128" s="382">
        <f t="shared" si="15"/>
        <v>0</v>
      </c>
      <c r="I128" s="382" t="str">
        <f t="shared" si="16"/>
        <v/>
      </c>
      <c r="J128" s="382" t="str">
        <f t="shared" si="17"/>
        <v/>
      </c>
      <c r="K128" s="382" t="str">
        <f t="shared" si="18"/>
        <v/>
      </c>
      <c r="L128" s="382" t="str">
        <f t="shared" si="19"/>
        <v/>
      </c>
      <c r="M128" s="382" t="str">
        <f t="shared" si="20"/>
        <v/>
      </c>
      <c r="N128" s="342">
        <f t="shared" si="21"/>
        <v>0</v>
      </c>
      <c r="O128" s="379"/>
      <c r="P128" s="342">
        <f t="shared" si="22"/>
        <v>0</v>
      </c>
      <c r="Q128" s="379"/>
      <c r="R128" s="342">
        <f t="shared" si="23"/>
        <v>0</v>
      </c>
      <c r="S128" s="379"/>
      <c r="T128" s="342">
        <f t="shared" si="24"/>
        <v>0</v>
      </c>
      <c r="U128" s="379"/>
      <c r="V128" s="342">
        <f t="shared" si="25"/>
        <v>0</v>
      </c>
      <c r="W128" s="379"/>
      <c r="X128" s="383">
        <f t="shared" si="26"/>
        <v>0</v>
      </c>
      <c r="Y128" s="377"/>
    </row>
    <row r="129" spans="1:25" x14ac:dyDescent="0.25">
      <c r="A129" s="377"/>
      <c r="B129" s="343"/>
      <c r="C129" s="377"/>
      <c r="D129" s="384"/>
      <c r="E129" s="377"/>
      <c r="F129" s="377"/>
      <c r="G129" s="381" t="str">
        <f t="shared" si="14"/>
        <v/>
      </c>
      <c r="H129" s="382">
        <f t="shared" si="15"/>
        <v>0</v>
      </c>
      <c r="I129" s="382" t="str">
        <f t="shared" si="16"/>
        <v/>
      </c>
      <c r="J129" s="382" t="str">
        <f t="shared" si="17"/>
        <v/>
      </c>
      <c r="K129" s="382" t="str">
        <f t="shared" si="18"/>
        <v/>
      </c>
      <c r="L129" s="382" t="str">
        <f t="shared" si="19"/>
        <v/>
      </c>
      <c r="M129" s="382" t="str">
        <f t="shared" si="20"/>
        <v/>
      </c>
      <c r="N129" s="342">
        <f t="shared" si="21"/>
        <v>0</v>
      </c>
      <c r="O129" s="379"/>
      <c r="P129" s="342">
        <f t="shared" si="22"/>
        <v>0</v>
      </c>
      <c r="Q129" s="379"/>
      <c r="R129" s="342">
        <f t="shared" si="23"/>
        <v>0</v>
      </c>
      <c r="S129" s="379"/>
      <c r="T129" s="342">
        <f t="shared" si="24"/>
        <v>0</v>
      </c>
      <c r="U129" s="379"/>
      <c r="V129" s="342">
        <f t="shared" si="25"/>
        <v>0</v>
      </c>
      <c r="W129" s="379"/>
      <c r="X129" s="383">
        <f t="shared" si="26"/>
        <v>0</v>
      </c>
      <c r="Y129" s="377"/>
    </row>
    <row r="130" spans="1:25" x14ac:dyDescent="0.25">
      <c r="A130" s="377"/>
      <c r="B130" s="343"/>
      <c r="C130" s="377"/>
      <c r="D130" s="384"/>
      <c r="E130" s="377"/>
      <c r="F130" s="377"/>
      <c r="G130" s="381" t="str">
        <f t="shared" si="14"/>
        <v/>
      </c>
      <c r="H130" s="382">
        <f t="shared" si="15"/>
        <v>0</v>
      </c>
      <c r="I130" s="382" t="str">
        <f t="shared" si="16"/>
        <v/>
      </c>
      <c r="J130" s="382" t="str">
        <f t="shared" si="17"/>
        <v/>
      </c>
      <c r="K130" s="382" t="str">
        <f t="shared" si="18"/>
        <v/>
      </c>
      <c r="L130" s="382" t="str">
        <f t="shared" si="19"/>
        <v/>
      </c>
      <c r="M130" s="382" t="str">
        <f t="shared" si="20"/>
        <v/>
      </c>
      <c r="N130" s="342">
        <f t="shared" si="21"/>
        <v>0</v>
      </c>
      <c r="O130" s="379"/>
      <c r="P130" s="342">
        <f t="shared" si="22"/>
        <v>0</v>
      </c>
      <c r="Q130" s="379"/>
      <c r="R130" s="342">
        <f t="shared" si="23"/>
        <v>0</v>
      </c>
      <c r="S130" s="379"/>
      <c r="T130" s="342">
        <f t="shared" si="24"/>
        <v>0</v>
      </c>
      <c r="U130" s="379"/>
      <c r="V130" s="342">
        <f t="shared" si="25"/>
        <v>0</v>
      </c>
      <c r="W130" s="379"/>
      <c r="X130" s="383">
        <f t="shared" si="26"/>
        <v>0</v>
      </c>
      <c r="Y130" s="377"/>
    </row>
    <row r="131" spans="1:25" x14ac:dyDescent="0.25">
      <c r="A131" s="377"/>
      <c r="B131" s="343"/>
      <c r="C131" s="377"/>
      <c r="D131" s="384"/>
      <c r="E131" s="377"/>
      <c r="F131" s="377"/>
      <c r="G131" s="381" t="str">
        <f t="shared" si="14"/>
        <v/>
      </c>
      <c r="H131" s="382">
        <f t="shared" si="15"/>
        <v>0</v>
      </c>
      <c r="I131" s="382" t="str">
        <f t="shared" si="16"/>
        <v/>
      </c>
      <c r="J131" s="382" t="str">
        <f t="shared" si="17"/>
        <v/>
      </c>
      <c r="K131" s="382" t="str">
        <f t="shared" si="18"/>
        <v/>
      </c>
      <c r="L131" s="382" t="str">
        <f t="shared" si="19"/>
        <v/>
      </c>
      <c r="M131" s="382" t="str">
        <f t="shared" si="20"/>
        <v/>
      </c>
      <c r="N131" s="342">
        <f t="shared" si="21"/>
        <v>0</v>
      </c>
      <c r="O131" s="379"/>
      <c r="P131" s="342">
        <f t="shared" si="22"/>
        <v>0</v>
      </c>
      <c r="Q131" s="379"/>
      <c r="R131" s="342">
        <f t="shared" si="23"/>
        <v>0</v>
      </c>
      <c r="S131" s="379"/>
      <c r="T131" s="342">
        <f t="shared" si="24"/>
        <v>0</v>
      </c>
      <c r="U131" s="379"/>
      <c r="V131" s="342">
        <f t="shared" si="25"/>
        <v>0</v>
      </c>
      <c r="W131" s="379"/>
      <c r="X131" s="383">
        <f t="shared" si="26"/>
        <v>0</v>
      </c>
      <c r="Y131" s="377"/>
    </row>
    <row r="132" spans="1:25" x14ac:dyDescent="0.25">
      <c r="A132" s="377"/>
      <c r="B132" s="343"/>
      <c r="C132" s="377"/>
      <c r="D132" s="384"/>
      <c r="E132" s="377"/>
      <c r="F132" s="377"/>
      <c r="G132" s="381" t="str">
        <f t="shared" si="14"/>
        <v/>
      </c>
      <c r="H132" s="382">
        <f t="shared" si="15"/>
        <v>0</v>
      </c>
      <c r="I132" s="382" t="str">
        <f t="shared" si="16"/>
        <v/>
      </c>
      <c r="J132" s="382" t="str">
        <f t="shared" si="17"/>
        <v/>
      </c>
      <c r="K132" s="382" t="str">
        <f t="shared" si="18"/>
        <v/>
      </c>
      <c r="L132" s="382" t="str">
        <f t="shared" si="19"/>
        <v/>
      </c>
      <c r="M132" s="382" t="str">
        <f t="shared" si="20"/>
        <v/>
      </c>
      <c r="N132" s="342">
        <f t="shared" si="21"/>
        <v>0</v>
      </c>
      <c r="O132" s="379"/>
      <c r="P132" s="342">
        <f t="shared" si="22"/>
        <v>0</v>
      </c>
      <c r="Q132" s="379"/>
      <c r="R132" s="342">
        <f t="shared" si="23"/>
        <v>0</v>
      </c>
      <c r="S132" s="379"/>
      <c r="T132" s="342">
        <f t="shared" si="24"/>
        <v>0</v>
      </c>
      <c r="U132" s="379"/>
      <c r="V132" s="342">
        <f t="shared" si="25"/>
        <v>0</v>
      </c>
      <c r="W132" s="379"/>
      <c r="X132" s="383">
        <f t="shared" si="26"/>
        <v>0</v>
      </c>
      <c r="Y132" s="377"/>
    </row>
    <row r="133" spans="1:25" x14ac:dyDescent="0.25">
      <c r="A133" s="377"/>
      <c r="B133" s="343"/>
      <c r="C133" s="377"/>
      <c r="D133" s="384"/>
      <c r="E133" s="377"/>
      <c r="F133" s="377"/>
      <c r="G133" s="381" t="str">
        <f t="shared" si="14"/>
        <v/>
      </c>
      <c r="H133" s="382">
        <f t="shared" si="15"/>
        <v>0</v>
      </c>
      <c r="I133" s="382" t="str">
        <f t="shared" si="16"/>
        <v/>
      </c>
      <c r="J133" s="382" t="str">
        <f t="shared" si="17"/>
        <v/>
      </c>
      <c r="K133" s="382" t="str">
        <f t="shared" si="18"/>
        <v/>
      </c>
      <c r="L133" s="382" t="str">
        <f t="shared" si="19"/>
        <v/>
      </c>
      <c r="M133" s="382" t="str">
        <f t="shared" si="20"/>
        <v/>
      </c>
      <c r="N133" s="342">
        <f t="shared" si="21"/>
        <v>0</v>
      </c>
      <c r="O133" s="379"/>
      <c r="P133" s="342">
        <f t="shared" si="22"/>
        <v>0</v>
      </c>
      <c r="Q133" s="379"/>
      <c r="R133" s="342">
        <f t="shared" si="23"/>
        <v>0</v>
      </c>
      <c r="S133" s="379"/>
      <c r="T133" s="342">
        <f t="shared" si="24"/>
        <v>0</v>
      </c>
      <c r="U133" s="379"/>
      <c r="V133" s="342">
        <f t="shared" si="25"/>
        <v>0</v>
      </c>
      <c r="W133" s="379"/>
      <c r="X133" s="383">
        <f t="shared" si="26"/>
        <v>0</v>
      </c>
      <c r="Y133" s="377"/>
    </row>
    <row r="134" spans="1:25" x14ac:dyDescent="0.25">
      <c r="A134" s="377"/>
      <c r="B134" s="343"/>
      <c r="C134" s="377"/>
      <c r="D134" s="384"/>
      <c r="E134" s="377"/>
      <c r="F134" s="377"/>
      <c r="G134" s="381" t="str">
        <f t="shared" si="14"/>
        <v/>
      </c>
      <c r="H134" s="382">
        <f t="shared" si="15"/>
        <v>0</v>
      </c>
      <c r="I134" s="382" t="str">
        <f t="shared" si="16"/>
        <v/>
      </c>
      <c r="J134" s="382" t="str">
        <f t="shared" si="17"/>
        <v/>
      </c>
      <c r="K134" s="382" t="str">
        <f t="shared" si="18"/>
        <v/>
      </c>
      <c r="L134" s="382" t="str">
        <f t="shared" si="19"/>
        <v/>
      </c>
      <c r="M134" s="382" t="str">
        <f t="shared" si="20"/>
        <v/>
      </c>
      <c r="N134" s="342">
        <f t="shared" si="21"/>
        <v>0</v>
      </c>
      <c r="O134" s="379"/>
      <c r="P134" s="342">
        <f t="shared" si="22"/>
        <v>0</v>
      </c>
      <c r="Q134" s="379"/>
      <c r="R134" s="342">
        <f t="shared" si="23"/>
        <v>0</v>
      </c>
      <c r="S134" s="379"/>
      <c r="T134" s="342">
        <f t="shared" si="24"/>
        <v>0</v>
      </c>
      <c r="U134" s="379"/>
      <c r="V134" s="342">
        <f t="shared" si="25"/>
        <v>0</v>
      </c>
      <c r="W134" s="379"/>
      <c r="X134" s="383">
        <f t="shared" si="26"/>
        <v>0</v>
      </c>
      <c r="Y134" s="377"/>
    </row>
    <row r="135" spans="1:25" x14ac:dyDescent="0.25">
      <c r="A135" s="377"/>
      <c r="B135" s="343"/>
      <c r="C135" s="377"/>
      <c r="D135" s="384"/>
      <c r="E135" s="377"/>
      <c r="F135" s="377"/>
      <c r="G135" s="381" t="str">
        <f t="shared" si="14"/>
        <v/>
      </c>
      <c r="H135" s="382">
        <f t="shared" si="15"/>
        <v>0</v>
      </c>
      <c r="I135" s="382" t="str">
        <f t="shared" si="16"/>
        <v/>
      </c>
      <c r="J135" s="382" t="str">
        <f t="shared" si="17"/>
        <v/>
      </c>
      <c r="K135" s="382" t="str">
        <f t="shared" si="18"/>
        <v/>
      </c>
      <c r="L135" s="382" t="str">
        <f t="shared" si="19"/>
        <v/>
      </c>
      <c r="M135" s="382" t="str">
        <f t="shared" si="20"/>
        <v/>
      </c>
      <c r="N135" s="342">
        <f t="shared" si="21"/>
        <v>0</v>
      </c>
      <c r="O135" s="379"/>
      <c r="P135" s="342">
        <f t="shared" si="22"/>
        <v>0</v>
      </c>
      <c r="Q135" s="379"/>
      <c r="R135" s="342">
        <f t="shared" si="23"/>
        <v>0</v>
      </c>
      <c r="S135" s="379"/>
      <c r="T135" s="342">
        <f t="shared" si="24"/>
        <v>0</v>
      </c>
      <c r="U135" s="379"/>
      <c r="V135" s="342">
        <f t="shared" si="25"/>
        <v>0</v>
      </c>
      <c r="W135" s="379"/>
      <c r="X135" s="383">
        <f t="shared" si="26"/>
        <v>0</v>
      </c>
      <c r="Y135" s="377"/>
    </row>
    <row r="136" spans="1:25" x14ac:dyDescent="0.25">
      <c r="A136" s="377"/>
      <c r="B136" s="343"/>
      <c r="C136" s="377"/>
      <c r="D136" s="384"/>
      <c r="E136" s="377"/>
      <c r="F136" s="377"/>
      <c r="G136" s="381" t="str">
        <f t="shared" si="14"/>
        <v/>
      </c>
      <c r="H136" s="382">
        <f t="shared" si="15"/>
        <v>0</v>
      </c>
      <c r="I136" s="382" t="str">
        <f t="shared" si="16"/>
        <v/>
      </c>
      <c r="J136" s="382" t="str">
        <f t="shared" si="17"/>
        <v/>
      </c>
      <c r="K136" s="382" t="str">
        <f t="shared" si="18"/>
        <v/>
      </c>
      <c r="L136" s="382" t="str">
        <f t="shared" si="19"/>
        <v/>
      </c>
      <c r="M136" s="382" t="str">
        <f t="shared" si="20"/>
        <v/>
      </c>
      <c r="N136" s="342">
        <f t="shared" si="21"/>
        <v>0</v>
      </c>
      <c r="O136" s="379"/>
      <c r="P136" s="342">
        <f t="shared" si="22"/>
        <v>0</v>
      </c>
      <c r="Q136" s="379"/>
      <c r="R136" s="342">
        <f t="shared" si="23"/>
        <v>0</v>
      </c>
      <c r="S136" s="379"/>
      <c r="T136" s="342">
        <f t="shared" si="24"/>
        <v>0</v>
      </c>
      <c r="U136" s="379"/>
      <c r="V136" s="342">
        <f t="shared" si="25"/>
        <v>0</v>
      </c>
      <c r="W136" s="379"/>
      <c r="X136" s="383">
        <f t="shared" si="26"/>
        <v>0</v>
      </c>
      <c r="Y136" s="377"/>
    </row>
    <row r="137" spans="1:25" x14ac:dyDescent="0.25">
      <c r="A137" s="377"/>
      <c r="B137" s="343"/>
      <c r="C137" s="377"/>
      <c r="D137" s="384"/>
      <c r="E137" s="377"/>
      <c r="F137" s="377"/>
      <c r="G137" s="381" t="str">
        <f t="shared" si="14"/>
        <v/>
      </c>
      <c r="H137" s="382">
        <f t="shared" si="15"/>
        <v>0</v>
      </c>
      <c r="I137" s="382" t="str">
        <f t="shared" si="16"/>
        <v/>
      </c>
      <c r="J137" s="382" t="str">
        <f t="shared" si="17"/>
        <v/>
      </c>
      <c r="K137" s="382" t="str">
        <f t="shared" si="18"/>
        <v/>
      </c>
      <c r="L137" s="382" t="str">
        <f t="shared" si="19"/>
        <v/>
      </c>
      <c r="M137" s="382" t="str">
        <f t="shared" si="20"/>
        <v/>
      </c>
      <c r="N137" s="342">
        <f t="shared" si="21"/>
        <v>0</v>
      </c>
      <c r="O137" s="379"/>
      <c r="P137" s="342">
        <f t="shared" si="22"/>
        <v>0</v>
      </c>
      <c r="Q137" s="379"/>
      <c r="R137" s="342">
        <f t="shared" si="23"/>
        <v>0</v>
      </c>
      <c r="S137" s="379"/>
      <c r="T137" s="342">
        <f t="shared" si="24"/>
        <v>0</v>
      </c>
      <c r="U137" s="379"/>
      <c r="V137" s="342">
        <f t="shared" si="25"/>
        <v>0</v>
      </c>
      <c r="W137" s="379"/>
      <c r="X137" s="383">
        <f t="shared" si="26"/>
        <v>0</v>
      </c>
      <c r="Y137" s="377"/>
    </row>
    <row r="138" spans="1:25" x14ac:dyDescent="0.25">
      <c r="A138" s="377"/>
      <c r="B138" s="343"/>
      <c r="C138" s="377"/>
      <c r="D138" s="384"/>
      <c r="E138" s="377"/>
      <c r="F138" s="377"/>
      <c r="G138" s="381" t="str">
        <f t="shared" si="14"/>
        <v/>
      </c>
      <c r="H138" s="382">
        <f t="shared" si="15"/>
        <v>0</v>
      </c>
      <c r="I138" s="382" t="str">
        <f t="shared" si="16"/>
        <v/>
      </c>
      <c r="J138" s="382" t="str">
        <f t="shared" si="17"/>
        <v/>
      </c>
      <c r="K138" s="382" t="str">
        <f t="shared" si="18"/>
        <v/>
      </c>
      <c r="L138" s="382" t="str">
        <f t="shared" si="19"/>
        <v/>
      </c>
      <c r="M138" s="382" t="str">
        <f t="shared" si="20"/>
        <v/>
      </c>
      <c r="N138" s="342">
        <f t="shared" si="21"/>
        <v>0</v>
      </c>
      <c r="O138" s="379"/>
      <c r="P138" s="342">
        <f t="shared" si="22"/>
        <v>0</v>
      </c>
      <c r="Q138" s="379"/>
      <c r="R138" s="342">
        <f t="shared" si="23"/>
        <v>0</v>
      </c>
      <c r="S138" s="379"/>
      <c r="T138" s="342">
        <f t="shared" si="24"/>
        <v>0</v>
      </c>
      <c r="U138" s="379"/>
      <c r="V138" s="342">
        <f t="shared" si="25"/>
        <v>0</v>
      </c>
      <c r="W138" s="379"/>
      <c r="X138" s="383">
        <f t="shared" si="26"/>
        <v>0</v>
      </c>
      <c r="Y138" s="377"/>
    </row>
    <row r="139" spans="1:25" x14ac:dyDescent="0.25">
      <c r="A139" s="377"/>
      <c r="B139" s="343"/>
      <c r="C139" s="377"/>
      <c r="D139" s="384"/>
      <c r="E139" s="377"/>
      <c r="F139" s="377"/>
      <c r="G139" s="381" t="str">
        <f t="shared" si="14"/>
        <v/>
      </c>
      <c r="H139" s="382">
        <f t="shared" si="15"/>
        <v>0</v>
      </c>
      <c r="I139" s="382" t="str">
        <f t="shared" si="16"/>
        <v/>
      </c>
      <c r="J139" s="382" t="str">
        <f t="shared" si="17"/>
        <v/>
      </c>
      <c r="K139" s="382" t="str">
        <f t="shared" si="18"/>
        <v/>
      </c>
      <c r="L139" s="382" t="str">
        <f t="shared" si="19"/>
        <v/>
      </c>
      <c r="M139" s="382" t="str">
        <f t="shared" si="20"/>
        <v/>
      </c>
      <c r="N139" s="342">
        <f t="shared" si="21"/>
        <v>0</v>
      </c>
      <c r="O139" s="379"/>
      <c r="P139" s="342">
        <f t="shared" si="22"/>
        <v>0</v>
      </c>
      <c r="Q139" s="379"/>
      <c r="R139" s="342">
        <f t="shared" si="23"/>
        <v>0</v>
      </c>
      <c r="S139" s="379"/>
      <c r="T139" s="342">
        <f t="shared" si="24"/>
        <v>0</v>
      </c>
      <c r="U139" s="379"/>
      <c r="V139" s="342">
        <f t="shared" si="25"/>
        <v>0</v>
      </c>
      <c r="W139" s="379"/>
      <c r="X139" s="383">
        <f t="shared" si="26"/>
        <v>0</v>
      </c>
      <c r="Y139" s="377"/>
    </row>
    <row r="140" spans="1:25" x14ac:dyDescent="0.25">
      <c r="A140" s="377"/>
      <c r="B140" s="343"/>
      <c r="C140" s="377"/>
      <c r="D140" s="384"/>
      <c r="E140" s="377"/>
      <c r="F140" s="377"/>
      <c r="G140" s="381" t="str">
        <f t="shared" si="14"/>
        <v/>
      </c>
      <c r="H140" s="382">
        <f t="shared" si="15"/>
        <v>0</v>
      </c>
      <c r="I140" s="382" t="str">
        <f t="shared" si="16"/>
        <v/>
      </c>
      <c r="J140" s="382" t="str">
        <f t="shared" si="17"/>
        <v/>
      </c>
      <c r="K140" s="382" t="str">
        <f t="shared" si="18"/>
        <v/>
      </c>
      <c r="L140" s="382" t="str">
        <f t="shared" si="19"/>
        <v/>
      </c>
      <c r="M140" s="382" t="str">
        <f t="shared" si="20"/>
        <v/>
      </c>
      <c r="N140" s="342">
        <f t="shared" si="21"/>
        <v>0</v>
      </c>
      <c r="O140" s="379"/>
      <c r="P140" s="342">
        <f t="shared" si="22"/>
        <v>0</v>
      </c>
      <c r="Q140" s="379"/>
      <c r="R140" s="342">
        <f t="shared" si="23"/>
        <v>0</v>
      </c>
      <c r="S140" s="379"/>
      <c r="T140" s="342">
        <f t="shared" si="24"/>
        <v>0</v>
      </c>
      <c r="U140" s="379"/>
      <c r="V140" s="342">
        <f t="shared" si="25"/>
        <v>0</v>
      </c>
      <c r="W140" s="379"/>
      <c r="X140" s="383">
        <f t="shared" si="26"/>
        <v>0</v>
      </c>
      <c r="Y140" s="377"/>
    </row>
    <row r="141" spans="1:25" x14ac:dyDescent="0.25">
      <c r="A141" s="377"/>
      <c r="B141" s="343"/>
      <c r="C141" s="377"/>
      <c r="D141" s="384"/>
      <c r="E141" s="377"/>
      <c r="F141" s="377"/>
      <c r="G141" s="381" t="str">
        <f t="shared" si="14"/>
        <v/>
      </c>
      <c r="H141" s="382">
        <f t="shared" si="15"/>
        <v>0</v>
      </c>
      <c r="I141" s="382" t="str">
        <f t="shared" si="16"/>
        <v/>
      </c>
      <c r="J141" s="382" t="str">
        <f t="shared" si="17"/>
        <v/>
      </c>
      <c r="K141" s="382" t="str">
        <f t="shared" si="18"/>
        <v/>
      </c>
      <c r="L141" s="382" t="str">
        <f t="shared" si="19"/>
        <v/>
      </c>
      <c r="M141" s="382" t="str">
        <f t="shared" si="20"/>
        <v/>
      </c>
      <c r="N141" s="342">
        <f t="shared" si="21"/>
        <v>0</v>
      </c>
      <c r="O141" s="379"/>
      <c r="P141" s="342">
        <f t="shared" si="22"/>
        <v>0</v>
      </c>
      <c r="Q141" s="379"/>
      <c r="R141" s="342">
        <f t="shared" si="23"/>
        <v>0</v>
      </c>
      <c r="S141" s="379"/>
      <c r="T141" s="342">
        <f t="shared" si="24"/>
        <v>0</v>
      </c>
      <c r="U141" s="379"/>
      <c r="V141" s="342">
        <f t="shared" si="25"/>
        <v>0</v>
      </c>
      <c r="W141" s="379"/>
      <c r="X141" s="383">
        <f t="shared" si="26"/>
        <v>0</v>
      </c>
      <c r="Y141" s="377"/>
    </row>
    <row r="142" spans="1:25" x14ac:dyDescent="0.25">
      <c r="A142" s="377"/>
      <c r="B142" s="343"/>
      <c r="C142" s="377"/>
      <c r="D142" s="384"/>
      <c r="E142" s="377"/>
      <c r="F142" s="377"/>
      <c r="G142" s="381" t="str">
        <f t="shared" si="14"/>
        <v/>
      </c>
      <c r="H142" s="382">
        <f t="shared" si="15"/>
        <v>0</v>
      </c>
      <c r="I142" s="382" t="str">
        <f t="shared" si="16"/>
        <v/>
      </c>
      <c r="J142" s="382" t="str">
        <f t="shared" si="17"/>
        <v/>
      </c>
      <c r="K142" s="382" t="str">
        <f t="shared" si="18"/>
        <v/>
      </c>
      <c r="L142" s="382" t="str">
        <f t="shared" si="19"/>
        <v/>
      </c>
      <c r="M142" s="382" t="str">
        <f t="shared" si="20"/>
        <v/>
      </c>
      <c r="N142" s="342">
        <f t="shared" si="21"/>
        <v>0</v>
      </c>
      <c r="O142" s="379"/>
      <c r="P142" s="342">
        <f t="shared" si="22"/>
        <v>0</v>
      </c>
      <c r="Q142" s="379"/>
      <c r="R142" s="342">
        <f t="shared" si="23"/>
        <v>0</v>
      </c>
      <c r="S142" s="379"/>
      <c r="T142" s="342">
        <f t="shared" si="24"/>
        <v>0</v>
      </c>
      <c r="U142" s="379"/>
      <c r="V142" s="342">
        <f t="shared" si="25"/>
        <v>0</v>
      </c>
      <c r="W142" s="379"/>
      <c r="X142" s="383">
        <f t="shared" si="26"/>
        <v>0</v>
      </c>
      <c r="Y142" s="377"/>
    </row>
    <row r="143" spans="1:25" x14ac:dyDescent="0.25">
      <c r="A143" s="377"/>
      <c r="B143" s="343"/>
      <c r="C143" s="377"/>
      <c r="D143" s="384"/>
      <c r="E143" s="377"/>
      <c r="F143" s="377"/>
      <c r="G143" s="381" t="str">
        <f t="shared" si="14"/>
        <v/>
      </c>
      <c r="H143" s="382">
        <f t="shared" si="15"/>
        <v>0</v>
      </c>
      <c r="I143" s="382" t="str">
        <f t="shared" si="16"/>
        <v/>
      </c>
      <c r="J143" s="382" t="str">
        <f t="shared" si="17"/>
        <v/>
      </c>
      <c r="K143" s="382" t="str">
        <f t="shared" si="18"/>
        <v/>
      </c>
      <c r="L143" s="382" t="str">
        <f t="shared" si="19"/>
        <v/>
      </c>
      <c r="M143" s="382" t="str">
        <f t="shared" si="20"/>
        <v/>
      </c>
      <c r="N143" s="342">
        <f t="shared" si="21"/>
        <v>0</v>
      </c>
      <c r="O143" s="379"/>
      <c r="P143" s="342">
        <f t="shared" si="22"/>
        <v>0</v>
      </c>
      <c r="Q143" s="379"/>
      <c r="R143" s="342">
        <f t="shared" si="23"/>
        <v>0</v>
      </c>
      <c r="S143" s="379"/>
      <c r="T143" s="342">
        <f t="shared" si="24"/>
        <v>0</v>
      </c>
      <c r="U143" s="379"/>
      <c r="V143" s="342">
        <f t="shared" si="25"/>
        <v>0</v>
      </c>
      <c r="W143" s="379"/>
      <c r="X143" s="383">
        <f t="shared" si="26"/>
        <v>0</v>
      </c>
      <c r="Y143" s="377"/>
    </row>
    <row r="144" spans="1:25" x14ac:dyDescent="0.25">
      <c r="A144" s="377"/>
      <c r="B144" s="343"/>
      <c r="C144" s="377"/>
      <c r="D144" s="384"/>
      <c r="E144" s="377"/>
      <c r="F144" s="377"/>
      <c r="G144" s="381" t="str">
        <f t="shared" si="14"/>
        <v/>
      </c>
      <c r="H144" s="382">
        <f t="shared" si="15"/>
        <v>0</v>
      </c>
      <c r="I144" s="382" t="str">
        <f t="shared" si="16"/>
        <v/>
      </c>
      <c r="J144" s="382" t="str">
        <f t="shared" si="17"/>
        <v/>
      </c>
      <c r="K144" s="382" t="str">
        <f t="shared" si="18"/>
        <v/>
      </c>
      <c r="L144" s="382" t="str">
        <f t="shared" si="19"/>
        <v/>
      </c>
      <c r="M144" s="382" t="str">
        <f t="shared" si="20"/>
        <v/>
      </c>
      <c r="N144" s="342">
        <f t="shared" si="21"/>
        <v>0</v>
      </c>
      <c r="O144" s="379"/>
      <c r="P144" s="342">
        <f t="shared" si="22"/>
        <v>0</v>
      </c>
      <c r="Q144" s="379"/>
      <c r="R144" s="342">
        <f t="shared" si="23"/>
        <v>0</v>
      </c>
      <c r="S144" s="379"/>
      <c r="T144" s="342">
        <f t="shared" si="24"/>
        <v>0</v>
      </c>
      <c r="U144" s="379"/>
      <c r="V144" s="342">
        <f t="shared" si="25"/>
        <v>0</v>
      </c>
      <c r="W144" s="379"/>
      <c r="X144" s="383">
        <f t="shared" si="26"/>
        <v>0</v>
      </c>
      <c r="Y144" s="377"/>
    </row>
    <row r="145" spans="1:25" x14ac:dyDescent="0.25">
      <c r="A145" s="377"/>
      <c r="B145" s="343"/>
      <c r="C145" s="377"/>
      <c r="D145" s="384"/>
      <c r="E145" s="377"/>
      <c r="F145" s="377"/>
      <c r="G145" s="381" t="str">
        <f t="shared" si="14"/>
        <v/>
      </c>
      <c r="H145" s="382">
        <f t="shared" si="15"/>
        <v>0</v>
      </c>
      <c r="I145" s="382" t="str">
        <f t="shared" si="16"/>
        <v/>
      </c>
      <c r="J145" s="382" t="str">
        <f t="shared" si="17"/>
        <v/>
      </c>
      <c r="K145" s="382" t="str">
        <f t="shared" si="18"/>
        <v/>
      </c>
      <c r="L145" s="382" t="str">
        <f t="shared" si="19"/>
        <v/>
      </c>
      <c r="M145" s="382" t="str">
        <f t="shared" si="20"/>
        <v/>
      </c>
      <c r="N145" s="342">
        <f t="shared" si="21"/>
        <v>0</v>
      </c>
      <c r="O145" s="379"/>
      <c r="P145" s="342">
        <f t="shared" si="22"/>
        <v>0</v>
      </c>
      <c r="Q145" s="379"/>
      <c r="R145" s="342">
        <f t="shared" si="23"/>
        <v>0</v>
      </c>
      <c r="S145" s="379"/>
      <c r="T145" s="342">
        <f t="shared" si="24"/>
        <v>0</v>
      </c>
      <c r="U145" s="379"/>
      <c r="V145" s="342">
        <f t="shared" si="25"/>
        <v>0</v>
      </c>
      <c r="W145" s="379"/>
      <c r="X145" s="383">
        <f t="shared" si="26"/>
        <v>0</v>
      </c>
      <c r="Y145" s="377"/>
    </row>
    <row r="146" spans="1:25" x14ac:dyDescent="0.25">
      <c r="A146" s="377"/>
      <c r="B146" s="343"/>
      <c r="C146" s="377"/>
      <c r="D146" s="384"/>
      <c r="E146" s="377"/>
      <c r="F146" s="377"/>
      <c r="G146" s="381" t="str">
        <f t="shared" si="14"/>
        <v/>
      </c>
      <c r="H146" s="382">
        <f t="shared" si="15"/>
        <v>0</v>
      </c>
      <c r="I146" s="382" t="str">
        <f t="shared" si="16"/>
        <v/>
      </c>
      <c r="J146" s="382" t="str">
        <f t="shared" si="17"/>
        <v/>
      </c>
      <c r="K146" s="382" t="str">
        <f t="shared" si="18"/>
        <v/>
      </c>
      <c r="L146" s="382" t="str">
        <f t="shared" si="19"/>
        <v/>
      </c>
      <c r="M146" s="382" t="str">
        <f t="shared" si="20"/>
        <v/>
      </c>
      <c r="N146" s="342">
        <f t="shared" si="21"/>
        <v>0</v>
      </c>
      <c r="O146" s="379"/>
      <c r="P146" s="342">
        <f t="shared" si="22"/>
        <v>0</v>
      </c>
      <c r="Q146" s="379"/>
      <c r="R146" s="342">
        <f t="shared" si="23"/>
        <v>0</v>
      </c>
      <c r="S146" s="379"/>
      <c r="T146" s="342">
        <f t="shared" si="24"/>
        <v>0</v>
      </c>
      <c r="U146" s="379"/>
      <c r="V146" s="342">
        <f t="shared" si="25"/>
        <v>0</v>
      </c>
      <c r="W146" s="379"/>
      <c r="X146" s="383">
        <f t="shared" si="26"/>
        <v>0</v>
      </c>
      <c r="Y146" s="377"/>
    </row>
    <row r="147" spans="1:25" x14ac:dyDescent="0.25">
      <c r="A147" s="377"/>
      <c r="B147" s="343"/>
      <c r="C147" s="377"/>
      <c r="D147" s="384"/>
      <c r="E147" s="377"/>
      <c r="F147" s="377"/>
      <c r="G147" s="381" t="str">
        <f t="shared" si="14"/>
        <v/>
      </c>
      <c r="H147" s="382">
        <f t="shared" si="15"/>
        <v>0</v>
      </c>
      <c r="I147" s="382" t="str">
        <f t="shared" si="16"/>
        <v/>
      </c>
      <c r="J147" s="382" t="str">
        <f t="shared" si="17"/>
        <v/>
      </c>
      <c r="K147" s="382" t="str">
        <f t="shared" si="18"/>
        <v/>
      </c>
      <c r="L147" s="382" t="str">
        <f t="shared" si="19"/>
        <v/>
      </c>
      <c r="M147" s="382" t="str">
        <f t="shared" si="20"/>
        <v/>
      </c>
      <c r="N147" s="342">
        <f t="shared" si="21"/>
        <v>0</v>
      </c>
      <c r="O147" s="379"/>
      <c r="P147" s="342">
        <f t="shared" si="22"/>
        <v>0</v>
      </c>
      <c r="Q147" s="379"/>
      <c r="R147" s="342">
        <f t="shared" si="23"/>
        <v>0</v>
      </c>
      <c r="S147" s="379"/>
      <c r="T147" s="342">
        <f t="shared" si="24"/>
        <v>0</v>
      </c>
      <c r="U147" s="379"/>
      <c r="V147" s="342">
        <f t="shared" si="25"/>
        <v>0</v>
      </c>
      <c r="W147" s="379"/>
      <c r="X147" s="383">
        <f t="shared" si="26"/>
        <v>0</v>
      </c>
      <c r="Y147" s="377"/>
    </row>
    <row r="148" spans="1:25" x14ac:dyDescent="0.25">
      <c r="A148" s="377"/>
      <c r="B148" s="343"/>
      <c r="C148" s="377"/>
      <c r="D148" s="384"/>
      <c r="E148" s="377"/>
      <c r="F148" s="377"/>
      <c r="G148" s="381" t="str">
        <f t="shared" si="14"/>
        <v/>
      </c>
      <c r="H148" s="382">
        <f t="shared" si="15"/>
        <v>0</v>
      </c>
      <c r="I148" s="382" t="str">
        <f t="shared" si="16"/>
        <v/>
      </c>
      <c r="J148" s="382" t="str">
        <f t="shared" si="17"/>
        <v/>
      </c>
      <c r="K148" s="382" t="str">
        <f t="shared" si="18"/>
        <v/>
      </c>
      <c r="L148" s="382" t="str">
        <f t="shared" si="19"/>
        <v/>
      </c>
      <c r="M148" s="382" t="str">
        <f t="shared" si="20"/>
        <v/>
      </c>
      <c r="N148" s="342">
        <f t="shared" si="21"/>
        <v>0</v>
      </c>
      <c r="O148" s="379"/>
      <c r="P148" s="342">
        <f t="shared" si="22"/>
        <v>0</v>
      </c>
      <c r="Q148" s="379"/>
      <c r="R148" s="342">
        <f t="shared" si="23"/>
        <v>0</v>
      </c>
      <c r="S148" s="379"/>
      <c r="T148" s="342">
        <f t="shared" si="24"/>
        <v>0</v>
      </c>
      <c r="U148" s="379"/>
      <c r="V148" s="342">
        <f t="shared" si="25"/>
        <v>0</v>
      </c>
      <c r="W148" s="379"/>
      <c r="X148" s="383">
        <f t="shared" si="26"/>
        <v>0</v>
      </c>
      <c r="Y148" s="377"/>
    </row>
    <row r="149" spans="1:25" x14ac:dyDescent="0.25">
      <c r="A149" s="377"/>
      <c r="B149" s="343"/>
      <c r="C149" s="377"/>
      <c r="D149" s="384"/>
      <c r="E149" s="377"/>
      <c r="F149" s="377"/>
      <c r="G149" s="381" t="str">
        <f t="shared" ref="G149:G212" si="27">IF(E149="","",DATE(YEAR(D149),MONTH(D149)+E149,DAY(D149)-1))</f>
        <v/>
      </c>
      <c r="H149" s="382">
        <f t="shared" ref="H149:H212" si="28">SUM(I149:M149)</f>
        <v>0</v>
      </c>
      <c r="I149" s="382" t="str">
        <f t="shared" ref="I149:I212" si="29">IF(E149="","",IFERROR(AND($I$5,$J$5)*DATEDIF(MAX($I$5,$D149),MIN($J$5,$G149)+1,"m"),0))</f>
        <v/>
      </c>
      <c r="J149" s="382" t="str">
        <f t="shared" ref="J149:J212" si="30">IF(E149="","",IFERROR(AND($I$6,$J$6)*DATEDIF(MAX($I$6,$D149),MIN($J$6,$G149)+1,"m"),0))</f>
        <v/>
      </c>
      <c r="K149" s="382" t="str">
        <f t="shared" ref="K149:K212" si="31">IF(E149="","",IFERROR(AND($I$7,$J$7)*DATEDIF(MAX($I$7,$D149),MIN($J$7,$G149)+1,"m"),0))</f>
        <v/>
      </c>
      <c r="L149" s="382" t="str">
        <f t="shared" ref="L149:L212" si="32">IF(E149="","",IFERROR(AND($I$8,$J$8)*DATEDIF(MAX($I$8,$D149),MIN($J$8,$G149)+1,"m"),0))</f>
        <v/>
      </c>
      <c r="M149" s="382" t="str">
        <f t="shared" ref="M149:M212" si="33">IF(E149="","",IFERROR(AND($I$9,$J$9)*DATEDIF(MAX($I$9,$D149),MIN($J$9,$G149)+1,"m"),0))</f>
        <v/>
      </c>
      <c r="N149" s="342">
        <f t="shared" ref="N149:N212" si="34">IFERROR(ROUND(B149/E149*I149*F149,2),0)</f>
        <v>0</v>
      </c>
      <c r="O149" s="379"/>
      <c r="P149" s="342">
        <f t="shared" ref="P149:P212" si="35">IFERROR(ROUND(B149/E149*J149*F149,2),0)</f>
        <v>0</v>
      </c>
      <c r="Q149" s="379"/>
      <c r="R149" s="342">
        <f t="shared" ref="R149:R212" si="36">IFERROR(ROUND(B149/E149*K149*F149,2),0)</f>
        <v>0</v>
      </c>
      <c r="S149" s="379"/>
      <c r="T149" s="342">
        <f t="shared" ref="T149:T212" si="37">IFERROR(ROUND(B149/E149*L149*F149,2),0)</f>
        <v>0</v>
      </c>
      <c r="U149" s="379"/>
      <c r="V149" s="342">
        <f t="shared" ref="V149:V212" si="38">IFERROR(ROUND(B149/E149*M149*F149,2),0)</f>
        <v>0</v>
      </c>
      <c r="W149" s="379"/>
      <c r="X149" s="383">
        <f t="shared" ref="X149:X212" si="39">B149-SUM(N149:V149)</f>
        <v>0</v>
      </c>
      <c r="Y149" s="377"/>
    </row>
    <row r="150" spans="1:25" x14ac:dyDescent="0.25">
      <c r="A150" s="377"/>
      <c r="B150" s="343"/>
      <c r="C150" s="377"/>
      <c r="D150" s="384"/>
      <c r="E150" s="377"/>
      <c r="F150" s="377"/>
      <c r="G150" s="381" t="str">
        <f t="shared" si="27"/>
        <v/>
      </c>
      <c r="H150" s="382">
        <f t="shared" si="28"/>
        <v>0</v>
      </c>
      <c r="I150" s="382" t="str">
        <f t="shared" si="29"/>
        <v/>
      </c>
      <c r="J150" s="382" t="str">
        <f t="shared" si="30"/>
        <v/>
      </c>
      <c r="K150" s="382" t="str">
        <f t="shared" si="31"/>
        <v/>
      </c>
      <c r="L150" s="382" t="str">
        <f t="shared" si="32"/>
        <v/>
      </c>
      <c r="M150" s="382" t="str">
        <f t="shared" si="33"/>
        <v/>
      </c>
      <c r="N150" s="342">
        <f t="shared" si="34"/>
        <v>0</v>
      </c>
      <c r="O150" s="379"/>
      <c r="P150" s="342">
        <f t="shared" si="35"/>
        <v>0</v>
      </c>
      <c r="Q150" s="379"/>
      <c r="R150" s="342">
        <f t="shared" si="36"/>
        <v>0</v>
      </c>
      <c r="S150" s="379"/>
      <c r="T150" s="342">
        <f t="shared" si="37"/>
        <v>0</v>
      </c>
      <c r="U150" s="379"/>
      <c r="V150" s="342">
        <f t="shared" si="38"/>
        <v>0</v>
      </c>
      <c r="W150" s="379"/>
      <c r="X150" s="383">
        <f t="shared" si="39"/>
        <v>0</v>
      </c>
      <c r="Y150" s="377"/>
    </row>
    <row r="151" spans="1:25" x14ac:dyDescent="0.25">
      <c r="A151" s="377"/>
      <c r="B151" s="343"/>
      <c r="C151" s="377"/>
      <c r="D151" s="384"/>
      <c r="E151" s="377"/>
      <c r="F151" s="377"/>
      <c r="G151" s="381" t="str">
        <f t="shared" si="27"/>
        <v/>
      </c>
      <c r="H151" s="382">
        <f t="shared" si="28"/>
        <v>0</v>
      </c>
      <c r="I151" s="382" t="str">
        <f t="shared" si="29"/>
        <v/>
      </c>
      <c r="J151" s="382" t="str">
        <f t="shared" si="30"/>
        <v/>
      </c>
      <c r="K151" s="382" t="str">
        <f t="shared" si="31"/>
        <v/>
      </c>
      <c r="L151" s="382" t="str">
        <f t="shared" si="32"/>
        <v/>
      </c>
      <c r="M151" s="382" t="str">
        <f t="shared" si="33"/>
        <v/>
      </c>
      <c r="N151" s="342">
        <f t="shared" si="34"/>
        <v>0</v>
      </c>
      <c r="O151" s="379"/>
      <c r="P151" s="342">
        <f t="shared" si="35"/>
        <v>0</v>
      </c>
      <c r="Q151" s="379"/>
      <c r="R151" s="342">
        <f t="shared" si="36"/>
        <v>0</v>
      </c>
      <c r="S151" s="379"/>
      <c r="T151" s="342">
        <f t="shared" si="37"/>
        <v>0</v>
      </c>
      <c r="U151" s="379"/>
      <c r="V151" s="342">
        <f t="shared" si="38"/>
        <v>0</v>
      </c>
      <c r="W151" s="379"/>
      <c r="X151" s="383">
        <f t="shared" si="39"/>
        <v>0</v>
      </c>
      <c r="Y151" s="377"/>
    </row>
    <row r="152" spans="1:25" x14ac:dyDescent="0.25">
      <c r="A152" s="377"/>
      <c r="B152" s="343"/>
      <c r="C152" s="377"/>
      <c r="D152" s="384"/>
      <c r="E152" s="377"/>
      <c r="F152" s="377"/>
      <c r="G152" s="381" t="str">
        <f t="shared" si="27"/>
        <v/>
      </c>
      <c r="H152" s="382">
        <f t="shared" si="28"/>
        <v>0</v>
      </c>
      <c r="I152" s="382" t="str">
        <f t="shared" si="29"/>
        <v/>
      </c>
      <c r="J152" s="382" t="str">
        <f t="shared" si="30"/>
        <v/>
      </c>
      <c r="K152" s="382" t="str">
        <f t="shared" si="31"/>
        <v/>
      </c>
      <c r="L152" s="382" t="str">
        <f t="shared" si="32"/>
        <v/>
      </c>
      <c r="M152" s="382" t="str">
        <f t="shared" si="33"/>
        <v/>
      </c>
      <c r="N152" s="342">
        <f t="shared" si="34"/>
        <v>0</v>
      </c>
      <c r="O152" s="379"/>
      <c r="P152" s="342">
        <f t="shared" si="35"/>
        <v>0</v>
      </c>
      <c r="Q152" s="379"/>
      <c r="R152" s="342">
        <f t="shared" si="36"/>
        <v>0</v>
      </c>
      <c r="S152" s="379"/>
      <c r="T152" s="342">
        <f t="shared" si="37"/>
        <v>0</v>
      </c>
      <c r="U152" s="379"/>
      <c r="V152" s="342">
        <f t="shared" si="38"/>
        <v>0</v>
      </c>
      <c r="W152" s="379"/>
      <c r="X152" s="383">
        <f t="shared" si="39"/>
        <v>0</v>
      </c>
      <c r="Y152" s="377"/>
    </row>
    <row r="153" spans="1:25" x14ac:dyDescent="0.25">
      <c r="A153" s="377"/>
      <c r="B153" s="343"/>
      <c r="C153" s="377"/>
      <c r="D153" s="384"/>
      <c r="E153" s="377"/>
      <c r="F153" s="377"/>
      <c r="G153" s="381" t="str">
        <f t="shared" si="27"/>
        <v/>
      </c>
      <c r="H153" s="382">
        <f t="shared" si="28"/>
        <v>0</v>
      </c>
      <c r="I153" s="382" t="str">
        <f t="shared" si="29"/>
        <v/>
      </c>
      <c r="J153" s="382" t="str">
        <f t="shared" si="30"/>
        <v/>
      </c>
      <c r="K153" s="382" t="str">
        <f t="shared" si="31"/>
        <v/>
      </c>
      <c r="L153" s="382" t="str">
        <f t="shared" si="32"/>
        <v/>
      </c>
      <c r="M153" s="382" t="str">
        <f t="shared" si="33"/>
        <v/>
      </c>
      <c r="N153" s="342">
        <f t="shared" si="34"/>
        <v>0</v>
      </c>
      <c r="O153" s="379"/>
      <c r="P153" s="342">
        <f t="shared" si="35"/>
        <v>0</v>
      </c>
      <c r="Q153" s="379"/>
      <c r="R153" s="342">
        <f t="shared" si="36"/>
        <v>0</v>
      </c>
      <c r="S153" s="379"/>
      <c r="T153" s="342">
        <f t="shared" si="37"/>
        <v>0</v>
      </c>
      <c r="U153" s="379"/>
      <c r="V153" s="342">
        <f t="shared" si="38"/>
        <v>0</v>
      </c>
      <c r="W153" s="379"/>
      <c r="X153" s="383">
        <f t="shared" si="39"/>
        <v>0</v>
      </c>
      <c r="Y153" s="377"/>
    </row>
    <row r="154" spans="1:25" x14ac:dyDescent="0.25">
      <c r="A154" s="377"/>
      <c r="B154" s="343"/>
      <c r="C154" s="377"/>
      <c r="D154" s="384"/>
      <c r="E154" s="377"/>
      <c r="F154" s="377"/>
      <c r="G154" s="381" t="str">
        <f t="shared" si="27"/>
        <v/>
      </c>
      <c r="H154" s="382">
        <f t="shared" si="28"/>
        <v>0</v>
      </c>
      <c r="I154" s="382" t="str">
        <f t="shared" si="29"/>
        <v/>
      </c>
      <c r="J154" s="382" t="str">
        <f t="shared" si="30"/>
        <v/>
      </c>
      <c r="K154" s="382" t="str">
        <f t="shared" si="31"/>
        <v/>
      </c>
      <c r="L154" s="382" t="str">
        <f t="shared" si="32"/>
        <v/>
      </c>
      <c r="M154" s="382" t="str">
        <f t="shared" si="33"/>
        <v/>
      </c>
      <c r="N154" s="342">
        <f t="shared" si="34"/>
        <v>0</v>
      </c>
      <c r="O154" s="379"/>
      <c r="P154" s="342">
        <f t="shared" si="35"/>
        <v>0</v>
      </c>
      <c r="Q154" s="379"/>
      <c r="R154" s="342">
        <f t="shared" si="36"/>
        <v>0</v>
      </c>
      <c r="S154" s="379"/>
      <c r="T154" s="342">
        <f t="shared" si="37"/>
        <v>0</v>
      </c>
      <c r="U154" s="379"/>
      <c r="V154" s="342">
        <f t="shared" si="38"/>
        <v>0</v>
      </c>
      <c r="W154" s="379"/>
      <c r="X154" s="383">
        <f t="shared" si="39"/>
        <v>0</v>
      </c>
      <c r="Y154" s="377"/>
    </row>
    <row r="155" spans="1:25" x14ac:dyDescent="0.25">
      <c r="A155" s="377"/>
      <c r="B155" s="343"/>
      <c r="C155" s="377"/>
      <c r="D155" s="384"/>
      <c r="E155" s="377"/>
      <c r="F155" s="377"/>
      <c r="G155" s="381" t="str">
        <f t="shared" si="27"/>
        <v/>
      </c>
      <c r="H155" s="382">
        <f t="shared" si="28"/>
        <v>0</v>
      </c>
      <c r="I155" s="382" t="str">
        <f t="shared" si="29"/>
        <v/>
      </c>
      <c r="J155" s="382" t="str">
        <f t="shared" si="30"/>
        <v/>
      </c>
      <c r="K155" s="382" t="str">
        <f t="shared" si="31"/>
        <v/>
      </c>
      <c r="L155" s="382" t="str">
        <f t="shared" si="32"/>
        <v/>
      </c>
      <c r="M155" s="382" t="str">
        <f t="shared" si="33"/>
        <v/>
      </c>
      <c r="N155" s="342">
        <f t="shared" si="34"/>
        <v>0</v>
      </c>
      <c r="O155" s="379"/>
      <c r="P155" s="342">
        <f t="shared" si="35"/>
        <v>0</v>
      </c>
      <c r="Q155" s="379"/>
      <c r="R155" s="342">
        <f t="shared" si="36"/>
        <v>0</v>
      </c>
      <c r="S155" s="379"/>
      <c r="T155" s="342">
        <f t="shared" si="37"/>
        <v>0</v>
      </c>
      <c r="U155" s="379"/>
      <c r="V155" s="342">
        <f t="shared" si="38"/>
        <v>0</v>
      </c>
      <c r="W155" s="379"/>
      <c r="X155" s="383">
        <f t="shared" si="39"/>
        <v>0</v>
      </c>
      <c r="Y155" s="377"/>
    </row>
    <row r="156" spans="1:25" x14ac:dyDescent="0.25">
      <c r="A156" s="377"/>
      <c r="B156" s="343"/>
      <c r="C156" s="377"/>
      <c r="D156" s="384"/>
      <c r="E156" s="377"/>
      <c r="F156" s="377"/>
      <c r="G156" s="381" t="str">
        <f t="shared" si="27"/>
        <v/>
      </c>
      <c r="H156" s="382">
        <f t="shared" si="28"/>
        <v>0</v>
      </c>
      <c r="I156" s="382" t="str">
        <f t="shared" si="29"/>
        <v/>
      </c>
      <c r="J156" s="382" t="str">
        <f t="shared" si="30"/>
        <v/>
      </c>
      <c r="K156" s="382" t="str">
        <f t="shared" si="31"/>
        <v/>
      </c>
      <c r="L156" s="382" t="str">
        <f t="shared" si="32"/>
        <v/>
      </c>
      <c r="M156" s="382" t="str">
        <f t="shared" si="33"/>
        <v/>
      </c>
      <c r="N156" s="342">
        <f t="shared" si="34"/>
        <v>0</v>
      </c>
      <c r="O156" s="379"/>
      <c r="P156" s="342">
        <f t="shared" si="35"/>
        <v>0</v>
      </c>
      <c r="Q156" s="379"/>
      <c r="R156" s="342">
        <f t="shared" si="36"/>
        <v>0</v>
      </c>
      <c r="S156" s="379"/>
      <c r="T156" s="342">
        <f t="shared" si="37"/>
        <v>0</v>
      </c>
      <c r="U156" s="379"/>
      <c r="V156" s="342">
        <f t="shared" si="38"/>
        <v>0</v>
      </c>
      <c r="W156" s="379"/>
      <c r="X156" s="383">
        <f t="shared" si="39"/>
        <v>0</v>
      </c>
      <c r="Y156" s="377"/>
    </row>
    <row r="157" spans="1:25" x14ac:dyDescent="0.25">
      <c r="A157" s="377"/>
      <c r="B157" s="343"/>
      <c r="C157" s="377"/>
      <c r="D157" s="384"/>
      <c r="E157" s="377"/>
      <c r="F157" s="377"/>
      <c r="G157" s="381" t="str">
        <f t="shared" si="27"/>
        <v/>
      </c>
      <c r="H157" s="382">
        <f t="shared" si="28"/>
        <v>0</v>
      </c>
      <c r="I157" s="382" t="str">
        <f t="shared" si="29"/>
        <v/>
      </c>
      <c r="J157" s="382" t="str">
        <f t="shared" si="30"/>
        <v/>
      </c>
      <c r="K157" s="382" t="str">
        <f t="shared" si="31"/>
        <v/>
      </c>
      <c r="L157" s="382" t="str">
        <f t="shared" si="32"/>
        <v/>
      </c>
      <c r="M157" s="382" t="str">
        <f t="shared" si="33"/>
        <v/>
      </c>
      <c r="N157" s="342">
        <f t="shared" si="34"/>
        <v>0</v>
      </c>
      <c r="O157" s="379"/>
      <c r="P157" s="342">
        <f t="shared" si="35"/>
        <v>0</v>
      </c>
      <c r="Q157" s="379"/>
      <c r="R157" s="342">
        <f t="shared" si="36"/>
        <v>0</v>
      </c>
      <c r="S157" s="379"/>
      <c r="T157" s="342">
        <f t="shared" si="37"/>
        <v>0</v>
      </c>
      <c r="U157" s="379"/>
      <c r="V157" s="342">
        <f t="shared" si="38"/>
        <v>0</v>
      </c>
      <c r="W157" s="379"/>
      <c r="X157" s="383">
        <f t="shared" si="39"/>
        <v>0</v>
      </c>
      <c r="Y157" s="377"/>
    </row>
    <row r="158" spans="1:25" x14ac:dyDescent="0.25">
      <c r="A158" s="377"/>
      <c r="B158" s="343"/>
      <c r="C158" s="377"/>
      <c r="D158" s="384"/>
      <c r="E158" s="377"/>
      <c r="F158" s="377"/>
      <c r="G158" s="381" t="str">
        <f t="shared" si="27"/>
        <v/>
      </c>
      <c r="H158" s="382">
        <f t="shared" si="28"/>
        <v>0</v>
      </c>
      <c r="I158" s="382" t="str">
        <f t="shared" si="29"/>
        <v/>
      </c>
      <c r="J158" s="382" t="str">
        <f t="shared" si="30"/>
        <v/>
      </c>
      <c r="K158" s="382" t="str">
        <f t="shared" si="31"/>
        <v/>
      </c>
      <c r="L158" s="382" t="str">
        <f t="shared" si="32"/>
        <v/>
      </c>
      <c r="M158" s="382" t="str">
        <f t="shared" si="33"/>
        <v/>
      </c>
      <c r="N158" s="342">
        <f t="shared" si="34"/>
        <v>0</v>
      </c>
      <c r="O158" s="379"/>
      <c r="P158" s="342">
        <f t="shared" si="35"/>
        <v>0</v>
      </c>
      <c r="Q158" s="379"/>
      <c r="R158" s="342">
        <f t="shared" si="36"/>
        <v>0</v>
      </c>
      <c r="S158" s="379"/>
      <c r="T158" s="342">
        <f t="shared" si="37"/>
        <v>0</v>
      </c>
      <c r="U158" s="379"/>
      <c r="V158" s="342">
        <f t="shared" si="38"/>
        <v>0</v>
      </c>
      <c r="W158" s="379"/>
      <c r="X158" s="383">
        <f t="shared" si="39"/>
        <v>0</v>
      </c>
      <c r="Y158" s="377"/>
    </row>
    <row r="159" spans="1:25" x14ac:dyDescent="0.25">
      <c r="A159" s="377"/>
      <c r="B159" s="343"/>
      <c r="C159" s="377"/>
      <c r="D159" s="384"/>
      <c r="E159" s="377"/>
      <c r="F159" s="377"/>
      <c r="G159" s="381" t="str">
        <f t="shared" si="27"/>
        <v/>
      </c>
      <c r="H159" s="382">
        <f t="shared" si="28"/>
        <v>0</v>
      </c>
      <c r="I159" s="382" t="str">
        <f t="shared" si="29"/>
        <v/>
      </c>
      <c r="J159" s="382" t="str">
        <f t="shared" si="30"/>
        <v/>
      </c>
      <c r="K159" s="382" t="str">
        <f t="shared" si="31"/>
        <v/>
      </c>
      <c r="L159" s="382" t="str">
        <f t="shared" si="32"/>
        <v/>
      </c>
      <c r="M159" s="382" t="str">
        <f t="shared" si="33"/>
        <v/>
      </c>
      <c r="N159" s="342">
        <f t="shared" si="34"/>
        <v>0</v>
      </c>
      <c r="O159" s="379"/>
      <c r="P159" s="342">
        <f t="shared" si="35"/>
        <v>0</v>
      </c>
      <c r="Q159" s="379"/>
      <c r="R159" s="342">
        <f t="shared" si="36"/>
        <v>0</v>
      </c>
      <c r="S159" s="379"/>
      <c r="T159" s="342">
        <f t="shared" si="37"/>
        <v>0</v>
      </c>
      <c r="U159" s="379"/>
      <c r="V159" s="342">
        <f t="shared" si="38"/>
        <v>0</v>
      </c>
      <c r="W159" s="379"/>
      <c r="X159" s="383">
        <f t="shared" si="39"/>
        <v>0</v>
      </c>
      <c r="Y159" s="377"/>
    </row>
    <row r="160" spans="1:25" x14ac:dyDescent="0.25">
      <c r="A160" s="377"/>
      <c r="B160" s="343"/>
      <c r="C160" s="377"/>
      <c r="D160" s="384"/>
      <c r="E160" s="377"/>
      <c r="F160" s="377"/>
      <c r="G160" s="381" t="str">
        <f t="shared" si="27"/>
        <v/>
      </c>
      <c r="H160" s="382">
        <f t="shared" si="28"/>
        <v>0</v>
      </c>
      <c r="I160" s="382" t="str">
        <f t="shared" si="29"/>
        <v/>
      </c>
      <c r="J160" s="382" t="str">
        <f t="shared" si="30"/>
        <v/>
      </c>
      <c r="K160" s="382" t="str">
        <f t="shared" si="31"/>
        <v/>
      </c>
      <c r="L160" s="382" t="str">
        <f t="shared" si="32"/>
        <v/>
      </c>
      <c r="M160" s="382" t="str">
        <f t="shared" si="33"/>
        <v/>
      </c>
      <c r="N160" s="342">
        <f t="shared" si="34"/>
        <v>0</v>
      </c>
      <c r="O160" s="379"/>
      <c r="P160" s="342">
        <f t="shared" si="35"/>
        <v>0</v>
      </c>
      <c r="Q160" s="379"/>
      <c r="R160" s="342">
        <f t="shared" si="36"/>
        <v>0</v>
      </c>
      <c r="S160" s="379"/>
      <c r="T160" s="342">
        <f t="shared" si="37"/>
        <v>0</v>
      </c>
      <c r="U160" s="379"/>
      <c r="V160" s="342">
        <f t="shared" si="38"/>
        <v>0</v>
      </c>
      <c r="W160" s="379"/>
      <c r="X160" s="383">
        <f t="shared" si="39"/>
        <v>0</v>
      </c>
      <c r="Y160" s="377"/>
    </row>
    <row r="161" spans="1:25" x14ac:dyDescent="0.25">
      <c r="A161" s="377"/>
      <c r="B161" s="343"/>
      <c r="C161" s="377"/>
      <c r="D161" s="384"/>
      <c r="E161" s="377"/>
      <c r="F161" s="377"/>
      <c r="G161" s="381" t="str">
        <f t="shared" si="27"/>
        <v/>
      </c>
      <c r="H161" s="382">
        <f t="shared" si="28"/>
        <v>0</v>
      </c>
      <c r="I161" s="382" t="str">
        <f t="shared" si="29"/>
        <v/>
      </c>
      <c r="J161" s="382" t="str">
        <f t="shared" si="30"/>
        <v/>
      </c>
      <c r="K161" s="382" t="str">
        <f t="shared" si="31"/>
        <v/>
      </c>
      <c r="L161" s="382" t="str">
        <f t="shared" si="32"/>
        <v/>
      </c>
      <c r="M161" s="382" t="str">
        <f t="shared" si="33"/>
        <v/>
      </c>
      <c r="N161" s="342">
        <f t="shared" si="34"/>
        <v>0</v>
      </c>
      <c r="O161" s="379"/>
      <c r="P161" s="342">
        <f t="shared" si="35"/>
        <v>0</v>
      </c>
      <c r="Q161" s="379"/>
      <c r="R161" s="342">
        <f t="shared" si="36"/>
        <v>0</v>
      </c>
      <c r="S161" s="379"/>
      <c r="T161" s="342">
        <f t="shared" si="37"/>
        <v>0</v>
      </c>
      <c r="U161" s="379"/>
      <c r="V161" s="342">
        <f t="shared" si="38"/>
        <v>0</v>
      </c>
      <c r="W161" s="379"/>
      <c r="X161" s="383">
        <f t="shared" si="39"/>
        <v>0</v>
      </c>
      <c r="Y161" s="377"/>
    </row>
    <row r="162" spans="1:25" x14ac:dyDescent="0.25">
      <c r="A162" s="377"/>
      <c r="B162" s="343"/>
      <c r="C162" s="377"/>
      <c r="D162" s="384"/>
      <c r="E162" s="377"/>
      <c r="F162" s="377"/>
      <c r="G162" s="381" t="str">
        <f t="shared" si="27"/>
        <v/>
      </c>
      <c r="H162" s="382">
        <f t="shared" si="28"/>
        <v>0</v>
      </c>
      <c r="I162" s="382" t="str">
        <f t="shared" si="29"/>
        <v/>
      </c>
      <c r="J162" s="382" t="str">
        <f t="shared" si="30"/>
        <v/>
      </c>
      <c r="K162" s="382" t="str">
        <f t="shared" si="31"/>
        <v/>
      </c>
      <c r="L162" s="382" t="str">
        <f t="shared" si="32"/>
        <v/>
      </c>
      <c r="M162" s="382" t="str">
        <f t="shared" si="33"/>
        <v/>
      </c>
      <c r="N162" s="342">
        <f t="shared" si="34"/>
        <v>0</v>
      </c>
      <c r="O162" s="379"/>
      <c r="P162" s="342">
        <f t="shared" si="35"/>
        <v>0</v>
      </c>
      <c r="Q162" s="379"/>
      <c r="R162" s="342">
        <f t="shared" si="36"/>
        <v>0</v>
      </c>
      <c r="S162" s="379"/>
      <c r="T162" s="342">
        <f t="shared" si="37"/>
        <v>0</v>
      </c>
      <c r="U162" s="379"/>
      <c r="V162" s="342">
        <f t="shared" si="38"/>
        <v>0</v>
      </c>
      <c r="W162" s="379"/>
      <c r="X162" s="383">
        <f t="shared" si="39"/>
        <v>0</v>
      </c>
      <c r="Y162" s="377"/>
    </row>
    <row r="163" spans="1:25" x14ac:dyDescent="0.25">
      <c r="A163" s="377"/>
      <c r="B163" s="343"/>
      <c r="C163" s="377"/>
      <c r="D163" s="384"/>
      <c r="E163" s="377"/>
      <c r="F163" s="377"/>
      <c r="G163" s="381" t="str">
        <f t="shared" si="27"/>
        <v/>
      </c>
      <c r="H163" s="382">
        <f t="shared" si="28"/>
        <v>0</v>
      </c>
      <c r="I163" s="382" t="str">
        <f t="shared" si="29"/>
        <v/>
      </c>
      <c r="J163" s="382" t="str">
        <f t="shared" si="30"/>
        <v/>
      </c>
      <c r="K163" s="382" t="str">
        <f t="shared" si="31"/>
        <v/>
      </c>
      <c r="L163" s="382" t="str">
        <f t="shared" si="32"/>
        <v/>
      </c>
      <c r="M163" s="382" t="str">
        <f t="shared" si="33"/>
        <v/>
      </c>
      <c r="N163" s="342">
        <f t="shared" si="34"/>
        <v>0</v>
      </c>
      <c r="O163" s="379"/>
      <c r="P163" s="342">
        <f t="shared" si="35"/>
        <v>0</v>
      </c>
      <c r="Q163" s="379"/>
      <c r="R163" s="342">
        <f t="shared" si="36"/>
        <v>0</v>
      </c>
      <c r="S163" s="379"/>
      <c r="T163" s="342">
        <f t="shared" si="37"/>
        <v>0</v>
      </c>
      <c r="U163" s="379"/>
      <c r="V163" s="342">
        <f t="shared" si="38"/>
        <v>0</v>
      </c>
      <c r="W163" s="379"/>
      <c r="X163" s="383">
        <f t="shared" si="39"/>
        <v>0</v>
      </c>
      <c r="Y163" s="377"/>
    </row>
    <row r="164" spans="1:25" x14ac:dyDescent="0.25">
      <c r="A164" s="377"/>
      <c r="B164" s="343"/>
      <c r="C164" s="377"/>
      <c r="D164" s="384"/>
      <c r="E164" s="377"/>
      <c r="F164" s="377"/>
      <c r="G164" s="381" t="str">
        <f t="shared" si="27"/>
        <v/>
      </c>
      <c r="H164" s="382">
        <f t="shared" si="28"/>
        <v>0</v>
      </c>
      <c r="I164" s="382" t="str">
        <f t="shared" si="29"/>
        <v/>
      </c>
      <c r="J164" s="382" t="str">
        <f t="shared" si="30"/>
        <v/>
      </c>
      <c r="K164" s="382" t="str">
        <f t="shared" si="31"/>
        <v/>
      </c>
      <c r="L164" s="382" t="str">
        <f t="shared" si="32"/>
        <v/>
      </c>
      <c r="M164" s="382" t="str">
        <f t="shared" si="33"/>
        <v/>
      </c>
      <c r="N164" s="342">
        <f t="shared" si="34"/>
        <v>0</v>
      </c>
      <c r="O164" s="379"/>
      <c r="P164" s="342">
        <f t="shared" si="35"/>
        <v>0</v>
      </c>
      <c r="Q164" s="379"/>
      <c r="R164" s="342">
        <f t="shared" si="36"/>
        <v>0</v>
      </c>
      <c r="S164" s="379"/>
      <c r="T164" s="342">
        <f t="shared" si="37"/>
        <v>0</v>
      </c>
      <c r="U164" s="379"/>
      <c r="V164" s="342">
        <f t="shared" si="38"/>
        <v>0</v>
      </c>
      <c r="W164" s="379"/>
      <c r="X164" s="383">
        <f t="shared" si="39"/>
        <v>0</v>
      </c>
      <c r="Y164" s="377"/>
    </row>
    <row r="165" spans="1:25" x14ac:dyDescent="0.25">
      <c r="A165" s="377"/>
      <c r="B165" s="343"/>
      <c r="C165" s="377"/>
      <c r="D165" s="384"/>
      <c r="E165" s="377"/>
      <c r="F165" s="377"/>
      <c r="G165" s="381" t="str">
        <f t="shared" si="27"/>
        <v/>
      </c>
      <c r="H165" s="382">
        <f t="shared" si="28"/>
        <v>0</v>
      </c>
      <c r="I165" s="382" t="str">
        <f t="shared" si="29"/>
        <v/>
      </c>
      <c r="J165" s="382" t="str">
        <f t="shared" si="30"/>
        <v/>
      </c>
      <c r="K165" s="382" t="str">
        <f t="shared" si="31"/>
        <v/>
      </c>
      <c r="L165" s="382" t="str">
        <f t="shared" si="32"/>
        <v/>
      </c>
      <c r="M165" s="382" t="str">
        <f t="shared" si="33"/>
        <v/>
      </c>
      <c r="N165" s="342">
        <f t="shared" si="34"/>
        <v>0</v>
      </c>
      <c r="O165" s="379"/>
      <c r="P165" s="342">
        <f t="shared" si="35"/>
        <v>0</v>
      </c>
      <c r="Q165" s="379"/>
      <c r="R165" s="342">
        <f t="shared" si="36"/>
        <v>0</v>
      </c>
      <c r="S165" s="379"/>
      <c r="T165" s="342">
        <f t="shared" si="37"/>
        <v>0</v>
      </c>
      <c r="U165" s="379"/>
      <c r="V165" s="342">
        <f t="shared" si="38"/>
        <v>0</v>
      </c>
      <c r="W165" s="379"/>
      <c r="X165" s="383">
        <f t="shared" si="39"/>
        <v>0</v>
      </c>
      <c r="Y165" s="377"/>
    </row>
    <row r="166" spans="1:25" x14ac:dyDescent="0.25">
      <c r="A166" s="377"/>
      <c r="B166" s="343"/>
      <c r="C166" s="377"/>
      <c r="D166" s="384"/>
      <c r="E166" s="377"/>
      <c r="F166" s="377"/>
      <c r="G166" s="381" t="str">
        <f t="shared" si="27"/>
        <v/>
      </c>
      <c r="H166" s="382">
        <f t="shared" si="28"/>
        <v>0</v>
      </c>
      <c r="I166" s="382" t="str">
        <f t="shared" si="29"/>
        <v/>
      </c>
      <c r="J166" s="382" t="str">
        <f t="shared" si="30"/>
        <v/>
      </c>
      <c r="K166" s="382" t="str">
        <f t="shared" si="31"/>
        <v/>
      </c>
      <c r="L166" s="382" t="str">
        <f t="shared" si="32"/>
        <v/>
      </c>
      <c r="M166" s="382" t="str">
        <f t="shared" si="33"/>
        <v/>
      </c>
      <c r="N166" s="342">
        <f t="shared" si="34"/>
        <v>0</v>
      </c>
      <c r="O166" s="379"/>
      <c r="P166" s="342">
        <f t="shared" si="35"/>
        <v>0</v>
      </c>
      <c r="Q166" s="379"/>
      <c r="R166" s="342">
        <f t="shared" si="36"/>
        <v>0</v>
      </c>
      <c r="S166" s="379"/>
      <c r="T166" s="342">
        <f t="shared" si="37"/>
        <v>0</v>
      </c>
      <c r="U166" s="379"/>
      <c r="V166" s="342">
        <f t="shared" si="38"/>
        <v>0</v>
      </c>
      <c r="W166" s="379"/>
      <c r="X166" s="383">
        <f t="shared" si="39"/>
        <v>0</v>
      </c>
      <c r="Y166" s="377"/>
    </row>
    <row r="167" spans="1:25" x14ac:dyDescent="0.25">
      <c r="A167" s="377"/>
      <c r="B167" s="343"/>
      <c r="C167" s="377"/>
      <c r="D167" s="384"/>
      <c r="E167" s="377"/>
      <c r="F167" s="377"/>
      <c r="G167" s="381" t="str">
        <f t="shared" si="27"/>
        <v/>
      </c>
      <c r="H167" s="382">
        <f t="shared" si="28"/>
        <v>0</v>
      </c>
      <c r="I167" s="382" t="str">
        <f t="shared" si="29"/>
        <v/>
      </c>
      <c r="J167" s="382" t="str">
        <f t="shared" si="30"/>
        <v/>
      </c>
      <c r="K167" s="382" t="str">
        <f t="shared" si="31"/>
        <v/>
      </c>
      <c r="L167" s="382" t="str">
        <f t="shared" si="32"/>
        <v/>
      </c>
      <c r="M167" s="382" t="str">
        <f t="shared" si="33"/>
        <v/>
      </c>
      <c r="N167" s="342">
        <f t="shared" si="34"/>
        <v>0</v>
      </c>
      <c r="O167" s="379"/>
      <c r="P167" s="342">
        <f t="shared" si="35"/>
        <v>0</v>
      </c>
      <c r="Q167" s="379"/>
      <c r="R167" s="342">
        <f t="shared" si="36"/>
        <v>0</v>
      </c>
      <c r="S167" s="379"/>
      <c r="T167" s="342">
        <f t="shared" si="37"/>
        <v>0</v>
      </c>
      <c r="U167" s="379"/>
      <c r="V167" s="342">
        <f t="shared" si="38"/>
        <v>0</v>
      </c>
      <c r="W167" s="379"/>
      <c r="X167" s="383">
        <f t="shared" si="39"/>
        <v>0</v>
      </c>
      <c r="Y167" s="377"/>
    </row>
    <row r="168" spans="1:25" x14ac:dyDescent="0.25">
      <c r="A168" s="377"/>
      <c r="B168" s="343"/>
      <c r="C168" s="377"/>
      <c r="D168" s="384"/>
      <c r="E168" s="377"/>
      <c r="F168" s="377"/>
      <c r="G168" s="381" t="str">
        <f t="shared" si="27"/>
        <v/>
      </c>
      <c r="H168" s="382">
        <f t="shared" si="28"/>
        <v>0</v>
      </c>
      <c r="I168" s="382" t="str">
        <f t="shared" si="29"/>
        <v/>
      </c>
      <c r="J168" s="382" t="str">
        <f t="shared" si="30"/>
        <v/>
      </c>
      <c r="K168" s="382" t="str">
        <f t="shared" si="31"/>
        <v/>
      </c>
      <c r="L168" s="382" t="str">
        <f t="shared" si="32"/>
        <v/>
      </c>
      <c r="M168" s="382" t="str">
        <f t="shared" si="33"/>
        <v/>
      </c>
      <c r="N168" s="342">
        <f t="shared" si="34"/>
        <v>0</v>
      </c>
      <c r="O168" s="379"/>
      <c r="P168" s="342">
        <f t="shared" si="35"/>
        <v>0</v>
      </c>
      <c r="Q168" s="379"/>
      <c r="R168" s="342">
        <f t="shared" si="36"/>
        <v>0</v>
      </c>
      <c r="S168" s="379"/>
      <c r="T168" s="342">
        <f t="shared" si="37"/>
        <v>0</v>
      </c>
      <c r="U168" s="379"/>
      <c r="V168" s="342">
        <f t="shared" si="38"/>
        <v>0</v>
      </c>
      <c r="W168" s="379"/>
      <c r="X168" s="383">
        <f t="shared" si="39"/>
        <v>0</v>
      </c>
      <c r="Y168" s="377"/>
    </row>
    <row r="169" spans="1:25" x14ac:dyDescent="0.25">
      <c r="A169" s="377"/>
      <c r="B169" s="343"/>
      <c r="C169" s="377"/>
      <c r="D169" s="384"/>
      <c r="E169" s="377"/>
      <c r="F169" s="377"/>
      <c r="G169" s="381" t="str">
        <f t="shared" si="27"/>
        <v/>
      </c>
      <c r="H169" s="382">
        <f t="shared" si="28"/>
        <v>0</v>
      </c>
      <c r="I169" s="382" t="str">
        <f t="shared" si="29"/>
        <v/>
      </c>
      <c r="J169" s="382" t="str">
        <f t="shared" si="30"/>
        <v/>
      </c>
      <c r="K169" s="382" t="str">
        <f t="shared" si="31"/>
        <v/>
      </c>
      <c r="L169" s="382" t="str">
        <f t="shared" si="32"/>
        <v/>
      </c>
      <c r="M169" s="382" t="str">
        <f t="shared" si="33"/>
        <v/>
      </c>
      <c r="N169" s="342">
        <f t="shared" si="34"/>
        <v>0</v>
      </c>
      <c r="O169" s="379"/>
      <c r="P169" s="342">
        <f t="shared" si="35"/>
        <v>0</v>
      </c>
      <c r="Q169" s="379"/>
      <c r="R169" s="342">
        <f t="shared" si="36"/>
        <v>0</v>
      </c>
      <c r="S169" s="379"/>
      <c r="T169" s="342">
        <f t="shared" si="37"/>
        <v>0</v>
      </c>
      <c r="U169" s="379"/>
      <c r="V169" s="342">
        <f t="shared" si="38"/>
        <v>0</v>
      </c>
      <c r="W169" s="379"/>
      <c r="X169" s="383">
        <f t="shared" si="39"/>
        <v>0</v>
      </c>
      <c r="Y169" s="377"/>
    </row>
    <row r="170" spans="1:25" x14ac:dyDescent="0.25">
      <c r="A170" s="377"/>
      <c r="B170" s="343"/>
      <c r="C170" s="377"/>
      <c r="D170" s="384"/>
      <c r="E170" s="377"/>
      <c r="F170" s="377"/>
      <c r="G170" s="381" t="str">
        <f t="shared" si="27"/>
        <v/>
      </c>
      <c r="H170" s="382">
        <f t="shared" si="28"/>
        <v>0</v>
      </c>
      <c r="I170" s="382" t="str">
        <f t="shared" si="29"/>
        <v/>
      </c>
      <c r="J170" s="382" t="str">
        <f t="shared" si="30"/>
        <v/>
      </c>
      <c r="K170" s="382" t="str">
        <f t="shared" si="31"/>
        <v/>
      </c>
      <c r="L170" s="382" t="str">
        <f t="shared" si="32"/>
        <v/>
      </c>
      <c r="M170" s="382" t="str">
        <f t="shared" si="33"/>
        <v/>
      </c>
      <c r="N170" s="342">
        <f t="shared" si="34"/>
        <v>0</v>
      </c>
      <c r="O170" s="379"/>
      <c r="P170" s="342">
        <f t="shared" si="35"/>
        <v>0</v>
      </c>
      <c r="Q170" s="379"/>
      <c r="R170" s="342">
        <f t="shared" si="36"/>
        <v>0</v>
      </c>
      <c r="S170" s="379"/>
      <c r="T170" s="342">
        <f t="shared" si="37"/>
        <v>0</v>
      </c>
      <c r="U170" s="379"/>
      <c r="V170" s="342">
        <f t="shared" si="38"/>
        <v>0</v>
      </c>
      <c r="W170" s="379"/>
      <c r="X170" s="383">
        <f t="shared" si="39"/>
        <v>0</v>
      </c>
      <c r="Y170" s="377"/>
    </row>
    <row r="171" spans="1:25" x14ac:dyDescent="0.25">
      <c r="A171" s="377"/>
      <c r="B171" s="343"/>
      <c r="C171" s="377"/>
      <c r="D171" s="384"/>
      <c r="E171" s="377"/>
      <c r="F171" s="377"/>
      <c r="G171" s="381" t="str">
        <f t="shared" si="27"/>
        <v/>
      </c>
      <c r="H171" s="382">
        <f t="shared" si="28"/>
        <v>0</v>
      </c>
      <c r="I171" s="382" t="str">
        <f t="shared" si="29"/>
        <v/>
      </c>
      <c r="J171" s="382" t="str">
        <f t="shared" si="30"/>
        <v/>
      </c>
      <c r="K171" s="382" t="str">
        <f t="shared" si="31"/>
        <v/>
      </c>
      <c r="L171" s="382" t="str">
        <f t="shared" si="32"/>
        <v/>
      </c>
      <c r="M171" s="382" t="str">
        <f t="shared" si="33"/>
        <v/>
      </c>
      <c r="N171" s="342">
        <f t="shared" si="34"/>
        <v>0</v>
      </c>
      <c r="O171" s="379"/>
      <c r="P171" s="342">
        <f t="shared" si="35"/>
        <v>0</v>
      </c>
      <c r="Q171" s="379"/>
      <c r="R171" s="342">
        <f t="shared" si="36"/>
        <v>0</v>
      </c>
      <c r="S171" s="379"/>
      <c r="T171" s="342">
        <f t="shared" si="37"/>
        <v>0</v>
      </c>
      <c r="U171" s="379"/>
      <c r="V171" s="342">
        <f t="shared" si="38"/>
        <v>0</v>
      </c>
      <c r="W171" s="379"/>
      <c r="X171" s="383">
        <f t="shared" si="39"/>
        <v>0</v>
      </c>
      <c r="Y171" s="377"/>
    </row>
    <row r="172" spans="1:25" x14ac:dyDescent="0.25">
      <c r="A172" s="377"/>
      <c r="B172" s="343"/>
      <c r="C172" s="377"/>
      <c r="D172" s="384"/>
      <c r="E172" s="377"/>
      <c r="F172" s="377"/>
      <c r="G172" s="381" t="str">
        <f t="shared" si="27"/>
        <v/>
      </c>
      <c r="H172" s="382">
        <f t="shared" si="28"/>
        <v>0</v>
      </c>
      <c r="I172" s="382" t="str">
        <f t="shared" si="29"/>
        <v/>
      </c>
      <c r="J172" s="382" t="str">
        <f t="shared" si="30"/>
        <v/>
      </c>
      <c r="K172" s="382" t="str">
        <f t="shared" si="31"/>
        <v/>
      </c>
      <c r="L172" s="382" t="str">
        <f t="shared" si="32"/>
        <v/>
      </c>
      <c r="M172" s="382" t="str">
        <f t="shared" si="33"/>
        <v/>
      </c>
      <c r="N172" s="342">
        <f t="shared" si="34"/>
        <v>0</v>
      </c>
      <c r="O172" s="379"/>
      <c r="P172" s="342">
        <f t="shared" si="35"/>
        <v>0</v>
      </c>
      <c r="Q172" s="379"/>
      <c r="R172" s="342">
        <f t="shared" si="36"/>
        <v>0</v>
      </c>
      <c r="S172" s="379"/>
      <c r="T172" s="342">
        <f t="shared" si="37"/>
        <v>0</v>
      </c>
      <c r="U172" s="379"/>
      <c r="V172" s="342">
        <f t="shared" si="38"/>
        <v>0</v>
      </c>
      <c r="W172" s="379"/>
      <c r="X172" s="383">
        <f t="shared" si="39"/>
        <v>0</v>
      </c>
      <c r="Y172" s="377"/>
    </row>
    <row r="173" spans="1:25" x14ac:dyDescent="0.25">
      <c r="A173" s="377"/>
      <c r="B173" s="343"/>
      <c r="C173" s="377"/>
      <c r="D173" s="384"/>
      <c r="E173" s="377"/>
      <c r="F173" s="377"/>
      <c r="G173" s="381" t="str">
        <f t="shared" si="27"/>
        <v/>
      </c>
      <c r="H173" s="382">
        <f t="shared" si="28"/>
        <v>0</v>
      </c>
      <c r="I173" s="382" t="str">
        <f t="shared" si="29"/>
        <v/>
      </c>
      <c r="J173" s="382" t="str">
        <f t="shared" si="30"/>
        <v/>
      </c>
      <c r="K173" s="382" t="str">
        <f t="shared" si="31"/>
        <v/>
      </c>
      <c r="L173" s="382" t="str">
        <f t="shared" si="32"/>
        <v/>
      </c>
      <c r="M173" s="382" t="str">
        <f t="shared" si="33"/>
        <v/>
      </c>
      <c r="N173" s="342">
        <f t="shared" si="34"/>
        <v>0</v>
      </c>
      <c r="O173" s="379"/>
      <c r="P173" s="342">
        <f t="shared" si="35"/>
        <v>0</v>
      </c>
      <c r="Q173" s="379"/>
      <c r="R173" s="342">
        <f t="shared" si="36"/>
        <v>0</v>
      </c>
      <c r="S173" s="379"/>
      <c r="T173" s="342">
        <f t="shared" si="37"/>
        <v>0</v>
      </c>
      <c r="U173" s="379"/>
      <c r="V173" s="342">
        <f t="shared" si="38"/>
        <v>0</v>
      </c>
      <c r="W173" s="379"/>
      <c r="X173" s="383">
        <f t="shared" si="39"/>
        <v>0</v>
      </c>
      <c r="Y173" s="377"/>
    </row>
    <row r="174" spans="1:25" x14ac:dyDescent="0.25">
      <c r="A174" s="377"/>
      <c r="B174" s="343"/>
      <c r="C174" s="377"/>
      <c r="D174" s="384"/>
      <c r="E174" s="377"/>
      <c r="F174" s="377"/>
      <c r="G174" s="381" t="str">
        <f t="shared" si="27"/>
        <v/>
      </c>
      <c r="H174" s="382">
        <f t="shared" si="28"/>
        <v>0</v>
      </c>
      <c r="I174" s="382" t="str">
        <f t="shared" si="29"/>
        <v/>
      </c>
      <c r="J174" s="382" t="str">
        <f t="shared" si="30"/>
        <v/>
      </c>
      <c r="K174" s="382" t="str">
        <f t="shared" si="31"/>
        <v/>
      </c>
      <c r="L174" s="382" t="str">
        <f t="shared" si="32"/>
        <v/>
      </c>
      <c r="M174" s="382" t="str">
        <f t="shared" si="33"/>
        <v/>
      </c>
      <c r="N174" s="342">
        <f t="shared" si="34"/>
        <v>0</v>
      </c>
      <c r="O174" s="379"/>
      <c r="P174" s="342">
        <f t="shared" si="35"/>
        <v>0</v>
      </c>
      <c r="Q174" s="379"/>
      <c r="R174" s="342">
        <f t="shared" si="36"/>
        <v>0</v>
      </c>
      <c r="S174" s="379"/>
      <c r="T174" s="342">
        <f t="shared" si="37"/>
        <v>0</v>
      </c>
      <c r="U174" s="379"/>
      <c r="V174" s="342">
        <f t="shared" si="38"/>
        <v>0</v>
      </c>
      <c r="W174" s="379"/>
      <c r="X174" s="383">
        <f t="shared" si="39"/>
        <v>0</v>
      </c>
      <c r="Y174" s="377"/>
    </row>
    <row r="175" spans="1:25" x14ac:dyDescent="0.25">
      <c r="A175" s="377"/>
      <c r="B175" s="343"/>
      <c r="C175" s="377"/>
      <c r="D175" s="384"/>
      <c r="E175" s="377"/>
      <c r="F175" s="377"/>
      <c r="G175" s="381" t="str">
        <f t="shared" si="27"/>
        <v/>
      </c>
      <c r="H175" s="382">
        <f t="shared" si="28"/>
        <v>0</v>
      </c>
      <c r="I175" s="382" t="str">
        <f t="shared" si="29"/>
        <v/>
      </c>
      <c r="J175" s="382" t="str">
        <f t="shared" si="30"/>
        <v/>
      </c>
      <c r="K175" s="382" t="str">
        <f t="shared" si="31"/>
        <v/>
      </c>
      <c r="L175" s="382" t="str">
        <f t="shared" si="32"/>
        <v/>
      </c>
      <c r="M175" s="382" t="str">
        <f t="shared" si="33"/>
        <v/>
      </c>
      <c r="N175" s="342">
        <f t="shared" si="34"/>
        <v>0</v>
      </c>
      <c r="O175" s="379"/>
      <c r="P175" s="342">
        <f t="shared" si="35"/>
        <v>0</v>
      </c>
      <c r="Q175" s="379"/>
      <c r="R175" s="342">
        <f t="shared" si="36"/>
        <v>0</v>
      </c>
      <c r="S175" s="379"/>
      <c r="T175" s="342">
        <f t="shared" si="37"/>
        <v>0</v>
      </c>
      <c r="U175" s="379"/>
      <c r="V175" s="342">
        <f t="shared" si="38"/>
        <v>0</v>
      </c>
      <c r="W175" s="379"/>
      <c r="X175" s="383">
        <f t="shared" si="39"/>
        <v>0</v>
      </c>
      <c r="Y175" s="377"/>
    </row>
    <row r="176" spans="1:25" x14ac:dyDescent="0.25">
      <c r="A176" s="377"/>
      <c r="B176" s="343"/>
      <c r="C176" s="377"/>
      <c r="D176" s="384"/>
      <c r="E176" s="377"/>
      <c r="F176" s="377"/>
      <c r="G176" s="381" t="str">
        <f t="shared" si="27"/>
        <v/>
      </c>
      <c r="H176" s="382">
        <f t="shared" si="28"/>
        <v>0</v>
      </c>
      <c r="I176" s="382" t="str">
        <f t="shared" si="29"/>
        <v/>
      </c>
      <c r="J176" s="382" t="str">
        <f t="shared" si="30"/>
        <v/>
      </c>
      <c r="K176" s="382" t="str">
        <f t="shared" si="31"/>
        <v/>
      </c>
      <c r="L176" s="382" t="str">
        <f t="shared" si="32"/>
        <v/>
      </c>
      <c r="M176" s="382" t="str">
        <f t="shared" si="33"/>
        <v/>
      </c>
      <c r="N176" s="342">
        <f t="shared" si="34"/>
        <v>0</v>
      </c>
      <c r="O176" s="379"/>
      <c r="P176" s="342">
        <f t="shared" si="35"/>
        <v>0</v>
      </c>
      <c r="Q176" s="379"/>
      <c r="R176" s="342">
        <f t="shared" si="36"/>
        <v>0</v>
      </c>
      <c r="S176" s="379"/>
      <c r="T176" s="342">
        <f t="shared" si="37"/>
        <v>0</v>
      </c>
      <c r="U176" s="379"/>
      <c r="V176" s="342">
        <f t="shared" si="38"/>
        <v>0</v>
      </c>
      <c r="W176" s="379"/>
      <c r="X176" s="383">
        <f t="shared" si="39"/>
        <v>0</v>
      </c>
      <c r="Y176" s="377"/>
    </row>
    <row r="177" spans="1:25" x14ac:dyDescent="0.25">
      <c r="A177" s="377"/>
      <c r="B177" s="343"/>
      <c r="C177" s="377"/>
      <c r="D177" s="384"/>
      <c r="E177" s="377"/>
      <c r="F177" s="377"/>
      <c r="G177" s="381" t="str">
        <f t="shared" si="27"/>
        <v/>
      </c>
      <c r="H177" s="382">
        <f t="shared" si="28"/>
        <v>0</v>
      </c>
      <c r="I177" s="382" t="str">
        <f t="shared" si="29"/>
        <v/>
      </c>
      <c r="J177" s="382" t="str">
        <f t="shared" si="30"/>
        <v/>
      </c>
      <c r="K177" s="382" t="str">
        <f t="shared" si="31"/>
        <v/>
      </c>
      <c r="L177" s="382" t="str">
        <f t="shared" si="32"/>
        <v/>
      </c>
      <c r="M177" s="382" t="str">
        <f t="shared" si="33"/>
        <v/>
      </c>
      <c r="N177" s="342">
        <f t="shared" si="34"/>
        <v>0</v>
      </c>
      <c r="O177" s="379"/>
      <c r="P177" s="342">
        <f t="shared" si="35"/>
        <v>0</v>
      </c>
      <c r="Q177" s="379"/>
      <c r="R177" s="342">
        <f t="shared" si="36"/>
        <v>0</v>
      </c>
      <c r="S177" s="379"/>
      <c r="T177" s="342">
        <f t="shared" si="37"/>
        <v>0</v>
      </c>
      <c r="U177" s="379"/>
      <c r="V177" s="342">
        <f t="shared" si="38"/>
        <v>0</v>
      </c>
      <c r="W177" s="379"/>
      <c r="X177" s="383">
        <f t="shared" si="39"/>
        <v>0</v>
      </c>
      <c r="Y177" s="377"/>
    </row>
    <row r="178" spans="1:25" x14ac:dyDescent="0.25">
      <c r="A178" s="377"/>
      <c r="B178" s="343"/>
      <c r="C178" s="377"/>
      <c r="D178" s="384"/>
      <c r="E178" s="377"/>
      <c r="F178" s="377"/>
      <c r="G178" s="381" t="str">
        <f t="shared" si="27"/>
        <v/>
      </c>
      <c r="H178" s="382">
        <f t="shared" si="28"/>
        <v>0</v>
      </c>
      <c r="I178" s="382" t="str">
        <f t="shared" si="29"/>
        <v/>
      </c>
      <c r="J178" s="382" t="str">
        <f t="shared" si="30"/>
        <v/>
      </c>
      <c r="K178" s="382" t="str">
        <f t="shared" si="31"/>
        <v/>
      </c>
      <c r="L178" s="382" t="str">
        <f t="shared" si="32"/>
        <v/>
      </c>
      <c r="M178" s="382" t="str">
        <f t="shared" si="33"/>
        <v/>
      </c>
      <c r="N178" s="342">
        <f t="shared" si="34"/>
        <v>0</v>
      </c>
      <c r="O178" s="379"/>
      <c r="P178" s="342">
        <f t="shared" si="35"/>
        <v>0</v>
      </c>
      <c r="Q178" s="379"/>
      <c r="R178" s="342">
        <f t="shared" si="36"/>
        <v>0</v>
      </c>
      <c r="S178" s="379"/>
      <c r="T178" s="342">
        <f t="shared" si="37"/>
        <v>0</v>
      </c>
      <c r="U178" s="379"/>
      <c r="V178" s="342">
        <f t="shared" si="38"/>
        <v>0</v>
      </c>
      <c r="W178" s="379"/>
      <c r="X178" s="383">
        <f t="shared" si="39"/>
        <v>0</v>
      </c>
      <c r="Y178" s="377"/>
    </row>
    <row r="179" spans="1:25" x14ac:dyDescent="0.25">
      <c r="A179" s="377"/>
      <c r="B179" s="343"/>
      <c r="C179" s="377"/>
      <c r="D179" s="384"/>
      <c r="E179" s="377"/>
      <c r="F179" s="377"/>
      <c r="G179" s="381" t="str">
        <f t="shared" si="27"/>
        <v/>
      </c>
      <c r="H179" s="382">
        <f t="shared" si="28"/>
        <v>0</v>
      </c>
      <c r="I179" s="382" t="str">
        <f t="shared" si="29"/>
        <v/>
      </c>
      <c r="J179" s="382" t="str">
        <f t="shared" si="30"/>
        <v/>
      </c>
      <c r="K179" s="382" t="str">
        <f t="shared" si="31"/>
        <v/>
      </c>
      <c r="L179" s="382" t="str">
        <f t="shared" si="32"/>
        <v/>
      </c>
      <c r="M179" s="382" t="str">
        <f t="shared" si="33"/>
        <v/>
      </c>
      <c r="N179" s="342">
        <f t="shared" si="34"/>
        <v>0</v>
      </c>
      <c r="O179" s="379"/>
      <c r="P179" s="342">
        <f t="shared" si="35"/>
        <v>0</v>
      </c>
      <c r="Q179" s="379"/>
      <c r="R179" s="342">
        <f t="shared" si="36"/>
        <v>0</v>
      </c>
      <c r="S179" s="379"/>
      <c r="T179" s="342">
        <f t="shared" si="37"/>
        <v>0</v>
      </c>
      <c r="U179" s="379"/>
      <c r="V179" s="342">
        <f t="shared" si="38"/>
        <v>0</v>
      </c>
      <c r="W179" s="379"/>
      <c r="X179" s="383">
        <f t="shared" si="39"/>
        <v>0</v>
      </c>
      <c r="Y179" s="377"/>
    </row>
    <row r="180" spans="1:25" x14ac:dyDescent="0.25">
      <c r="A180" s="377"/>
      <c r="B180" s="343"/>
      <c r="C180" s="377"/>
      <c r="D180" s="384"/>
      <c r="E180" s="377"/>
      <c r="F180" s="377"/>
      <c r="G180" s="381" t="str">
        <f t="shared" si="27"/>
        <v/>
      </c>
      <c r="H180" s="382">
        <f t="shared" si="28"/>
        <v>0</v>
      </c>
      <c r="I180" s="382" t="str">
        <f t="shared" si="29"/>
        <v/>
      </c>
      <c r="J180" s="382" t="str">
        <f t="shared" si="30"/>
        <v/>
      </c>
      <c r="K180" s="382" t="str">
        <f t="shared" si="31"/>
        <v/>
      </c>
      <c r="L180" s="382" t="str">
        <f t="shared" si="32"/>
        <v/>
      </c>
      <c r="M180" s="382" t="str">
        <f t="shared" si="33"/>
        <v/>
      </c>
      <c r="N180" s="342">
        <f t="shared" si="34"/>
        <v>0</v>
      </c>
      <c r="O180" s="379"/>
      <c r="P180" s="342">
        <f t="shared" si="35"/>
        <v>0</v>
      </c>
      <c r="Q180" s="379"/>
      <c r="R180" s="342">
        <f t="shared" si="36"/>
        <v>0</v>
      </c>
      <c r="S180" s="379"/>
      <c r="T180" s="342">
        <f t="shared" si="37"/>
        <v>0</v>
      </c>
      <c r="U180" s="379"/>
      <c r="V180" s="342">
        <f t="shared" si="38"/>
        <v>0</v>
      </c>
      <c r="W180" s="379"/>
      <c r="X180" s="383">
        <f t="shared" si="39"/>
        <v>0</v>
      </c>
      <c r="Y180" s="377"/>
    </row>
    <row r="181" spans="1:25" x14ac:dyDescent="0.25">
      <c r="A181" s="377"/>
      <c r="B181" s="343"/>
      <c r="C181" s="377"/>
      <c r="D181" s="384"/>
      <c r="E181" s="377"/>
      <c r="F181" s="377"/>
      <c r="G181" s="381" t="str">
        <f t="shared" si="27"/>
        <v/>
      </c>
      <c r="H181" s="382">
        <f t="shared" si="28"/>
        <v>0</v>
      </c>
      <c r="I181" s="382" t="str">
        <f t="shared" si="29"/>
        <v/>
      </c>
      <c r="J181" s="382" t="str">
        <f t="shared" si="30"/>
        <v/>
      </c>
      <c r="K181" s="382" t="str">
        <f t="shared" si="31"/>
        <v/>
      </c>
      <c r="L181" s="382" t="str">
        <f t="shared" si="32"/>
        <v/>
      </c>
      <c r="M181" s="382" t="str">
        <f t="shared" si="33"/>
        <v/>
      </c>
      <c r="N181" s="342">
        <f t="shared" si="34"/>
        <v>0</v>
      </c>
      <c r="O181" s="379"/>
      <c r="P181" s="342">
        <f t="shared" si="35"/>
        <v>0</v>
      </c>
      <c r="Q181" s="379"/>
      <c r="R181" s="342">
        <f t="shared" si="36"/>
        <v>0</v>
      </c>
      <c r="S181" s="379"/>
      <c r="T181" s="342">
        <f t="shared" si="37"/>
        <v>0</v>
      </c>
      <c r="U181" s="379"/>
      <c r="V181" s="342">
        <f t="shared" si="38"/>
        <v>0</v>
      </c>
      <c r="W181" s="379"/>
      <c r="X181" s="383">
        <f t="shared" si="39"/>
        <v>0</v>
      </c>
      <c r="Y181" s="377"/>
    </row>
    <row r="182" spans="1:25" x14ac:dyDescent="0.25">
      <c r="A182" s="377"/>
      <c r="B182" s="343"/>
      <c r="C182" s="377"/>
      <c r="D182" s="384"/>
      <c r="E182" s="377"/>
      <c r="F182" s="377"/>
      <c r="G182" s="381" t="str">
        <f t="shared" si="27"/>
        <v/>
      </c>
      <c r="H182" s="382">
        <f t="shared" si="28"/>
        <v>0</v>
      </c>
      <c r="I182" s="382" t="str">
        <f t="shared" si="29"/>
        <v/>
      </c>
      <c r="J182" s="382" t="str">
        <f t="shared" si="30"/>
        <v/>
      </c>
      <c r="K182" s="382" t="str">
        <f t="shared" si="31"/>
        <v/>
      </c>
      <c r="L182" s="382" t="str">
        <f t="shared" si="32"/>
        <v/>
      </c>
      <c r="M182" s="382" t="str">
        <f t="shared" si="33"/>
        <v/>
      </c>
      <c r="N182" s="342">
        <f t="shared" si="34"/>
        <v>0</v>
      </c>
      <c r="O182" s="379"/>
      <c r="P182" s="342">
        <f t="shared" si="35"/>
        <v>0</v>
      </c>
      <c r="Q182" s="379"/>
      <c r="R182" s="342">
        <f t="shared" si="36"/>
        <v>0</v>
      </c>
      <c r="S182" s="379"/>
      <c r="T182" s="342">
        <f t="shared" si="37"/>
        <v>0</v>
      </c>
      <c r="U182" s="379"/>
      <c r="V182" s="342">
        <f t="shared" si="38"/>
        <v>0</v>
      </c>
      <c r="W182" s="379"/>
      <c r="X182" s="383">
        <f t="shared" si="39"/>
        <v>0</v>
      </c>
      <c r="Y182" s="377"/>
    </row>
    <row r="183" spans="1:25" x14ac:dyDescent="0.25">
      <c r="A183" s="377"/>
      <c r="B183" s="343"/>
      <c r="C183" s="377"/>
      <c r="D183" s="384"/>
      <c r="E183" s="377"/>
      <c r="F183" s="377"/>
      <c r="G183" s="381" t="str">
        <f t="shared" si="27"/>
        <v/>
      </c>
      <c r="H183" s="382">
        <f t="shared" si="28"/>
        <v>0</v>
      </c>
      <c r="I183" s="382" t="str">
        <f t="shared" si="29"/>
        <v/>
      </c>
      <c r="J183" s="382" t="str">
        <f t="shared" si="30"/>
        <v/>
      </c>
      <c r="K183" s="382" t="str">
        <f t="shared" si="31"/>
        <v/>
      </c>
      <c r="L183" s="382" t="str">
        <f t="shared" si="32"/>
        <v/>
      </c>
      <c r="M183" s="382" t="str">
        <f t="shared" si="33"/>
        <v/>
      </c>
      <c r="N183" s="342">
        <f t="shared" si="34"/>
        <v>0</v>
      </c>
      <c r="O183" s="379"/>
      <c r="P183" s="342">
        <f t="shared" si="35"/>
        <v>0</v>
      </c>
      <c r="Q183" s="379"/>
      <c r="R183" s="342">
        <f t="shared" si="36"/>
        <v>0</v>
      </c>
      <c r="S183" s="379"/>
      <c r="T183" s="342">
        <f t="shared" si="37"/>
        <v>0</v>
      </c>
      <c r="U183" s="379"/>
      <c r="V183" s="342">
        <f t="shared" si="38"/>
        <v>0</v>
      </c>
      <c r="W183" s="379"/>
      <c r="X183" s="383">
        <f t="shared" si="39"/>
        <v>0</v>
      </c>
      <c r="Y183" s="377"/>
    </row>
    <row r="184" spans="1:25" x14ac:dyDescent="0.25">
      <c r="A184" s="377"/>
      <c r="B184" s="343"/>
      <c r="C184" s="377"/>
      <c r="D184" s="384"/>
      <c r="E184" s="377"/>
      <c r="F184" s="377"/>
      <c r="G184" s="381" t="str">
        <f t="shared" si="27"/>
        <v/>
      </c>
      <c r="H184" s="382">
        <f t="shared" si="28"/>
        <v>0</v>
      </c>
      <c r="I184" s="382" t="str">
        <f t="shared" si="29"/>
        <v/>
      </c>
      <c r="J184" s="382" t="str">
        <f t="shared" si="30"/>
        <v/>
      </c>
      <c r="K184" s="382" t="str">
        <f t="shared" si="31"/>
        <v/>
      </c>
      <c r="L184" s="382" t="str">
        <f t="shared" si="32"/>
        <v/>
      </c>
      <c r="M184" s="382" t="str">
        <f t="shared" si="33"/>
        <v/>
      </c>
      <c r="N184" s="342">
        <f t="shared" si="34"/>
        <v>0</v>
      </c>
      <c r="O184" s="379"/>
      <c r="P184" s="342">
        <f t="shared" si="35"/>
        <v>0</v>
      </c>
      <c r="Q184" s="379"/>
      <c r="R184" s="342">
        <f t="shared" si="36"/>
        <v>0</v>
      </c>
      <c r="S184" s="379"/>
      <c r="T184" s="342">
        <f t="shared" si="37"/>
        <v>0</v>
      </c>
      <c r="U184" s="379"/>
      <c r="V184" s="342">
        <f t="shared" si="38"/>
        <v>0</v>
      </c>
      <c r="W184" s="379"/>
      <c r="X184" s="383">
        <f t="shared" si="39"/>
        <v>0</v>
      </c>
      <c r="Y184" s="377"/>
    </row>
    <row r="185" spans="1:25" x14ac:dyDescent="0.25">
      <c r="A185" s="377"/>
      <c r="B185" s="343"/>
      <c r="C185" s="377"/>
      <c r="D185" s="384"/>
      <c r="E185" s="377"/>
      <c r="F185" s="377"/>
      <c r="G185" s="381" t="str">
        <f t="shared" si="27"/>
        <v/>
      </c>
      <c r="H185" s="382">
        <f t="shared" si="28"/>
        <v>0</v>
      </c>
      <c r="I185" s="382" t="str">
        <f t="shared" si="29"/>
        <v/>
      </c>
      <c r="J185" s="382" t="str">
        <f t="shared" si="30"/>
        <v/>
      </c>
      <c r="K185" s="382" t="str">
        <f t="shared" si="31"/>
        <v/>
      </c>
      <c r="L185" s="382" t="str">
        <f t="shared" si="32"/>
        <v/>
      </c>
      <c r="M185" s="382" t="str">
        <f t="shared" si="33"/>
        <v/>
      </c>
      <c r="N185" s="342">
        <f t="shared" si="34"/>
        <v>0</v>
      </c>
      <c r="O185" s="379"/>
      <c r="P185" s="342">
        <f t="shared" si="35"/>
        <v>0</v>
      </c>
      <c r="Q185" s="379"/>
      <c r="R185" s="342">
        <f t="shared" si="36"/>
        <v>0</v>
      </c>
      <c r="S185" s="379"/>
      <c r="T185" s="342">
        <f t="shared" si="37"/>
        <v>0</v>
      </c>
      <c r="U185" s="379"/>
      <c r="V185" s="342">
        <f t="shared" si="38"/>
        <v>0</v>
      </c>
      <c r="W185" s="379"/>
      <c r="X185" s="383">
        <f t="shared" si="39"/>
        <v>0</v>
      </c>
      <c r="Y185" s="377"/>
    </row>
    <row r="186" spans="1:25" x14ac:dyDescent="0.25">
      <c r="A186" s="377"/>
      <c r="B186" s="343"/>
      <c r="C186" s="377"/>
      <c r="D186" s="384"/>
      <c r="E186" s="377"/>
      <c r="F186" s="377"/>
      <c r="G186" s="381" t="str">
        <f t="shared" si="27"/>
        <v/>
      </c>
      <c r="H186" s="382">
        <f t="shared" si="28"/>
        <v>0</v>
      </c>
      <c r="I186" s="382" t="str">
        <f t="shared" si="29"/>
        <v/>
      </c>
      <c r="J186" s="382" t="str">
        <f t="shared" si="30"/>
        <v/>
      </c>
      <c r="K186" s="382" t="str">
        <f t="shared" si="31"/>
        <v/>
      </c>
      <c r="L186" s="382" t="str">
        <f t="shared" si="32"/>
        <v/>
      </c>
      <c r="M186" s="382" t="str">
        <f t="shared" si="33"/>
        <v/>
      </c>
      <c r="N186" s="342">
        <f t="shared" si="34"/>
        <v>0</v>
      </c>
      <c r="O186" s="379"/>
      <c r="P186" s="342">
        <f t="shared" si="35"/>
        <v>0</v>
      </c>
      <c r="Q186" s="379"/>
      <c r="R186" s="342">
        <f t="shared" si="36"/>
        <v>0</v>
      </c>
      <c r="S186" s="379"/>
      <c r="T186" s="342">
        <f t="shared" si="37"/>
        <v>0</v>
      </c>
      <c r="U186" s="379"/>
      <c r="V186" s="342">
        <f t="shared" si="38"/>
        <v>0</v>
      </c>
      <c r="W186" s="379"/>
      <c r="X186" s="383">
        <f t="shared" si="39"/>
        <v>0</v>
      </c>
      <c r="Y186" s="377"/>
    </row>
    <row r="187" spans="1:25" x14ac:dyDescent="0.25">
      <c r="A187" s="377"/>
      <c r="B187" s="343"/>
      <c r="C187" s="377"/>
      <c r="D187" s="384"/>
      <c r="E187" s="377"/>
      <c r="F187" s="377"/>
      <c r="G187" s="381" t="str">
        <f t="shared" si="27"/>
        <v/>
      </c>
      <c r="H187" s="382">
        <f t="shared" si="28"/>
        <v>0</v>
      </c>
      <c r="I187" s="382" t="str">
        <f t="shared" si="29"/>
        <v/>
      </c>
      <c r="J187" s="382" t="str">
        <f t="shared" si="30"/>
        <v/>
      </c>
      <c r="K187" s="382" t="str">
        <f t="shared" si="31"/>
        <v/>
      </c>
      <c r="L187" s="382" t="str">
        <f t="shared" si="32"/>
        <v/>
      </c>
      <c r="M187" s="382" t="str">
        <f t="shared" si="33"/>
        <v/>
      </c>
      <c r="N187" s="342">
        <f t="shared" si="34"/>
        <v>0</v>
      </c>
      <c r="O187" s="379"/>
      <c r="P187" s="342">
        <f t="shared" si="35"/>
        <v>0</v>
      </c>
      <c r="Q187" s="379"/>
      <c r="R187" s="342">
        <f t="shared" si="36"/>
        <v>0</v>
      </c>
      <c r="S187" s="379"/>
      <c r="T187" s="342">
        <f t="shared" si="37"/>
        <v>0</v>
      </c>
      <c r="U187" s="379"/>
      <c r="V187" s="342">
        <f t="shared" si="38"/>
        <v>0</v>
      </c>
      <c r="W187" s="379"/>
      <c r="X187" s="383">
        <f t="shared" si="39"/>
        <v>0</v>
      </c>
      <c r="Y187" s="377"/>
    </row>
    <row r="188" spans="1:25" x14ac:dyDescent="0.25">
      <c r="A188" s="377"/>
      <c r="B188" s="343"/>
      <c r="C188" s="377"/>
      <c r="D188" s="384"/>
      <c r="E188" s="377"/>
      <c r="F188" s="377"/>
      <c r="G188" s="381" t="str">
        <f t="shared" si="27"/>
        <v/>
      </c>
      <c r="H188" s="382">
        <f t="shared" si="28"/>
        <v>0</v>
      </c>
      <c r="I188" s="382" t="str">
        <f t="shared" si="29"/>
        <v/>
      </c>
      <c r="J188" s="382" t="str">
        <f t="shared" si="30"/>
        <v/>
      </c>
      <c r="K188" s="382" t="str">
        <f t="shared" si="31"/>
        <v/>
      </c>
      <c r="L188" s="382" t="str">
        <f t="shared" si="32"/>
        <v/>
      </c>
      <c r="M188" s="382" t="str">
        <f t="shared" si="33"/>
        <v/>
      </c>
      <c r="N188" s="342">
        <f t="shared" si="34"/>
        <v>0</v>
      </c>
      <c r="O188" s="379"/>
      <c r="P188" s="342">
        <f t="shared" si="35"/>
        <v>0</v>
      </c>
      <c r="Q188" s="379"/>
      <c r="R188" s="342">
        <f t="shared" si="36"/>
        <v>0</v>
      </c>
      <c r="S188" s="379"/>
      <c r="T188" s="342">
        <f t="shared" si="37"/>
        <v>0</v>
      </c>
      <c r="U188" s="379"/>
      <c r="V188" s="342">
        <f t="shared" si="38"/>
        <v>0</v>
      </c>
      <c r="W188" s="379"/>
      <c r="X188" s="383">
        <f t="shared" si="39"/>
        <v>0</v>
      </c>
      <c r="Y188" s="377"/>
    </row>
    <row r="189" spans="1:25" x14ac:dyDescent="0.25">
      <c r="A189" s="377"/>
      <c r="B189" s="343"/>
      <c r="C189" s="377"/>
      <c r="D189" s="384"/>
      <c r="E189" s="377"/>
      <c r="F189" s="377"/>
      <c r="G189" s="381" t="str">
        <f t="shared" si="27"/>
        <v/>
      </c>
      <c r="H189" s="382">
        <f t="shared" si="28"/>
        <v>0</v>
      </c>
      <c r="I189" s="382" t="str">
        <f t="shared" si="29"/>
        <v/>
      </c>
      <c r="J189" s="382" t="str">
        <f t="shared" si="30"/>
        <v/>
      </c>
      <c r="K189" s="382" t="str">
        <f t="shared" si="31"/>
        <v/>
      </c>
      <c r="L189" s="382" t="str">
        <f t="shared" si="32"/>
        <v/>
      </c>
      <c r="M189" s="382" t="str">
        <f t="shared" si="33"/>
        <v/>
      </c>
      <c r="N189" s="342">
        <f t="shared" si="34"/>
        <v>0</v>
      </c>
      <c r="O189" s="379"/>
      <c r="P189" s="342">
        <f t="shared" si="35"/>
        <v>0</v>
      </c>
      <c r="Q189" s="379"/>
      <c r="R189" s="342">
        <f t="shared" si="36"/>
        <v>0</v>
      </c>
      <c r="S189" s="379"/>
      <c r="T189" s="342">
        <f t="shared" si="37"/>
        <v>0</v>
      </c>
      <c r="U189" s="379"/>
      <c r="V189" s="342">
        <f t="shared" si="38"/>
        <v>0</v>
      </c>
      <c r="W189" s="379"/>
      <c r="X189" s="383">
        <f t="shared" si="39"/>
        <v>0</v>
      </c>
      <c r="Y189" s="377"/>
    </row>
    <row r="190" spans="1:25" x14ac:dyDescent="0.25">
      <c r="A190" s="377"/>
      <c r="B190" s="343"/>
      <c r="C190" s="377"/>
      <c r="D190" s="384"/>
      <c r="E190" s="377"/>
      <c r="F190" s="377"/>
      <c r="G190" s="381" t="str">
        <f t="shared" si="27"/>
        <v/>
      </c>
      <c r="H190" s="382">
        <f t="shared" si="28"/>
        <v>0</v>
      </c>
      <c r="I190" s="382" t="str">
        <f t="shared" si="29"/>
        <v/>
      </c>
      <c r="J190" s="382" t="str">
        <f t="shared" si="30"/>
        <v/>
      </c>
      <c r="K190" s="382" t="str">
        <f t="shared" si="31"/>
        <v/>
      </c>
      <c r="L190" s="382" t="str">
        <f t="shared" si="32"/>
        <v/>
      </c>
      <c r="M190" s="382" t="str">
        <f t="shared" si="33"/>
        <v/>
      </c>
      <c r="N190" s="342">
        <f t="shared" si="34"/>
        <v>0</v>
      </c>
      <c r="O190" s="379"/>
      <c r="P190" s="342">
        <f t="shared" si="35"/>
        <v>0</v>
      </c>
      <c r="Q190" s="379"/>
      <c r="R190" s="342">
        <f t="shared" si="36"/>
        <v>0</v>
      </c>
      <c r="S190" s="379"/>
      <c r="T190" s="342">
        <f t="shared" si="37"/>
        <v>0</v>
      </c>
      <c r="U190" s="379"/>
      <c r="V190" s="342">
        <f t="shared" si="38"/>
        <v>0</v>
      </c>
      <c r="W190" s="379"/>
      <c r="X190" s="383">
        <f t="shared" si="39"/>
        <v>0</v>
      </c>
      <c r="Y190" s="377"/>
    </row>
    <row r="191" spans="1:25" x14ac:dyDescent="0.25">
      <c r="A191" s="377"/>
      <c r="B191" s="343"/>
      <c r="C191" s="377"/>
      <c r="D191" s="384"/>
      <c r="E191" s="377"/>
      <c r="F191" s="377"/>
      <c r="G191" s="381" t="str">
        <f t="shared" si="27"/>
        <v/>
      </c>
      <c r="H191" s="382">
        <f t="shared" si="28"/>
        <v>0</v>
      </c>
      <c r="I191" s="382" t="str">
        <f t="shared" si="29"/>
        <v/>
      </c>
      <c r="J191" s="382" t="str">
        <f t="shared" si="30"/>
        <v/>
      </c>
      <c r="K191" s="382" t="str">
        <f t="shared" si="31"/>
        <v/>
      </c>
      <c r="L191" s="382" t="str">
        <f t="shared" si="32"/>
        <v/>
      </c>
      <c r="M191" s="382" t="str">
        <f t="shared" si="33"/>
        <v/>
      </c>
      <c r="N191" s="342">
        <f t="shared" si="34"/>
        <v>0</v>
      </c>
      <c r="O191" s="379"/>
      <c r="P191" s="342">
        <f t="shared" si="35"/>
        <v>0</v>
      </c>
      <c r="Q191" s="379"/>
      <c r="R191" s="342">
        <f t="shared" si="36"/>
        <v>0</v>
      </c>
      <c r="S191" s="379"/>
      <c r="T191" s="342">
        <f t="shared" si="37"/>
        <v>0</v>
      </c>
      <c r="U191" s="379"/>
      <c r="V191" s="342">
        <f t="shared" si="38"/>
        <v>0</v>
      </c>
      <c r="W191" s="379"/>
      <c r="X191" s="383">
        <f t="shared" si="39"/>
        <v>0</v>
      </c>
      <c r="Y191" s="377"/>
    </row>
    <row r="192" spans="1:25" x14ac:dyDescent="0.25">
      <c r="A192" s="377"/>
      <c r="B192" s="343"/>
      <c r="C192" s="377"/>
      <c r="D192" s="384"/>
      <c r="E192" s="377"/>
      <c r="F192" s="377"/>
      <c r="G192" s="381" t="str">
        <f t="shared" si="27"/>
        <v/>
      </c>
      <c r="H192" s="382">
        <f t="shared" si="28"/>
        <v>0</v>
      </c>
      <c r="I192" s="382" t="str">
        <f t="shared" si="29"/>
        <v/>
      </c>
      <c r="J192" s="382" t="str">
        <f t="shared" si="30"/>
        <v/>
      </c>
      <c r="K192" s="382" t="str">
        <f t="shared" si="31"/>
        <v/>
      </c>
      <c r="L192" s="382" t="str">
        <f t="shared" si="32"/>
        <v/>
      </c>
      <c r="M192" s="382" t="str">
        <f t="shared" si="33"/>
        <v/>
      </c>
      <c r="N192" s="342">
        <f t="shared" si="34"/>
        <v>0</v>
      </c>
      <c r="O192" s="379"/>
      <c r="P192" s="342">
        <f t="shared" si="35"/>
        <v>0</v>
      </c>
      <c r="Q192" s="379"/>
      <c r="R192" s="342">
        <f t="shared" si="36"/>
        <v>0</v>
      </c>
      <c r="S192" s="379"/>
      <c r="T192" s="342">
        <f t="shared" si="37"/>
        <v>0</v>
      </c>
      <c r="U192" s="379"/>
      <c r="V192" s="342">
        <f t="shared" si="38"/>
        <v>0</v>
      </c>
      <c r="W192" s="379"/>
      <c r="X192" s="383">
        <f t="shared" si="39"/>
        <v>0</v>
      </c>
      <c r="Y192" s="377"/>
    </row>
    <row r="193" spans="1:25" x14ac:dyDescent="0.25">
      <c r="A193" s="377"/>
      <c r="B193" s="343"/>
      <c r="C193" s="377"/>
      <c r="D193" s="384"/>
      <c r="E193" s="377"/>
      <c r="F193" s="377"/>
      <c r="G193" s="381" t="str">
        <f t="shared" si="27"/>
        <v/>
      </c>
      <c r="H193" s="382">
        <f t="shared" si="28"/>
        <v>0</v>
      </c>
      <c r="I193" s="382" t="str">
        <f t="shared" si="29"/>
        <v/>
      </c>
      <c r="J193" s="382" t="str">
        <f t="shared" si="30"/>
        <v/>
      </c>
      <c r="K193" s="382" t="str">
        <f t="shared" si="31"/>
        <v/>
      </c>
      <c r="L193" s="382" t="str">
        <f t="shared" si="32"/>
        <v/>
      </c>
      <c r="M193" s="382" t="str">
        <f t="shared" si="33"/>
        <v/>
      </c>
      <c r="N193" s="342">
        <f t="shared" si="34"/>
        <v>0</v>
      </c>
      <c r="O193" s="379"/>
      <c r="P193" s="342">
        <f t="shared" si="35"/>
        <v>0</v>
      </c>
      <c r="Q193" s="379"/>
      <c r="R193" s="342">
        <f t="shared" si="36"/>
        <v>0</v>
      </c>
      <c r="S193" s="379"/>
      <c r="T193" s="342">
        <f t="shared" si="37"/>
        <v>0</v>
      </c>
      <c r="U193" s="379"/>
      <c r="V193" s="342">
        <f t="shared" si="38"/>
        <v>0</v>
      </c>
      <c r="W193" s="379"/>
      <c r="X193" s="383">
        <f t="shared" si="39"/>
        <v>0</v>
      </c>
      <c r="Y193" s="377"/>
    </row>
    <row r="194" spans="1:25" x14ac:dyDescent="0.25">
      <c r="A194" s="377"/>
      <c r="B194" s="343"/>
      <c r="C194" s="377"/>
      <c r="D194" s="384"/>
      <c r="E194" s="377"/>
      <c r="F194" s="377"/>
      <c r="G194" s="381" t="str">
        <f t="shared" si="27"/>
        <v/>
      </c>
      <c r="H194" s="382">
        <f t="shared" si="28"/>
        <v>0</v>
      </c>
      <c r="I194" s="382" t="str">
        <f t="shared" si="29"/>
        <v/>
      </c>
      <c r="J194" s="382" t="str">
        <f t="shared" si="30"/>
        <v/>
      </c>
      <c r="K194" s="382" t="str">
        <f t="shared" si="31"/>
        <v/>
      </c>
      <c r="L194" s="382" t="str">
        <f t="shared" si="32"/>
        <v/>
      </c>
      <c r="M194" s="382" t="str">
        <f t="shared" si="33"/>
        <v/>
      </c>
      <c r="N194" s="342">
        <f t="shared" si="34"/>
        <v>0</v>
      </c>
      <c r="O194" s="379"/>
      <c r="P194" s="342">
        <f t="shared" si="35"/>
        <v>0</v>
      </c>
      <c r="Q194" s="379"/>
      <c r="R194" s="342">
        <f t="shared" si="36"/>
        <v>0</v>
      </c>
      <c r="S194" s="379"/>
      <c r="T194" s="342">
        <f t="shared" si="37"/>
        <v>0</v>
      </c>
      <c r="U194" s="379"/>
      <c r="V194" s="342">
        <f t="shared" si="38"/>
        <v>0</v>
      </c>
      <c r="W194" s="379"/>
      <c r="X194" s="383">
        <f t="shared" si="39"/>
        <v>0</v>
      </c>
      <c r="Y194" s="377"/>
    </row>
    <row r="195" spans="1:25" x14ac:dyDescent="0.25">
      <c r="A195" s="377"/>
      <c r="B195" s="343"/>
      <c r="C195" s="377"/>
      <c r="D195" s="384"/>
      <c r="E195" s="377"/>
      <c r="F195" s="377"/>
      <c r="G195" s="381" t="str">
        <f t="shared" si="27"/>
        <v/>
      </c>
      <c r="H195" s="382">
        <f t="shared" si="28"/>
        <v>0</v>
      </c>
      <c r="I195" s="382" t="str">
        <f t="shared" si="29"/>
        <v/>
      </c>
      <c r="J195" s="382" t="str">
        <f t="shared" si="30"/>
        <v/>
      </c>
      <c r="K195" s="382" t="str">
        <f t="shared" si="31"/>
        <v/>
      </c>
      <c r="L195" s="382" t="str">
        <f t="shared" si="32"/>
        <v/>
      </c>
      <c r="M195" s="382" t="str">
        <f t="shared" si="33"/>
        <v/>
      </c>
      <c r="N195" s="342">
        <f t="shared" si="34"/>
        <v>0</v>
      </c>
      <c r="O195" s="379"/>
      <c r="P195" s="342">
        <f t="shared" si="35"/>
        <v>0</v>
      </c>
      <c r="Q195" s="379"/>
      <c r="R195" s="342">
        <f t="shared" si="36"/>
        <v>0</v>
      </c>
      <c r="S195" s="379"/>
      <c r="T195" s="342">
        <f t="shared" si="37"/>
        <v>0</v>
      </c>
      <c r="U195" s="379"/>
      <c r="V195" s="342">
        <f t="shared" si="38"/>
        <v>0</v>
      </c>
      <c r="W195" s="379"/>
      <c r="X195" s="383">
        <f t="shared" si="39"/>
        <v>0</v>
      </c>
      <c r="Y195" s="377"/>
    </row>
    <row r="196" spans="1:25" x14ac:dyDescent="0.25">
      <c r="A196" s="377"/>
      <c r="B196" s="343"/>
      <c r="C196" s="377"/>
      <c r="D196" s="384"/>
      <c r="E196" s="377"/>
      <c r="F196" s="377"/>
      <c r="G196" s="381" t="str">
        <f t="shared" si="27"/>
        <v/>
      </c>
      <c r="H196" s="382">
        <f t="shared" si="28"/>
        <v>0</v>
      </c>
      <c r="I196" s="382" t="str">
        <f t="shared" si="29"/>
        <v/>
      </c>
      <c r="J196" s="382" t="str">
        <f t="shared" si="30"/>
        <v/>
      </c>
      <c r="K196" s="382" t="str">
        <f t="shared" si="31"/>
        <v/>
      </c>
      <c r="L196" s="382" t="str">
        <f t="shared" si="32"/>
        <v/>
      </c>
      <c r="M196" s="382" t="str">
        <f t="shared" si="33"/>
        <v/>
      </c>
      <c r="N196" s="342">
        <f t="shared" si="34"/>
        <v>0</v>
      </c>
      <c r="O196" s="379"/>
      <c r="P196" s="342">
        <f t="shared" si="35"/>
        <v>0</v>
      </c>
      <c r="Q196" s="379"/>
      <c r="R196" s="342">
        <f t="shared" si="36"/>
        <v>0</v>
      </c>
      <c r="S196" s="379"/>
      <c r="T196" s="342">
        <f t="shared" si="37"/>
        <v>0</v>
      </c>
      <c r="U196" s="379"/>
      <c r="V196" s="342">
        <f t="shared" si="38"/>
        <v>0</v>
      </c>
      <c r="W196" s="379"/>
      <c r="X196" s="383">
        <f t="shared" si="39"/>
        <v>0</v>
      </c>
      <c r="Y196" s="377"/>
    </row>
    <row r="197" spans="1:25" x14ac:dyDescent="0.25">
      <c r="A197" s="377"/>
      <c r="B197" s="343"/>
      <c r="C197" s="377"/>
      <c r="D197" s="384"/>
      <c r="E197" s="377"/>
      <c r="F197" s="377"/>
      <c r="G197" s="381" t="str">
        <f t="shared" si="27"/>
        <v/>
      </c>
      <c r="H197" s="382">
        <f t="shared" si="28"/>
        <v>0</v>
      </c>
      <c r="I197" s="382" t="str">
        <f t="shared" si="29"/>
        <v/>
      </c>
      <c r="J197" s="382" t="str">
        <f t="shared" si="30"/>
        <v/>
      </c>
      <c r="K197" s="382" t="str">
        <f t="shared" si="31"/>
        <v/>
      </c>
      <c r="L197" s="382" t="str">
        <f t="shared" si="32"/>
        <v/>
      </c>
      <c r="M197" s="382" t="str">
        <f t="shared" si="33"/>
        <v/>
      </c>
      <c r="N197" s="342">
        <f t="shared" si="34"/>
        <v>0</v>
      </c>
      <c r="O197" s="379"/>
      <c r="P197" s="342">
        <f t="shared" si="35"/>
        <v>0</v>
      </c>
      <c r="Q197" s="379"/>
      <c r="R197" s="342">
        <f t="shared" si="36"/>
        <v>0</v>
      </c>
      <c r="S197" s="379"/>
      <c r="T197" s="342">
        <f t="shared" si="37"/>
        <v>0</v>
      </c>
      <c r="U197" s="379"/>
      <c r="V197" s="342">
        <f t="shared" si="38"/>
        <v>0</v>
      </c>
      <c r="W197" s="379"/>
      <c r="X197" s="383">
        <f t="shared" si="39"/>
        <v>0</v>
      </c>
      <c r="Y197" s="377"/>
    </row>
    <row r="198" spans="1:25" x14ac:dyDescent="0.25">
      <c r="A198" s="377"/>
      <c r="B198" s="343"/>
      <c r="C198" s="377"/>
      <c r="D198" s="384"/>
      <c r="E198" s="377"/>
      <c r="F198" s="377"/>
      <c r="G198" s="381" t="str">
        <f t="shared" si="27"/>
        <v/>
      </c>
      <c r="H198" s="382">
        <f t="shared" si="28"/>
        <v>0</v>
      </c>
      <c r="I198" s="382" t="str">
        <f t="shared" si="29"/>
        <v/>
      </c>
      <c r="J198" s="382" t="str">
        <f t="shared" si="30"/>
        <v/>
      </c>
      <c r="K198" s="382" t="str">
        <f t="shared" si="31"/>
        <v/>
      </c>
      <c r="L198" s="382" t="str">
        <f t="shared" si="32"/>
        <v/>
      </c>
      <c r="M198" s="382" t="str">
        <f t="shared" si="33"/>
        <v/>
      </c>
      <c r="N198" s="342">
        <f t="shared" si="34"/>
        <v>0</v>
      </c>
      <c r="O198" s="379"/>
      <c r="P198" s="342">
        <f t="shared" si="35"/>
        <v>0</v>
      </c>
      <c r="Q198" s="379"/>
      <c r="R198" s="342">
        <f t="shared" si="36"/>
        <v>0</v>
      </c>
      <c r="S198" s="379"/>
      <c r="T198" s="342">
        <f t="shared" si="37"/>
        <v>0</v>
      </c>
      <c r="U198" s="379"/>
      <c r="V198" s="342">
        <f t="shared" si="38"/>
        <v>0</v>
      </c>
      <c r="W198" s="379"/>
      <c r="X198" s="383">
        <f t="shared" si="39"/>
        <v>0</v>
      </c>
      <c r="Y198" s="377"/>
    </row>
    <row r="199" spans="1:25" x14ac:dyDescent="0.25">
      <c r="A199" s="377"/>
      <c r="B199" s="343"/>
      <c r="C199" s="377"/>
      <c r="D199" s="384"/>
      <c r="E199" s="377"/>
      <c r="F199" s="377"/>
      <c r="G199" s="381" t="str">
        <f t="shared" si="27"/>
        <v/>
      </c>
      <c r="H199" s="382">
        <f t="shared" si="28"/>
        <v>0</v>
      </c>
      <c r="I199" s="382" t="str">
        <f t="shared" si="29"/>
        <v/>
      </c>
      <c r="J199" s="382" t="str">
        <f t="shared" si="30"/>
        <v/>
      </c>
      <c r="K199" s="382" t="str">
        <f t="shared" si="31"/>
        <v/>
      </c>
      <c r="L199" s="382" t="str">
        <f t="shared" si="32"/>
        <v/>
      </c>
      <c r="M199" s="382" t="str">
        <f t="shared" si="33"/>
        <v/>
      </c>
      <c r="N199" s="342">
        <f t="shared" si="34"/>
        <v>0</v>
      </c>
      <c r="O199" s="379"/>
      <c r="P199" s="342">
        <f t="shared" si="35"/>
        <v>0</v>
      </c>
      <c r="Q199" s="379"/>
      <c r="R199" s="342">
        <f t="shared" si="36"/>
        <v>0</v>
      </c>
      <c r="S199" s="379"/>
      <c r="T199" s="342">
        <f t="shared" si="37"/>
        <v>0</v>
      </c>
      <c r="U199" s="379"/>
      <c r="V199" s="342">
        <f t="shared" si="38"/>
        <v>0</v>
      </c>
      <c r="W199" s="379"/>
      <c r="X199" s="383">
        <f t="shared" si="39"/>
        <v>0</v>
      </c>
      <c r="Y199" s="377"/>
    </row>
    <row r="200" spans="1:25" x14ac:dyDescent="0.25">
      <c r="A200" s="377"/>
      <c r="B200" s="343"/>
      <c r="C200" s="377"/>
      <c r="D200" s="384"/>
      <c r="E200" s="377"/>
      <c r="F200" s="377"/>
      <c r="G200" s="381" t="str">
        <f t="shared" si="27"/>
        <v/>
      </c>
      <c r="H200" s="382">
        <f t="shared" si="28"/>
        <v>0</v>
      </c>
      <c r="I200" s="382" t="str">
        <f t="shared" si="29"/>
        <v/>
      </c>
      <c r="J200" s="382" t="str">
        <f t="shared" si="30"/>
        <v/>
      </c>
      <c r="K200" s="382" t="str">
        <f t="shared" si="31"/>
        <v/>
      </c>
      <c r="L200" s="382" t="str">
        <f t="shared" si="32"/>
        <v/>
      </c>
      <c r="M200" s="382" t="str">
        <f t="shared" si="33"/>
        <v/>
      </c>
      <c r="N200" s="342">
        <f t="shared" si="34"/>
        <v>0</v>
      </c>
      <c r="O200" s="379"/>
      <c r="P200" s="342">
        <f t="shared" si="35"/>
        <v>0</v>
      </c>
      <c r="Q200" s="379"/>
      <c r="R200" s="342">
        <f t="shared" si="36"/>
        <v>0</v>
      </c>
      <c r="S200" s="379"/>
      <c r="T200" s="342">
        <f t="shared" si="37"/>
        <v>0</v>
      </c>
      <c r="U200" s="379"/>
      <c r="V200" s="342">
        <f t="shared" si="38"/>
        <v>0</v>
      </c>
      <c r="W200" s="379"/>
      <c r="X200" s="383">
        <f t="shared" si="39"/>
        <v>0</v>
      </c>
      <c r="Y200" s="377"/>
    </row>
    <row r="201" spans="1:25" x14ac:dyDescent="0.25">
      <c r="A201" s="377"/>
      <c r="B201" s="343"/>
      <c r="C201" s="377"/>
      <c r="D201" s="384"/>
      <c r="E201" s="377"/>
      <c r="F201" s="377"/>
      <c r="G201" s="381" t="str">
        <f t="shared" si="27"/>
        <v/>
      </c>
      <c r="H201" s="382">
        <f t="shared" si="28"/>
        <v>0</v>
      </c>
      <c r="I201" s="382" t="str">
        <f t="shared" si="29"/>
        <v/>
      </c>
      <c r="J201" s="382" t="str">
        <f t="shared" si="30"/>
        <v/>
      </c>
      <c r="K201" s="382" t="str">
        <f t="shared" si="31"/>
        <v/>
      </c>
      <c r="L201" s="382" t="str">
        <f t="shared" si="32"/>
        <v/>
      </c>
      <c r="M201" s="382" t="str">
        <f t="shared" si="33"/>
        <v/>
      </c>
      <c r="N201" s="342">
        <f t="shared" si="34"/>
        <v>0</v>
      </c>
      <c r="O201" s="379"/>
      <c r="P201" s="342">
        <f t="shared" si="35"/>
        <v>0</v>
      </c>
      <c r="Q201" s="379"/>
      <c r="R201" s="342">
        <f t="shared" si="36"/>
        <v>0</v>
      </c>
      <c r="S201" s="379"/>
      <c r="T201" s="342">
        <f t="shared" si="37"/>
        <v>0</v>
      </c>
      <c r="U201" s="379"/>
      <c r="V201" s="342">
        <f t="shared" si="38"/>
        <v>0</v>
      </c>
      <c r="W201" s="379"/>
      <c r="X201" s="383">
        <f t="shared" si="39"/>
        <v>0</v>
      </c>
      <c r="Y201" s="377"/>
    </row>
    <row r="202" spans="1:25" x14ac:dyDescent="0.25">
      <c r="A202" s="377"/>
      <c r="B202" s="343"/>
      <c r="C202" s="377"/>
      <c r="D202" s="384"/>
      <c r="E202" s="377"/>
      <c r="F202" s="377"/>
      <c r="G202" s="381" t="str">
        <f t="shared" si="27"/>
        <v/>
      </c>
      <c r="H202" s="382">
        <f t="shared" si="28"/>
        <v>0</v>
      </c>
      <c r="I202" s="382" t="str">
        <f t="shared" si="29"/>
        <v/>
      </c>
      <c r="J202" s="382" t="str">
        <f t="shared" si="30"/>
        <v/>
      </c>
      <c r="K202" s="382" t="str">
        <f t="shared" si="31"/>
        <v/>
      </c>
      <c r="L202" s="382" t="str">
        <f t="shared" si="32"/>
        <v/>
      </c>
      <c r="M202" s="382" t="str">
        <f t="shared" si="33"/>
        <v/>
      </c>
      <c r="N202" s="342">
        <f t="shared" si="34"/>
        <v>0</v>
      </c>
      <c r="O202" s="379"/>
      <c r="P202" s="342">
        <f t="shared" si="35"/>
        <v>0</v>
      </c>
      <c r="Q202" s="379"/>
      <c r="R202" s="342">
        <f t="shared" si="36"/>
        <v>0</v>
      </c>
      <c r="S202" s="379"/>
      <c r="T202" s="342">
        <f t="shared" si="37"/>
        <v>0</v>
      </c>
      <c r="U202" s="379"/>
      <c r="V202" s="342">
        <f t="shared" si="38"/>
        <v>0</v>
      </c>
      <c r="W202" s="379"/>
      <c r="X202" s="383">
        <f t="shared" si="39"/>
        <v>0</v>
      </c>
      <c r="Y202" s="377"/>
    </row>
    <row r="203" spans="1:25" x14ac:dyDescent="0.25">
      <c r="A203" s="377"/>
      <c r="B203" s="343"/>
      <c r="C203" s="377"/>
      <c r="D203" s="384"/>
      <c r="E203" s="377"/>
      <c r="F203" s="377"/>
      <c r="G203" s="381" t="str">
        <f t="shared" si="27"/>
        <v/>
      </c>
      <c r="H203" s="382">
        <f t="shared" si="28"/>
        <v>0</v>
      </c>
      <c r="I203" s="382" t="str">
        <f t="shared" si="29"/>
        <v/>
      </c>
      <c r="J203" s="382" t="str">
        <f t="shared" si="30"/>
        <v/>
      </c>
      <c r="K203" s="382" t="str">
        <f t="shared" si="31"/>
        <v/>
      </c>
      <c r="L203" s="382" t="str">
        <f t="shared" si="32"/>
        <v/>
      </c>
      <c r="M203" s="382" t="str">
        <f t="shared" si="33"/>
        <v/>
      </c>
      <c r="N203" s="342">
        <f t="shared" si="34"/>
        <v>0</v>
      </c>
      <c r="O203" s="379"/>
      <c r="P203" s="342">
        <f t="shared" si="35"/>
        <v>0</v>
      </c>
      <c r="Q203" s="379"/>
      <c r="R203" s="342">
        <f t="shared" si="36"/>
        <v>0</v>
      </c>
      <c r="S203" s="379"/>
      <c r="T203" s="342">
        <f t="shared" si="37"/>
        <v>0</v>
      </c>
      <c r="U203" s="379"/>
      <c r="V203" s="342">
        <f t="shared" si="38"/>
        <v>0</v>
      </c>
      <c r="W203" s="379"/>
      <c r="X203" s="383">
        <f t="shared" si="39"/>
        <v>0</v>
      </c>
      <c r="Y203" s="377"/>
    </row>
    <row r="204" spans="1:25" x14ac:dyDescent="0.25">
      <c r="A204" s="377"/>
      <c r="B204" s="343"/>
      <c r="C204" s="377"/>
      <c r="D204" s="384"/>
      <c r="E204" s="377"/>
      <c r="F204" s="377"/>
      <c r="G204" s="381" t="str">
        <f t="shared" si="27"/>
        <v/>
      </c>
      <c r="H204" s="382">
        <f t="shared" si="28"/>
        <v>0</v>
      </c>
      <c r="I204" s="382" t="str">
        <f t="shared" si="29"/>
        <v/>
      </c>
      <c r="J204" s="382" t="str">
        <f t="shared" si="30"/>
        <v/>
      </c>
      <c r="K204" s="382" t="str">
        <f t="shared" si="31"/>
        <v/>
      </c>
      <c r="L204" s="382" t="str">
        <f t="shared" si="32"/>
        <v/>
      </c>
      <c r="M204" s="382" t="str">
        <f t="shared" si="33"/>
        <v/>
      </c>
      <c r="N204" s="342">
        <f t="shared" si="34"/>
        <v>0</v>
      </c>
      <c r="O204" s="379"/>
      <c r="P204" s="342">
        <f t="shared" si="35"/>
        <v>0</v>
      </c>
      <c r="Q204" s="379"/>
      <c r="R204" s="342">
        <f t="shared" si="36"/>
        <v>0</v>
      </c>
      <c r="S204" s="379"/>
      <c r="T204" s="342">
        <f t="shared" si="37"/>
        <v>0</v>
      </c>
      <c r="U204" s="379"/>
      <c r="V204" s="342">
        <f t="shared" si="38"/>
        <v>0</v>
      </c>
      <c r="W204" s="379"/>
      <c r="X204" s="383">
        <f t="shared" si="39"/>
        <v>0</v>
      </c>
      <c r="Y204" s="377"/>
    </row>
    <row r="205" spans="1:25" x14ac:dyDescent="0.25">
      <c r="A205" s="377"/>
      <c r="B205" s="343"/>
      <c r="C205" s="377"/>
      <c r="D205" s="384"/>
      <c r="E205" s="377"/>
      <c r="F205" s="377"/>
      <c r="G205" s="381" t="str">
        <f t="shared" si="27"/>
        <v/>
      </c>
      <c r="H205" s="382">
        <f t="shared" si="28"/>
        <v>0</v>
      </c>
      <c r="I205" s="382" t="str">
        <f t="shared" si="29"/>
        <v/>
      </c>
      <c r="J205" s="382" t="str">
        <f t="shared" si="30"/>
        <v/>
      </c>
      <c r="K205" s="382" t="str">
        <f t="shared" si="31"/>
        <v/>
      </c>
      <c r="L205" s="382" t="str">
        <f t="shared" si="32"/>
        <v/>
      </c>
      <c r="M205" s="382" t="str">
        <f t="shared" si="33"/>
        <v/>
      </c>
      <c r="N205" s="342">
        <f t="shared" si="34"/>
        <v>0</v>
      </c>
      <c r="O205" s="379"/>
      <c r="P205" s="342">
        <f t="shared" si="35"/>
        <v>0</v>
      </c>
      <c r="Q205" s="379"/>
      <c r="R205" s="342">
        <f t="shared" si="36"/>
        <v>0</v>
      </c>
      <c r="S205" s="379"/>
      <c r="T205" s="342">
        <f t="shared" si="37"/>
        <v>0</v>
      </c>
      <c r="U205" s="379"/>
      <c r="V205" s="342">
        <f t="shared" si="38"/>
        <v>0</v>
      </c>
      <c r="W205" s="379"/>
      <c r="X205" s="383">
        <f t="shared" si="39"/>
        <v>0</v>
      </c>
      <c r="Y205" s="377"/>
    </row>
    <row r="206" spans="1:25" x14ac:dyDescent="0.25">
      <c r="A206" s="377"/>
      <c r="B206" s="343"/>
      <c r="C206" s="377"/>
      <c r="D206" s="384"/>
      <c r="E206" s="377"/>
      <c r="F206" s="377"/>
      <c r="G206" s="381" t="str">
        <f t="shared" si="27"/>
        <v/>
      </c>
      <c r="H206" s="382">
        <f t="shared" si="28"/>
        <v>0</v>
      </c>
      <c r="I206" s="382" t="str">
        <f t="shared" si="29"/>
        <v/>
      </c>
      <c r="J206" s="382" t="str">
        <f t="shared" si="30"/>
        <v/>
      </c>
      <c r="K206" s="382" t="str">
        <f t="shared" si="31"/>
        <v/>
      </c>
      <c r="L206" s="382" t="str">
        <f t="shared" si="32"/>
        <v/>
      </c>
      <c r="M206" s="382" t="str">
        <f t="shared" si="33"/>
        <v/>
      </c>
      <c r="N206" s="342">
        <f t="shared" si="34"/>
        <v>0</v>
      </c>
      <c r="O206" s="379"/>
      <c r="P206" s="342">
        <f t="shared" si="35"/>
        <v>0</v>
      </c>
      <c r="Q206" s="379"/>
      <c r="R206" s="342">
        <f t="shared" si="36"/>
        <v>0</v>
      </c>
      <c r="S206" s="379"/>
      <c r="T206" s="342">
        <f t="shared" si="37"/>
        <v>0</v>
      </c>
      <c r="U206" s="379"/>
      <c r="V206" s="342">
        <f t="shared" si="38"/>
        <v>0</v>
      </c>
      <c r="W206" s="379"/>
      <c r="X206" s="383">
        <f t="shared" si="39"/>
        <v>0</v>
      </c>
      <c r="Y206" s="377"/>
    </row>
    <row r="207" spans="1:25" x14ac:dyDescent="0.25">
      <c r="A207" s="377"/>
      <c r="B207" s="343"/>
      <c r="C207" s="377"/>
      <c r="D207" s="384"/>
      <c r="E207" s="377"/>
      <c r="F207" s="377"/>
      <c r="G207" s="381" t="str">
        <f t="shared" si="27"/>
        <v/>
      </c>
      <c r="H207" s="382">
        <f t="shared" si="28"/>
        <v>0</v>
      </c>
      <c r="I207" s="382" t="str">
        <f t="shared" si="29"/>
        <v/>
      </c>
      <c r="J207" s="382" t="str">
        <f t="shared" si="30"/>
        <v/>
      </c>
      <c r="K207" s="382" t="str">
        <f t="shared" si="31"/>
        <v/>
      </c>
      <c r="L207" s="382" t="str">
        <f t="shared" si="32"/>
        <v/>
      </c>
      <c r="M207" s="382" t="str">
        <f t="shared" si="33"/>
        <v/>
      </c>
      <c r="N207" s="342">
        <f t="shared" si="34"/>
        <v>0</v>
      </c>
      <c r="O207" s="379"/>
      <c r="P207" s="342">
        <f t="shared" si="35"/>
        <v>0</v>
      </c>
      <c r="Q207" s="379"/>
      <c r="R207" s="342">
        <f t="shared" si="36"/>
        <v>0</v>
      </c>
      <c r="S207" s="379"/>
      <c r="T207" s="342">
        <f t="shared" si="37"/>
        <v>0</v>
      </c>
      <c r="U207" s="379"/>
      <c r="V207" s="342">
        <f t="shared" si="38"/>
        <v>0</v>
      </c>
      <c r="W207" s="379"/>
      <c r="X207" s="383">
        <f t="shared" si="39"/>
        <v>0</v>
      </c>
      <c r="Y207" s="377"/>
    </row>
    <row r="208" spans="1:25" x14ac:dyDescent="0.25">
      <c r="A208" s="377"/>
      <c r="B208" s="343"/>
      <c r="C208" s="377"/>
      <c r="D208" s="384"/>
      <c r="E208" s="377"/>
      <c r="F208" s="377"/>
      <c r="G208" s="381" t="str">
        <f t="shared" si="27"/>
        <v/>
      </c>
      <c r="H208" s="382">
        <f t="shared" si="28"/>
        <v>0</v>
      </c>
      <c r="I208" s="382" t="str">
        <f t="shared" si="29"/>
        <v/>
      </c>
      <c r="J208" s="382" t="str">
        <f t="shared" si="30"/>
        <v/>
      </c>
      <c r="K208" s="382" t="str">
        <f t="shared" si="31"/>
        <v/>
      </c>
      <c r="L208" s="382" t="str">
        <f t="shared" si="32"/>
        <v/>
      </c>
      <c r="M208" s="382" t="str">
        <f t="shared" si="33"/>
        <v/>
      </c>
      <c r="N208" s="342">
        <f t="shared" si="34"/>
        <v>0</v>
      </c>
      <c r="O208" s="379"/>
      <c r="P208" s="342">
        <f t="shared" si="35"/>
        <v>0</v>
      </c>
      <c r="Q208" s="379"/>
      <c r="R208" s="342">
        <f t="shared" si="36"/>
        <v>0</v>
      </c>
      <c r="S208" s="379"/>
      <c r="T208" s="342">
        <f t="shared" si="37"/>
        <v>0</v>
      </c>
      <c r="U208" s="379"/>
      <c r="V208" s="342">
        <f t="shared" si="38"/>
        <v>0</v>
      </c>
      <c r="W208" s="379"/>
      <c r="X208" s="383">
        <f t="shared" si="39"/>
        <v>0</v>
      </c>
      <c r="Y208" s="377"/>
    </row>
    <row r="209" spans="1:25" x14ac:dyDescent="0.25">
      <c r="A209" s="377"/>
      <c r="B209" s="343"/>
      <c r="C209" s="377"/>
      <c r="D209" s="384"/>
      <c r="E209" s="377"/>
      <c r="F209" s="377"/>
      <c r="G209" s="381" t="str">
        <f t="shared" si="27"/>
        <v/>
      </c>
      <c r="H209" s="382">
        <f t="shared" si="28"/>
        <v>0</v>
      </c>
      <c r="I209" s="382" t="str">
        <f t="shared" si="29"/>
        <v/>
      </c>
      <c r="J209" s="382" t="str">
        <f t="shared" si="30"/>
        <v/>
      </c>
      <c r="K209" s="382" t="str">
        <f t="shared" si="31"/>
        <v/>
      </c>
      <c r="L209" s="382" t="str">
        <f t="shared" si="32"/>
        <v/>
      </c>
      <c r="M209" s="382" t="str">
        <f t="shared" si="33"/>
        <v/>
      </c>
      <c r="N209" s="342">
        <f t="shared" si="34"/>
        <v>0</v>
      </c>
      <c r="O209" s="379"/>
      <c r="P209" s="342">
        <f t="shared" si="35"/>
        <v>0</v>
      </c>
      <c r="Q209" s="379"/>
      <c r="R209" s="342">
        <f t="shared" si="36"/>
        <v>0</v>
      </c>
      <c r="S209" s="379"/>
      <c r="T209" s="342">
        <f t="shared" si="37"/>
        <v>0</v>
      </c>
      <c r="U209" s="379"/>
      <c r="V209" s="342">
        <f t="shared" si="38"/>
        <v>0</v>
      </c>
      <c r="W209" s="379"/>
      <c r="X209" s="383">
        <f t="shared" si="39"/>
        <v>0</v>
      </c>
      <c r="Y209" s="377"/>
    </row>
    <row r="210" spans="1:25" x14ac:dyDescent="0.25">
      <c r="A210" s="377"/>
      <c r="B210" s="343"/>
      <c r="C210" s="377"/>
      <c r="D210" s="384"/>
      <c r="E210" s="377"/>
      <c r="F210" s="377"/>
      <c r="G210" s="381" t="str">
        <f t="shared" si="27"/>
        <v/>
      </c>
      <c r="H210" s="382">
        <f t="shared" si="28"/>
        <v>0</v>
      </c>
      <c r="I210" s="382" t="str">
        <f t="shared" si="29"/>
        <v/>
      </c>
      <c r="J210" s="382" t="str">
        <f t="shared" si="30"/>
        <v/>
      </c>
      <c r="K210" s="382" t="str">
        <f t="shared" si="31"/>
        <v/>
      </c>
      <c r="L210" s="382" t="str">
        <f t="shared" si="32"/>
        <v/>
      </c>
      <c r="M210" s="382" t="str">
        <f t="shared" si="33"/>
        <v/>
      </c>
      <c r="N210" s="342">
        <f t="shared" si="34"/>
        <v>0</v>
      </c>
      <c r="O210" s="379"/>
      <c r="P210" s="342">
        <f t="shared" si="35"/>
        <v>0</v>
      </c>
      <c r="Q210" s="379"/>
      <c r="R210" s="342">
        <f t="shared" si="36"/>
        <v>0</v>
      </c>
      <c r="S210" s="379"/>
      <c r="T210" s="342">
        <f t="shared" si="37"/>
        <v>0</v>
      </c>
      <c r="U210" s="379"/>
      <c r="V210" s="342">
        <f t="shared" si="38"/>
        <v>0</v>
      </c>
      <c r="W210" s="379"/>
      <c r="X210" s="383">
        <f t="shared" si="39"/>
        <v>0</v>
      </c>
      <c r="Y210" s="377"/>
    </row>
    <row r="211" spans="1:25" x14ac:dyDescent="0.25">
      <c r="A211" s="377"/>
      <c r="B211" s="343"/>
      <c r="C211" s="377"/>
      <c r="D211" s="384"/>
      <c r="E211" s="377"/>
      <c r="F211" s="377"/>
      <c r="G211" s="381" t="str">
        <f t="shared" si="27"/>
        <v/>
      </c>
      <c r="H211" s="382">
        <f t="shared" si="28"/>
        <v>0</v>
      </c>
      <c r="I211" s="382" t="str">
        <f t="shared" si="29"/>
        <v/>
      </c>
      <c r="J211" s="382" t="str">
        <f t="shared" si="30"/>
        <v/>
      </c>
      <c r="K211" s="382" t="str">
        <f t="shared" si="31"/>
        <v/>
      </c>
      <c r="L211" s="382" t="str">
        <f t="shared" si="32"/>
        <v/>
      </c>
      <c r="M211" s="382" t="str">
        <f t="shared" si="33"/>
        <v/>
      </c>
      <c r="N211" s="342">
        <f t="shared" si="34"/>
        <v>0</v>
      </c>
      <c r="O211" s="379"/>
      <c r="P211" s="342">
        <f t="shared" si="35"/>
        <v>0</v>
      </c>
      <c r="Q211" s="379"/>
      <c r="R211" s="342">
        <f t="shared" si="36"/>
        <v>0</v>
      </c>
      <c r="S211" s="379"/>
      <c r="T211" s="342">
        <f t="shared" si="37"/>
        <v>0</v>
      </c>
      <c r="U211" s="379"/>
      <c r="V211" s="342">
        <f t="shared" si="38"/>
        <v>0</v>
      </c>
      <c r="W211" s="379"/>
      <c r="X211" s="383">
        <f t="shared" si="39"/>
        <v>0</v>
      </c>
      <c r="Y211" s="377"/>
    </row>
    <row r="212" spans="1:25" x14ac:dyDescent="0.25">
      <c r="A212" s="377"/>
      <c r="B212" s="343"/>
      <c r="C212" s="377"/>
      <c r="D212" s="384"/>
      <c r="E212" s="377"/>
      <c r="F212" s="377"/>
      <c r="G212" s="381" t="str">
        <f t="shared" si="27"/>
        <v/>
      </c>
      <c r="H212" s="382">
        <f t="shared" si="28"/>
        <v>0</v>
      </c>
      <c r="I212" s="382" t="str">
        <f t="shared" si="29"/>
        <v/>
      </c>
      <c r="J212" s="382" t="str">
        <f t="shared" si="30"/>
        <v/>
      </c>
      <c r="K212" s="382" t="str">
        <f t="shared" si="31"/>
        <v/>
      </c>
      <c r="L212" s="382" t="str">
        <f t="shared" si="32"/>
        <v/>
      </c>
      <c r="M212" s="382" t="str">
        <f t="shared" si="33"/>
        <v/>
      </c>
      <c r="N212" s="342">
        <f t="shared" si="34"/>
        <v>0</v>
      </c>
      <c r="O212" s="379"/>
      <c r="P212" s="342">
        <f t="shared" si="35"/>
        <v>0</v>
      </c>
      <c r="Q212" s="379"/>
      <c r="R212" s="342">
        <f t="shared" si="36"/>
        <v>0</v>
      </c>
      <c r="S212" s="379"/>
      <c r="T212" s="342">
        <f t="shared" si="37"/>
        <v>0</v>
      </c>
      <c r="U212" s="379"/>
      <c r="V212" s="342">
        <f t="shared" si="38"/>
        <v>0</v>
      </c>
      <c r="W212" s="379"/>
      <c r="X212" s="383">
        <f t="shared" si="39"/>
        <v>0</v>
      </c>
      <c r="Y212" s="377"/>
    </row>
    <row r="213" spans="1:25" x14ac:dyDescent="0.25">
      <c r="A213" s="377"/>
      <c r="B213" s="343"/>
      <c r="C213" s="377"/>
      <c r="D213" s="384"/>
      <c r="E213" s="377"/>
      <c r="F213" s="377"/>
      <c r="G213" s="381" t="str">
        <f t="shared" ref="G213:G276" si="40">IF(E213="","",DATE(YEAR(D213),MONTH(D213)+E213,DAY(D213)-1))</f>
        <v/>
      </c>
      <c r="H213" s="382">
        <f t="shared" ref="H213:H276" si="41">SUM(I213:M213)</f>
        <v>0</v>
      </c>
      <c r="I213" s="382" t="str">
        <f t="shared" ref="I213:I276" si="42">IF(E213="","",IFERROR(AND($I$5,$J$5)*DATEDIF(MAX($I$5,$D213),MIN($J$5,$G213)+1,"m"),0))</f>
        <v/>
      </c>
      <c r="J213" s="382" t="str">
        <f t="shared" ref="J213:J276" si="43">IF(E213="","",IFERROR(AND($I$6,$J$6)*DATEDIF(MAX($I$6,$D213),MIN($J$6,$G213)+1,"m"),0))</f>
        <v/>
      </c>
      <c r="K213" s="382" t="str">
        <f t="shared" ref="K213:K276" si="44">IF(E213="","",IFERROR(AND($I$7,$J$7)*DATEDIF(MAX($I$7,$D213),MIN($J$7,$G213)+1,"m"),0))</f>
        <v/>
      </c>
      <c r="L213" s="382" t="str">
        <f t="shared" ref="L213:L276" si="45">IF(E213="","",IFERROR(AND($I$8,$J$8)*DATEDIF(MAX($I$8,$D213),MIN($J$8,$G213)+1,"m"),0))</f>
        <v/>
      </c>
      <c r="M213" s="382" t="str">
        <f t="shared" ref="M213:M276" si="46">IF(E213="","",IFERROR(AND($I$9,$J$9)*DATEDIF(MAX($I$9,$D213),MIN($J$9,$G213)+1,"m"),0))</f>
        <v/>
      </c>
      <c r="N213" s="342">
        <f t="shared" ref="N213:N276" si="47">IFERROR(ROUND(B213/E213*I213*F213,2),0)</f>
        <v>0</v>
      </c>
      <c r="O213" s="379"/>
      <c r="P213" s="342">
        <f t="shared" ref="P213:P276" si="48">IFERROR(ROUND(B213/E213*J213*F213,2),0)</f>
        <v>0</v>
      </c>
      <c r="Q213" s="379"/>
      <c r="R213" s="342">
        <f t="shared" ref="R213:R276" si="49">IFERROR(ROUND(B213/E213*K213*F213,2),0)</f>
        <v>0</v>
      </c>
      <c r="S213" s="379"/>
      <c r="T213" s="342">
        <f t="shared" ref="T213:T276" si="50">IFERROR(ROUND(B213/E213*L213*F213,2),0)</f>
        <v>0</v>
      </c>
      <c r="U213" s="379"/>
      <c r="V213" s="342">
        <f t="shared" ref="V213:V276" si="51">IFERROR(ROUND(B213/E213*M213*F213,2),0)</f>
        <v>0</v>
      </c>
      <c r="W213" s="379"/>
      <c r="X213" s="383">
        <f t="shared" ref="X213:X276" si="52">B213-SUM(N213:V213)</f>
        <v>0</v>
      </c>
      <c r="Y213" s="377"/>
    </row>
    <row r="214" spans="1:25" x14ac:dyDescent="0.25">
      <c r="A214" s="377"/>
      <c r="B214" s="343"/>
      <c r="C214" s="377"/>
      <c r="D214" s="384"/>
      <c r="E214" s="377"/>
      <c r="F214" s="377"/>
      <c r="G214" s="381" t="str">
        <f t="shared" si="40"/>
        <v/>
      </c>
      <c r="H214" s="382">
        <f t="shared" si="41"/>
        <v>0</v>
      </c>
      <c r="I214" s="382" t="str">
        <f t="shared" si="42"/>
        <v/>
      </c>
      <c r="J214" s="382" t="str">
        <f t="shared" si="43"/>
        <v/>
      </c>
      <c r="K214" s="382" t="str">
        <f t="shared" si="44"/>
        <v/>
      </c>
      <c r="L214" s="382" t="str">
        <f t="shared" si="45"/>
        <v/>
      </c>
      <c r="M214" s="382" t="str">
        <f t="shared" si="46"/>
        <v/>
      </c>
      <c r="N214" s="342">
        <f t="shared" si="47"/>
        <v>0</v>
      </c>
      <c r="O214" s="379"/>
      <c r="P214" s="342">
        <f t="shared" si="48"/>
        <v>0</v>
      </c>
      <c r="Q214" s="379"/>
      <c r="R214" s="342">
        <f t="shared" si="49"/>
        <v>0</v>
      </c>
      <c r="S214" s="379"/>
      <c r="T214" s="342">
        <f t="shared" si="50"/>
        <v>0</v>
      </c>
      <c r="U214" s="379"/>
      <c r="V214" s="342">
        <f t="shared" si="51"/>
        <v>0</v>
      </c>
      <c r="W214" s="379"/>
      <c r="X214" s="383">
        <f t="shared" si="52"/>
        <v>0</v>
      </c>
      <c r="Y214" s="377"/>
    </row>
    <row r="215" spans="1:25" x14ac:dyDescent="0.25">
      <c r="A215" s="377"/>
      <c r="B215" s="343"/>
      <c r="C215" s="377"/>
      <c r="D215" s="384"/>
      <c r="E215" s="377"/>
      <c r="F215" s="377"/>
      <c r="G215" s="381" t="str">
        <f t="shared" si="40"/>
        <v/>
      </c>
      <c r="H215" s="382">
        <f t="shared" si="41"/>
        <v>0</v>
      </c>
      <c r="I215" s="382" t="str">
        <f t="shared" si="42"/>
        <v/>
      </c>
      <c r="J215" s="382" t="str">
        <f t="shared" si="43"/>
        <v/>
      </c>
      <c r="K215" s="382" t="str">
        <f t="shared" si="44"/>
        <v/>
      </c>
      <c r="L215" s="382" t="str">
        <f t="shared" si="45"/>
        <v/>
      </c>
      <c r="M215" s="382" t="str">
        <f t="shared" si="46"/>
        <v/>
      </c>
      <c r="N215" s="342">
        <f t="shared" si="47"/>
        <v>0</v>
      </c>
      <c r="O215" s="379"/>
      <c r="P215" s="342">
        <f t="shared" si="48"/>
        <v>0</v>
      </c>
      <c r="Q215" s="379"/>
      <c r="R215" s="342">
        <f t="shared" si="49"/>
        <v>0</v>
      </c>
      <c r="S215" s="379"/>
      <c r="T215" s="342">
        <f t="shared" si="50"/>
        <v>0</v>
      </c>
      <c r="U215" s="379"/>
      <c r="V215" s="342">
        <f t="shared" si="51"/>
        <v>0</v>
      </c>
      <c r="W215" s="379"/>
      <c r="X215" s="383">
        <f t="shared" si="52"/>
        <v>0</v>
      </c>
      <c r="Y215" s="377"/>
    </row>
    <row r="216" spans="1:25" x14ac:dyDescent="0.25">
      <c r="A216" s="377"/>
      <c r="B216" s="343"/>
      <c r="C216" s="377"/>
      <c r="D216" s="384"/>
      <c r="E216" s="377"/>
      <c r="F216" s="377"/>
      <c r="G216" s="381" t="str">
        <f t="shared" si="40"/>
        <v/>
      </c>
      <c r="H216" s="382">
        <f t="shared" si="41"/>
        <v>0</v>
      </c>
      <c r="I216" s="382" t="str">
        <f t="shared" si="42"/>
        <v/>
      </c>
      <c r="J216" s="382" t="str">
        <f t="shared" si="43"/>
        <v/>
      </c>
      <c r="K216" s="382" t="str">
        <f t="shared" si="44"/>
        <v/>
      </c>
      <c r="L216" s="382" t="str">
        <f t="shared" si="45"/>
        <v/>
      </c>
      <c r="M216" s="382" t="str">
        <f t="shared" si="46"/>
        <v/>
      </c>
      <c r="N216" s="342">
        <f t="shared" si="47"/>
        <v>0</v>
      </c>
      <c r="O216" s="379"/>
      <c r="P216" s="342">
        <f t="shared" si="48"/>
        <v>0</v>
      </c>
      <c r="Q216" s="379"/>
      <c r="R216" s="342">
        <f t="shared" si="49"/>
        <v>0</v>
      </c>
      <c r="S216" s="379"/>
      <c r="T216" s="342">
        <f t="shared" si="50"/>
        <v>0</v>
      </c>
      <c r="U216" s="379"/>
      <c r="V216" s="342">
        <f t="shared" si="51"/>
        <v>0</v>
      </c>
      <c r="W216" s="379"/>
      <c r="X216" s="383">
        <f t="shared" si="52"/>
        <v>0</v>
      </c>
      <c r="Y216" s="377"/>
    </row>
    <row r="217" spans="1:25" x14ac:dyDescent="0.25">
      <c r="A217" s="377"/>
      <c r="B217" s="343"/>
      <c r="C217" s="377"/>
      <c r="D217" s="384"/>
      <c r="E217" s="377"/>
      <c r="F217" s="377"/>
      <c r="G217" s="381" t="str">
        <f t="shared" si="40"/>
        <v/>
      </c>
      <c r="H217" s="382">
        <f t="shared" si="41"/>
        <v>0</v>
      </c>
      <c r="I217" s="382" t="str">
        <f t="shared" si="42"/>
        <v/>
      </c>
      <c r="J217" s="382" t="str">
        <f t="shared" si="43"/>
        <v/>
      </c>
      <c r="K217" s="382" t="str">
        <f t="shared" si="44"/>
        <v/>
      </c>
      <c r="L217" s="382" t="str">
        <f t="shared" si="45"/>
        <v/>
      </c>
      <c r="M217" s="382" t="str">
        <f t="shared" si="46"/>
        <v/>
      </c>
      <c r="N217" s="342">
        <f t="shared" si="47"/>
        <v>0</v>
      </c>
      <c r="O217" s="379"/>
      <c r="P217" s="342">
        <f t="shared" si="48"/>
        <v>0</v>
      </c>
      <c r="Q217" s="379"/>
      <c r="R217" s="342">
        <f t="shared" si="49"/>
        <v>0</v>
      </c>
      <c r="S217" s="379"/>
      <c r="T217" s="342">
        <f t="shared" si="50"/>
        <v>0</v>
      </c>
      <c r="U217" s="379"/>
      <c r="V217" s="342">
        <f t="shared" si="51"/>
        <v>0</v>
      </c>
      <c r="W217" s="379"/>
      <c r="X217" s="383">
        <f t="shared" si="52"/>
        <v>0</v>
      </c>
      <c r="Y217" s="377"/>
    </row>
    <row r="218" spans="1:25" x14ac:dyDescent="0.25">
      <c r="A218" s="377"/>
      <c r="B218" s="343"/>
      <c r="C218" s="377"/>
      <c r="D218" s="384"/>
      <c r="E218" s="377"/>
      <c r="F218" s="377"/>
      <c r="G218" s="381" t="str">
        <f t="shared" si="40"/>
        <v/>
      </c>
      <c r="H218" s="382">
        <f t="shared" si="41"/>
        <v>0</v>
      </c>
      <c r="I218" s="382" t="str">
        <f t="shared" si="42"/>
        <v/>
      </c>
      <c r="J218" s="382" t="str">
        <f t="shared" si="43"/>
        <v/>
      </c>
      <c r="K218" s="382" t="str">
        <f t="shared" si="44"/>
        <v/>
      </c>
      <c r="L218" s="382" t="str">
        <f t="shared" si="45"/>
        <v/>
      </c>
      <c r="M218" s="382" t="str">
        <f t="shared" si="46"/>
        <v/>
      </c>
      <c r="N218" s="342">
        <f t="shared" si="47"/>
        <v>0</v>
      </c>
      <c r="O218" s="379"/>
      <c r="P218" s="342">
        <f t="shared" si="48"/>
        <v>0</v>
      </c>
      <c r="Q218" s="379"/>
      <c r="R218" s="342">
        <f t="shared" si="49"/>
        <v>0</v>
      </c>
      <c r="S218" s="379"/>
      <c r="T218" s="342">
        <f t="shared" si="50"/>
        <v>0</v>
      </c>
      <c r="U218" s="379"/>
      <c r="V218" s="342">
        <f t="shared" si="51"/>
        <v>0</v>
      </c>
      <c r="W218" s="379"/>
      <c r="X218" s="383">
        <f t="shared" si="52"/>
        <v>0</v>
      </c>
      <c r="Y218" s="377"/>
    </row>
    <row r="219" spans="1:25" x14ac:dyDescent="0.25">
      <c r="A219" s="377"/>
      <c r="B219" s="343"/>
      <c r="C219" s="377"/>
      <c r="D219" s="384"/>
      <c r="E219" s="377"/>
      <c r="F219" s="377"/>
      <c r="G219" s="381" t="str">
        <f t="shared" si="40"/>
        <v/>
      </c>
      <c r="H219" s="382">
        <f t="shared" si="41"/>
        <v>0</v>
      </c>
      <c r="I219" s="382" t="str">
        <f t="shared" si="42"/>
        <v/>
      </c>
      <c r="J219" s="382" t="str">
        <f t="shared" si="43"/>
        <v/>
      </c>
      <c r="K219" s="382" t="str">
        <f t="shared" si="44"/>
        <v/>
      </c>
      <c r="L219" s="382" t="str">
        <f t="shared" si="45"/>
        <v/>
      </c>
      <c r="M219" s="382" t="str">
        <f t="shared" si="46"/>
        <v/>
      </c>
      <c r="N219" s="342">
        <f t="shared" si="47"/>
        <v>0</v>
      </c>
      <c r="O219" s="379"/>
      <c r="P219" s="342">
        <f t="shared" si="48"/>
        <v>0</v>
      </c>
      <c r="Q219" s="379"/>
      <c r="R219" s="342">
        <f t="shared" si="49"/>
        <v>0</v>
      </c>
      <c r="S219" s="379"/>
      <c r="T219" s="342">
        <f t="shared" si="50"/>
        <v>0</v>
      </c>
      <c r="U219" s="379"/>
      <c r="V219" s="342">
        <f t="shared" si="51"/>
        <v>0</v>
      </c>
      <c r="W219" s="379"/>
      <c r="X219" s="383">
        <f t="shared" si="52"/>
        <v>0</v>
      </c>
      <c r="Y219" s="377"/>
    </row>
    <row r="220" spans="1:25" x14ac:dyDescent="0.25">
      <c r="A220" s="377"/>
      <c r="B220" s="343"/>
      <c r="C220" s="377"/>
      <c r="D220" s="384"/>
      <c r="E220" s="377"/>
      <c r="F220" s="377"/>
      <c r="G220" s="381" t="str">
        <f t="shared" si="40"/>
        <v/>
      </c>
      <c r="H220" s="382">
        <f t="shared" si="41"/>
        <v>0</v>
      </c>
      <c r="I220" s="382" t="str">
        <f t="shared" si="42"/>
        <v/>
      </c>
      <c r="J220" s="382" t="str">
        <f t="shared" si="43"/>
        <v/>
      </c>
      <c r="K220" s="382" t="str">
        <f t="shared" si="44"/>
        <v/>
      </c>
      <c r="L220" s="382" t="str">
        <f t="shared" si="45"/>
        <v/>
      </c>
      <c r="M220" s="382" t="str">
        <f t="shared" si="46"/>
        <v/>
      </c>
      <c r="N220" s="342">
        <f t="shared" si="47"/>
        <v>0</v>
      </c>
      <c r="O220" s="379"/>
      <c r="P220" s="342">
        <f t="shared" si="48"/>
        <v>0</v>
      </c>
      <c r="Q220" s="379"/>
      <c r="R220" s="342">
        <f t="shared" si="49"/>
        <v>0</v>
      </c>
      <c r="S220" s="379"/>
      <c r="T220" s="342">
        <f t="shared" si="50"/>
        <v>0</v>
      </c>
      <c r="U220" s="379"/>
      <c r="V220" s="342">
        <f t="shared" si="51"/>
        <v>0</v>
      </c>
      <c r="W220" s="379"/>
      <c r="X220" s="383">
        <f t="shared" si="52"/>
        <v>0</v>
      </c>
      <c r="Y220" s="377"/>
    </row>
    <row r="221" spans="1:25" x14ac:dyDescent="0.25">
      <c r="A221" s="377"/>
      <c r="B221" s="343"/>
      <c r="C221" s="377"/>
      <c r="D221" s="384"/>
      <c r="E221" s="377"/>
      <c r="F221" s="377"/>
      <c r="G221" s="381" t="str">
        <f t="shared" si="40"/>
        <v/>
      </c>
      <c r="H221" s="382">
        <f t="shared" si="41"/>
        <v>0</v>
      </c>
      <c r="I221" s="382" t="str">
        <f t="shared" si="42"/>
        <v/>
      </c>
      <c r="J221" s="382" t="str">
        <f t="shared" si="43"/>
        <v/>
      </c>
      <c r="K221" s="382" t="str">
        <f t="shared" si="44"/>
        <v/>
      </c>
      <c r="L221" s="382" t="str">
        <f t="shared" si="45"/>
        <v/>
      </c>
      <c r="M221" s="382" t="str">
        <f t="shared" si="46"/>
        <v/>
      </c>
      <c r="N221" s="342">
        <f t="shared" si="47"/>
        <v>0</v>
      </c>
      <c r="O221" s="379"/>
      <c r="P221" s="342">
        <f t="shared" si="48"/>
        <v>0</v>
      </c>
      <c r="Q221" s="379"/>
      <c r="R221" s="342">
        <f t="shared" si="49"/>
        <v>0</v>
      </c>
      <c r="S221" s="379"/>
      <c r="T221" s="342">
        <f t="shared" si="50"/>
        <v>0</v>
      </c>
      <c r="U221" s="379"/>
      <c r="V221" s="342">
        <f t="shared" si="51"/>
        <v>0</v>
      </c>
      <c r="W221" s="379"/>
      <c r="X221" s="383">
        <f t="shared" si="52"/>
        <v>0</v>
      </c>
      <c r="Y221" s="377"/>
    </row>
    <row r="222" spans="1:25" x14ac:dyDescent="0.25">
      <c r="A222" s="377"/>
      <c r="B222" s="343"/>
      <c r="C222" s="377"/>
      <c r="D222" s="384"/>
      <c r="E222" s="377"/>
      <c r="F222" s="377"/>
      <c r="G222" s="381" t="str">
        <f t="shared" si="40"/>
        <v/>
      </c>
      <c r="H222" s="382">
        <f t="shared" si="41"/>
        <v>0</v>
      </c>
      <c r="I222" s="382" t="str">
        <f t="shared" si="42"/>
        <v/>
      </c>
      <c r="J222" s="382" t="str">
        <f t="shared" si="43"/>
        <v/>
      </c>
      <c r="K222" s="382" t="str">
        <f t="shared" si="44"/>
        <v/>
      </c>
      <c r="L222" s="382" t="str">
        <f t="shared" si="45"/>
        <v/>
      </c>
      <c r="M222" s="382" t="str">
        <f t="shared" si="46"/>
        <v/>
      </c>
      <c r="N222" s="342">
        <f t="shared" si="47"/>
        <v>0</v>
      </c>
      <c r="O222" s="379"/>
      <c r="P222" s="342">
        <f t="shared" si="48"/>
        <v>0</v>
      </c>
      <c r="Q222" s="379"/>
      <c r="R222" s="342">
        <f t="shared" si="49"/>
        <v>0</v>
      </c>
      <c r="S222" s="379"/>
      <c r="T222" s="342">
        <f t="shared" si="50"/>
        <v>0</v>
      </c>
      <c r="U222" s="379"/>
      <c r="V222" s="342">
        <f t="shared" si="51"/>
        <v>0</v>
      </c>
      <c r="W222" s="379"/>
      <c r="X222" s="383">
        <f t="shared" si="52"/>
        <v>0</v>
      </c>
      <c r="Y222" s="377"/>
    </row>
    <row r="223" spans="1:25" x14ac:dyDescent="0.25">
      <c r="A223" s="377"/>
      <c r="B223" s="343"/>
      <c r="C223" s="377"/>
      <c r="D223" s="384"/>
      <c r="E223" s="377"/>
      <c r="F223" s="377"/>
      <c r="G223" s="381" t="str">
        <f t="shared" si="40"/>
        <v/>
      </c>
      <c r="H223" s="382">
        <f t="shared" si="41"/>
        <v>0</v>
      </c>
      <c r="I223" s="382" t="str">
        <f t="shared" si="42"/>
        <v/>
      </c>
      <c r="J223" s="382" t="str">
        <f t="shared" si="43"/>
        <v/>
      </c>
      <c r="K223" s="382" t="str">
        <f t="shared" si="44"/>
        <v/>
      </c>
      <c r="L223" s="382" t="str">
        <f t="shared" si="45"/>
        <v/>
      </c>
      <c r="M223" s="382" t="str">
        <f t="shared" si="46"/>
        <v/>
      </c>
      <c r="N223" s="342">
        <f t="shared" si="47"/>
        <v>0</v>
      </c>
      <c r="O223" s="379"/>
      <c r="P223" s="342">
        <f t="shared" si="48"/>
        <v>0</v>
      </c>
      <c r="Q223" s="379"/>
      <c r="R223" s="342">
        <f t="shared" si="49"/>
        <v>0</v>
      </c>
      <c r="S223" s="379"/>
      <c r="T223" s="342">
        <f t="shared" si="50"/>
        <v>0</v>
      </c>
      <c r="U223" s="379"/>
      <c r="V223" s="342">
        <f t="shared" si="51"/>
        <v>0</v>
      </c>
      <c r="W223" s="379"/>
      <c r="X223" s="383">
        <f t="shared" si="52"/>
        <v>0</v>
      </c>
      <c r="Y223" s="377"/>
    </row>
    <row r="224" spans="1:25" x14ac:dyDescent="0.25">
      <c r="A224" s="377"/>
      <c r="B224" s="343"/>
      <c r="C224" s="377"/>
      <c r="D224" s="384"/>
      <c r="E224" s="377"/>
      <c r="F224" s="377"/>
      <c r="G224" s="381" t="str">
        <f t="shared" si="40"/>
        <v/>
      </c>
      <c r="H224" s="382">
        <f t="shared" si="41"/>
        <v>0</v>
      </c>
      <c r="I224" s="382" t="str">
        <f t="shared" si="42"/>
        <v/>
      </c>
      <c r="J224" s="382" t="str">
        <f t="shared" si="43"/>
        <v/>
      </c>
      <c r="K224" s="382" t="str">
        <f t="shared" si="44"/>
        <v/>
      </c>
      <c r="L224" s="382" t="str">
        <f t="shared" si="45"/>
        <v/>
      </c>
      <c r="M224" s="382" t="str">
        <f t="shared" si="46"/>
        <v/>
      </c>
      <c r="N224" s="342">
        <f t="shared" si="47"/>
        <v>0</v>
      </c>
      <c r="O224" s="379"/>
      <c r="P224" s="342">
        <f t="shared" si="48"/>
        <v>0</v>
      </c>
      <c r="Q224" s="379"/>
      <c r="R224" s="342">
        <f t="shared" si="49"/>
        <v>0</v>
      </c>
      <c r="S224" s="379"/>
      <c r="T224" s="342">
        <f t="shared" si="50"/>
        <v>0</v>
      </c>
      <c r="U224" s="379"/>
      <c r="V224" s="342">
        <f t="shared" si="51"/>
        <v>0</v>
      </c>
      <c r="W224" s="379"/>
      <c r="X224" s="383">
        <f t="shared" si="52"/>
        <v>0</v>
      </c>
      <c r="Y224" s="377"/>
    </row>
    <row r="225" spans="1:25" x14ac:dyDescent="0.25">
      <c r="A225" s="377"/>
      <c r="B225" s="343"/>
      <c r="C225" s="377"/>
      <c r="D225" s="384"/>
      <c r="E225" s="377"/>
      <c r="F225" s="377"/>
      <c r="G225" s="381" t="str">
        <f t="shared" si="40"/>
        <v/>
      </c>
      <c r="H225" s="382">
        <f t="shared" si="41"/>
        <v>0</v>
      </c>
      <c r="I225" s="382" t="str">
        <f t="shared" si="42"/>
        <v/>
      </c>
      <c r="J225" s="382" t="str">
        <f t="shared" si="43"/>
        <v/>
      </c>
      <c r="K225" s="382" t="str">
        <f t="shared" si="44"/>
        <v/>
      </c>
      <c r="L225" s="382" t="str">
        <f t="shared" si="45"/>
        <v/>
      </c>
      <c r="M225" s="382" t="str">
        <f t="shared" si="46"/>
        <v/>
      </c>
      <c r="N225" s="342">
        <f t="shared" si="47"/>
        <v>0</v>
      </c>
      <c r="O225" s="379"/>
      <c r="P225" s="342">
        <f t="shared" si="48"/>
        <v>0</v>
      </c>
      <c r="Q225" s="379"/>
      <c r="R225" s="342">
        <f t="shared" si="49"/>
        <v>0</v>
      </c>
      <c r="S225" s="379"/>
      <c r="T225" s="342">
        <f t="shared" si="50"/>
        <v>0</v>
      </c>
      <c r="U225" s="379"/>
      <c r="V225" s="342">
        <f t="shared" si="51"/>
        <v>0</v>
      </c>
      <c r="W225" s="379"/>
      <c r="X225" s="383">
        <f t="shared" si="52"/>
        <v>0</v>
      </c>
      <c r="Y225" s="377"/>
    </row>
    <row r="226" spans="1:25" x14ac:dyDescent="0.25">
      <c r="A226" s="377"/>
      <c r="B226" s="343"/>
      <c r="C226" s="377"/>
      <c r="D226" s="384"/>
      <c r="E226" s="377"/>
      <c r="F226" s="377"/>
      <c r="G226" s="381" t="str">
        <f t="shared" si="40"/>
        <v/>
      </c>
      <c r="H226" s="382">
        <f t="shared" si="41"/>
        <v>0</v>
      </c>
      <c r="I226" s="382" t="str">
        <f t="shared" si="42"/>
        <v/>
      </c>
      <c r="J226" s="382" t="str">
        <f t="shared" si="43"/>
        <v/>
      </c>
      <c r="K226" s="382" t="str">
        <f t="shared" si="44"/>
        <v/>
      </c>
      <c r="L226" s="382" t="str">
        <f t="shared" si="45"/>
        <v/>
      </c>
      <c r="M226" s="382" t="str">
        <f t="shared" si="46"/>
        <v/>
      </c>
      <c r="N226" s="342">
        <f t="shared" si="47"/>
        <v>0</v>
      </c>
      <c r="O226" s="379"/>
      <c r="P226" s="342">
        <f t="shared" si="48"/>
        <v>0</v>
      </c>
      <c r="Q226" s="379"/>
      <c r="R226" s="342">
        <f t="shared" si="49"/>
        <v>0</v>
      </c>
      <c r="S226" s="379"/>
      <c r="T226" s="342">
        <f t="shared" si="50"/>
        <v>0</v>
      </c>
      <c r="U226" s="379"/>
      <c r="V226" s="342">
        <f t="shared" si="51"/>
        <v>0</v>
      </c>
      <c r="W226" s="379"/>
      <c r="X226" s="383">
        <f t="shared" si="52"/>
        <v>0</v>
      </c>
      <c r="Y226" s="377"/>
    </row>
    <row r="227" spans="1:25" x14ac:dyDescent="0.25">
      <c r="A227" s="377"/>
      <c r="B227" s="343"/>
      <c r="C227" s="377"/>
      <c r="D227" s="384"/>
      <c r="E227" s="377"/>
      <c r="F227" s="377"/>
      <c r="G227" s="381" t="str">
        <f t="shared" si="40"/>
        <v/>
      </c>
      <c r="H227" s="382">
        <f t="shared" si="41"/>
        <v>0</v>
      </c>
      <c r="I227" s="382" t="str">
        <f t="shared" si="42"/>
        <v/>
      </c>
      <c r="J227" s="382" t="str">
        <f t="shared" si="43"/>
        <v/>
      </c>
      <c r="K227" s="382" t="str">
        <f t="shared" si="44"/>
        <v/>
      </c>
      <c r="L227" s="382" t="str">
        <f t="shared" si="45"/>
        <v/>
      </c>
      <c r="M227" s="382" t="str">
        <f t="shared" si="46"/>
        <v/>
      </c>
      <c r="N227" s="342">
        <f t="shared" si="47"/>
        <v>0</v>
      </c>
      <c r="O227" s="379"/>
      <c r="P227" s="342">
        <f t="shared" si="48"/>
        <v>0</v>
      </c>
      <c r="Q227" s="379"/>
      <c r="R227" s="342">
        <f t="shared" si="49"/>
        <v>0</v>
      </c>
      <c r="S227" s="379"/>
      <c r="T227" s="342">
        <f t="shared" si="50"/>
        <v>0</v>
      </c>
      <c r="U227" s="379"/>
      <c r="V227" s="342">
        <f t="shared" si="51"/>
        <v>0</v>
      </c>
      <c r="W227" s="379"/>
      <c r="X227" s="383">
        <f t="shared" si="52"/>
        <v>0</v>
      </c>
      <c r="Y227" s="377"/>
    </row>
    <row r="228" spans="1:25" x14ac:dyDescent="0.25">
      <c r="A228" s="377"/>
      <c r="B228" s="343"/>
      <c r="C228" s="377"/>
      <c r="D228" s="384"/>
      <c r="E228" s="377"/>
      <c r="F228" s="377"/>
      <c r="G228" s="381" t="str">
        <f t="shared" si="40"/>
        <v/>
      </c>
      <c r="H228" s="382">
        <f t="shared" si="41"/>
        <v>0</v>
      </c>
      <c r="I228" s="382" t="str">
        <f t="shared" si="42"/>
        <v/>
      </c>
      <c r="J228" s="382" t="str">
        <f t="shared" si="43"/>
        <v/>
      </c>
      <c r="K228" s="382" t="str">
        <f t="shared" si="44"/>
        <v/>
      </c>
      <c r="L228" s="382" t="str">
        <f t="shared" si="45"/>
        <v/>
      </c>
      <c r="M228" s="382" t="str">
        <f t="shared" si="46"/>
        <v/>
      </c>
      <c r="N228" s="342">
        <f t="shared" si="47"/>
        <v>0</v>
      </c>
      <c r="O228" s="379"/>
      <c r="P228" s="342">
        <f t="shared" si="48"/>
        <v>0</v>
      </c>
      <c r="Q228" s="379"/>
      <c r="R228" s="342">
        <f t="shared" si="49"/>
        <v>0</v>
      </c>
      <c r="S228" s="379"/>
      <c r="T228" s="342">
        <f t="shared" si="50"/>
        <v>0</v>
      </c>
      <c r="U228" s="379"/>
      <c r="V228" s="342">
        <f t="shared" si="51"/>
        <v>0</v>
      </c>
      <c r="W228" s="379"/>
      <c r="X228" s="383">
        <f t="shared" si="52"/>
        <v>0</v>
      </c>
      <c r="Y228" s="377"/>
    </row>
    <row r="229" spans="1:25" x14ac:dyDescent="0.25">
      <c r="A229" s="377"/>
      <c r="B229" s="343"/>
      <c r="C229" s="377"/>
      <c r="D229" s="384"/>
      <c r="E229" s="377"/>
      <c r="F229" s="377"/>
      <c r="G229" s="381" t="str">
        <f t="shared" si="40"/>
        <v/>
      </c>
      <c r="H229" s="382">
        <f t="shared" si="41"/>
        <v>0</v>
      </c>
      <c r="I229" s="382" t="str">
        <f t="shared" si="42"/>
        <v/>
      </c>
      <c r="J229" s="382" t="str">
        <f t="shared" si="43"/>
        <v/>
      </c>
      <c r="K229" s="382" t="str">
        <f t="shared" si="44"/>
        <v/>
      </c>
      <c r="L229" s="382" t="str">
        <f t="shared" si="45"/>
        <v/>
      </c>
      <c r="M229" s="382" t="str">
        <f t="shared" si="46"/>
        <v/>
      </c>
      <c r="N229" s="342">
        <f t="shared" si="47"/>
        <v>0</v>
      </c>
      <c r="O229" s="379"/>
      <c r="P229" s="342">
        <f t="shared" si="48"/>
        <v>0</v>
      </c>
      <c r="Q229" s="379"/>
      <c r="R229" s="342">
        <f t="shared" si="49"/>
        <v>0</v>
      </c>
      <c r="S229" s="379"/>
      <c r="T229" s="342">
        <f t="shared" si="50"/>
        <v>0</v>
      </c>
      <c r="U229" s="379"/>
      <c r="V229" s="342">
        <f t="shared" si="51"/>
        <v>0</v>
      </c>
      <c r="W229" s="379"/>
      <c r="X229" s="383">
        <f t="shared" si="52"/>
        <v>0</v>
      </c>
      <c r="Y229" s="377"/>
    </row>
    <row r="230" spans="1:25" x14ac:dyDescent="0.25">
      <c r="A230" s="377"/>
      <c r="B230" s="343"/>
      <c r="C230" s="377"/>
      <c r="D230" s="384"/>
      <c r="E230" s="377"/>
      <c r="F230" s="377"/>
      <c r="G230" s="381" t="str">
        <f t="shared" si="40"/>
        <v/>
      </c>
      <c r="H230" s="382">
        <f t="shared" si="41"/>
        <v>0</v>
      </c>
      <c r="I230" s="382" t="str">
        <f t="shared" si="42"/>
        <v/>
      </c>
      <c r="J230" s="382" t="str">
        <f t="shared" si="43"/>
        <v/>
      </c>
      <c r="K230" s="382" t="str">
        <f t="shared" si="44"/>
        <v/>
      </c>
      <c r="L230" s="382" t="str">
        <f t="shared" si="45"/>
        <v/>
      </c>
      <c r="M230" s="382" t="str">
        <f t="shared" si="46"/>
        <v/>
      </c>
      <c r="N230" s="342">
        <f t="shared" si="47"/>
        <v>0</v>
      </c>
      <c r="O230" s="379"/>
      <c r="P230" s="342">
        <f t="shared" si="48"/>
        <v>0</v>
      </c>
      <c r="Q230" s="379"/>
      <c r="R230" s="342">
        <f t="shared" si="49"/>
        <v>0</v>
      </c>
      <c r="S230" s="379"/>
      <c r="T230" s="342">
        <f t="shared" si="50"/>
        <v>0</v>
      </c>
      <c r="U230" s="379"/>
      <c r="V230" s="342">
        <f t="shared" si="51"/>
        <v>0</v>
      </c>
      <c r="W230" s="379"/>
      <c r="X230" s="383">
        <f t="shared" si="52"/>
        <v>0</v>
      </c>
      <c r="Y230" s="377"/>
    </row>
    <row r="231" spans="1:25" x14ac:dyDescent="0.25">
      <c r="A231" s="377"/>
      <c r="B231" s="343"/>
      <c r="C231" s="377"/>
      <c r="D231" s="384"/>
      <c r="E231" s="377"/>
      <c r="F231" s="377"/>
      <c r="G231" s="381" t="str">
        <f t="shared" si="40"/>
        <v/>
      </c>
      <c r="H231" s="382">
        <f t="shared" si="41"/>
        <v>0</v>
      </c>
      <c r="I231" s="382" t="str">
        <f t="shared" si="42"/>
        <v/>
      </c>
      <c r="J231" s="382" t="str">
        <f t="shared" si="43"/>
        <v/>
      </c>
      <c r="K231" s="382" t="str">
        <f t="shared" si="44"/>
        <v/>
      </c>
      <c r="L231" s="382" t="str">
        <f t="shared" si="45"/>
        <v/>
      </c>
      <c r="M231" s="382" t="str">
        <f t="shared" si="46"/>
        <v/>
      </c>
      <c r="N231" s="342">
        <f t="shared" si="47"/>
        <v>0</v>
      </c>
      <c r="O231" s="379"/>
      <c r="P231" s="342">
        <f t="shared" si="48"/>
        <v>0</v>
      </c>
      <c r="Q231" s="379"/>
      <c r="R231" s="342">
        <f t="shared" si="49"/>
        <v>0</v>
      </c>
      <c r="S231" s="379"/>
      <c r="T231" s="342">
        <f t="shared" si="50"/>
        <v>0</v>
      </c>
      <c r="U231" s="379"/>
      <c r="V231" s="342">
        <f t="shared" si="51"/>
        <v>0</v>
      </c>
      <c r="W231" s="379"/>
      <c r="X231" s="383">
        <f t="shared" si="52"/>
        <v>0</v>
      </c>
      <c r="Y231" s="377"/>
    </row>
    <row r="232" spans="1:25" x14ac:dyDescent="0.25">
      <c r="A232" s="377"/>
      <c r="B232" s="343"/>
      <c r="C232" s="377"/>
      <c r="D232" s="384"/>
      <c r="E232" s="377"/>
      <c r="F232" s="377"/>
      <c r="G232" s="381" t="str">
        <f t="shared" si="40"/>
        <v/>
      </c>
      <c r="H232" s="382">
        <f t="shared" si="41"/>
        <v>0</v>
      </c>
      <c r="I232" s="382" t="str">
        <f t="shared" si="42"/>
        <v/>
      </c>
      <c r="J232" s="382" t="str">
        <f t="shared" si="43"/>
        <v/>
      </c>
      <c r="K232" s="382" t="str">
        <f t="shared" si="44"/>
        <v/>
      </c>
      <c r="L232" s="382" t="str">
        <f t="shared" si="45"/>
        <v/>
      </c>
      <c r="M232" s="382" t="str">
        <f t="shared" si="46"/>
        <v/>
      </c>
      <c r="N232" s="342">
        <f t="shared" si="47"/>
        <v>0</v>
      </c>
      <c r="O232" s="379"/>
      <c r="P232" s="342">
        <f t="shared" si="48"/>
        <v>0</v>
      </c>
      <c r="Q232" s="379"/>
      <c r="R232" s="342">
        <f t="shared" si="49"/>
        <v>0</v>
      </c>
      <c r="S232" s="379"/>
      <c r="T232" s="342">
        <f t="shared" si="50"/>
        <v>0</v>
      </c>
      <c r="U232" s="379"/>
      <c r="V232" s="342">
        <f t="shared" si="51"/>
        <v>0</v>
      </c>
      <c r="W232" s="379"/>
      <c r="X232" s="383">
        <f t="shared" si="52"/>
        <v>0</v>
      </c>
      <c r="Y232" s="377"/>
    </row>
    <row r="233" spans="1:25" x14ac:dyDescent="0.25">
      <c r="A233" s="377"/>
      <c r="B233" s="343"/>
      <c r="C233" s="377"/>
      <c r="D233" s="384"/>
      <c r="E233" s="377"/>
      <c r="F233" s="377"/>
      <c r="G233" s="381" t="str">
        <f t="shared" si="40"/>
        <v/>
      </c>
      <c r="H233" s="382">
        <f t="shared" si="41"/>
        <v>0</v>
      </c>
      <c r="I233" s="382" t="str">
        <f t="shared" si="42"/>
        <v/>
      </c>
      <c r="J233" s="382" t="str">
        <f t="shared" si="43"/>
        <v/>
      </c>
      <c r="K233" s="382" t="str">
        <f t="shared" si="44"/>
        <v/>
      </c>
      <c r="L233" s="382" t="str">
        <f t="shared" si="45"/>
        <v/>
      </c>
      <c r="M233" s="382" t="str">
        <f t="shared" si="46"/>
        <v/>
      </c>
      <c r="N233" s="342">
        <f t="shared" si="47"/>
        <v>0</v>
      </c>
      <c r="O233" s="379"/>
      <c r="P233" s="342">
        <f t="shared" si="48"/>
        <v>0</v>
      </c>
      <c r="Q233" s="379"/>
      <c r="R233" s="342">
        <f t="shared" si="49"/>
        <v>0</v>
      </c>
      <c r="S233" s="379"/>
      <c r="T233" s="342">
        <f t="shared" si="50"/>
        <v>0</v>
      </c>
      <c r="U233" s="379"/>
      <c r="V233" s="342">
        <f t="shared" si="51"/>
        <v>0</v>
      </c>
      <c r="W233" s="379"/>
      <c r="X233" s="383">
        <f t="shared" si="52"/>
        <v>0</v>
      </c>
      <c r="Y233" s="377"/>
    </row>
    <row r="234" spans="1:25" x14ac:dyDescent="0.25">
      <c r="A234" s="377"/>
      <c r="B234" s="343"/>
      <c r="C234" s="377"/>
      <c r="D234" s="384"/>
      <c r="E234" s="377"/>
      <c r="F234" s="377"/>
      <c r="G234" s="381" t="str">
        <f t="shared" si="40"/>
        <v/>
      </c>
      <c r="H234" s="382">
        <f t="shared" si="41"/>
        <v>0</v>
      </c>
      <c r="I234" s="382" t="str">
        <f t="shared" si="42"/>
        <v/>
      </c>
      <c r="J234" s="382" t="str">
        <f t="shared" si="43"/>
        <v/>
      </c>
      <c r="K234" s="382" t="str">
        <f t="shared" si="44"/>
        <v/>
      </c>
      <c r="L234" s="382" t="str">
        <f t="shared" si="45"/>
        <v/>
      </c>
      <c r="M234" s="382" t="str">
        <f t="shared" si="46"/>
        <v/>
      </c>
      <c r="N234" s="342">
        <f t="shared" si="47"/>
        <v>0</v>
      </c>
      <c r="O234" s="379"/>
      <c r="P234" s="342">
        <f t="shared" si="48"/>
        <v>0</v>
      </c>
      <c r="Q234" s="379"/>
      <c r="R234" s="342">
        <f t="shared" si="49"/>
        <v>0</v>
      </c>
      <c r="S234" s="379"/>
      <c r="T234" s="342">
        <f t="shared" si="50"/>
        <v>0</v>
      </c>
      <c r="U234" s="379"/>
      <c r="V234" s="342">
        <f t="shared" si="51"/>
        <v>0</v>
      </c>
      <c r="W234" s="379"/>
      <c r="X234" s="383">
        <f t="shared" si="52"/>
        <v>0</v>
      </c>
      <c r="Y234" s="377"/>
    </row>
    <row r="235" spans="1:25" x14ac:dyDescent="0.25">
      <c r="A235" s="377"/>
      <c r="B235" s="343"/>
      <c r="C235" s="377"/>
      <c r="D235" s="384"/>
      <c r="E235" s="377"/>
      <c r="F235" s="377"/>
      <c r="G235" s="381" t="str">
        <f t="shared" si="40"/>
        <v/>
      </c>
      <c r="H235" s="382">
        <f t="shared" si="41"/>
        <v>0</v>
      </c>
      <c r="I235" s="382" t="str">
        <f t="shared" si="42"/>
        <v/>
      </c>
      <c r="J235" s="382" t="str">
        <f t="shared" si="43"/>
        <v/>
      </c>
      <c r="K235" s="382" t="str">
        <f t="shared" si="44"/>
        <v/>
      </c>
      <c r="L235" s="382" t="str">
        <f t="shared" si="45"/>
        <v/>
      </c>
      <c r="M235" s="382" t="str">
        <f t="shared" si="46"/>
        <v/>
      </c>
      <c r="N235" s="342">
        <f t="shared" si="47"/>
        <v>0</v>
      </c>
      <c r="O235" s="379"/>
      <c r="P235" s="342">
        <f t="shared" si="48"/>
        <v>0</v>
      </c>
      <c r="Q235" s="379"/>
      <c r="R235" s="342">
        <f t="shared" si="49"/>
        <v>0</v>
      </c>
      <c r="S235" s="379"/>
      <c r="T235" s="342">
        <f t="shared" si="50"/>
        <v>0</v>
      </c>
      <c r="U235" s="379"/>
      <c r="V235" s="342">
        <f t="shared" si="51"/>
        <v>0</v>
      </c>
      <c r="W235" s="379"/>
      <c r="X235" s="383">
        <f t="shared" si="52"/>
        <v>0</v>
      </c>
      <c r="Y235" s="377"/>
    </row>
    <row r="236" spans="1:25" x14ac:dyDescent="0.25">
      <c r="A236" s="377"/>
      <c r="B236" s="343"/>
      <c r="C236" s="377"/>
      <c r="D236" s="384"/>
      <c r="E236" s="377"/>
      <c r="F236" s="377"/>
      <c r="G236" s="381" t="str">
        <f t="shared" si="40"/>
        <v/>
      </c>
      <c r="H236" s="382">
        <f t="shared" si="41"/>
        <v>0</v>
      </c>
      <c r="I236" s="382" t="str">
        <f t="shared" si="42"/>
        <v/>
      </c>
      <c r="J236" s="382" t="str">
        <f t="shared" si="43"/>
        <v/>
      </c>
      <c r="K236" s="382" t="str">
        <f t="shared" si="44"/>
        <v/>
      </c>
      <c r="L236" s="382" t="str">
        <f t="shared" si="45"/>
        <v/>
      </c>
      <c r="M236" s="382" t="str">
        <f t="shared" si="46"/>
        <v/>
      </c>
      <c r="N236" s="342">
        <f t="shared" si="47"/>
        <v>0</v>
      </c>
      <c r="O236" s="379"/>
      <c r="P236" s="342">
        <f t="shared" si="48"/>
        <v>0</v>
      </c>
      <c r="Q236" s="379"/>
      <c r="R236" s="342">
        <f t="shared" si="49"/>
        <v>0</v>
      </c>
      <c r="S236" s="379"/>
      <c r="T236" s="342">
        <f t="shared" si="50"/>
        <v>0</v>
      </c>
      <c r="U236" s="379"/>
      <c r="V236" s="342">
        <f t="shared" si="51"/>
        <v>0</v>
      </c>
      <c r="W236" s="379"/>
      <c r="X236" s="383">
        <f t="shared" si="52"/>
        <v>0</v>
      </c>
      <c r="Y236" s="377"/>
    </row>
    <row r="237" spans="1:25" x14ac:dyDescent="0.25">
      <c r="A237" s="377"/>
      <c r="B237" s="343"/>
      <c r="C237" s="377"/>
      <c r="D237" s="384"/>
      <c r="E237" s="377"/>
      <c r="F237" s="377"/>
      <c r="G237" s="381" t="str">
        <f t="shared" si="40"/>
        <v/>
      </c>
      <c r="H237" s="382">
        <f t="shared" si="41"/>
        <v>0</v>
      </c>
      <c r="I237" s="382" t="str">
        <f t="shared" si="42"/>
        <v/>
      </c>
      <c r="J237" s="382" t="str">
        <f t="shared" si="43"/>
        <v/>
      </c>
      <c r="K237" s="382" t="str">
        <f t="shared" si="44"/>
        <v/>
      </c>
      <c r="L237" s="382" t="str">
        <f t="shared" si="45"/>
        <v/>
      </c>
      <c r="M237" s="382" t="str">
        <f t="shared" si="46"/>
        <v/>
      </c>
      <c r="N237" s="342">
        <f t="shared" si="47"/>
        <v>0</v>
      </c>
      <c r="O237" s="379"/>
      <c r="P237" s="342">
        <f t="shared" si="48"/>
        <v>0</v>
      </c>
      <c r="Q237" s="379"/>
      <c r="R237" s="342">
        <f t="shared" si="49"/>
        <v>0</v>
      </c>
      <c r="S237" s="379"/>
      <c r="T237" s="342">
        <f t="shared" si="50"/>
        <v>0</v>
      </c>
      <c r="U237" s="379"/>
      <c r="V237" s="342">
        <f t="shared" si="51"/>
        <v>0</v>
      </c>
      <c r="W237" s="379"/>
      <c r="X237" s="383">
        <f t="shared" si="52"/>
        <v>0</v>
      </c>
      <c r="Y237" s="377"/>
    </row>
    <row r="238" spans="1:25" x14ac:dyDescent="0.25">
      <c r="A238" s="377"/>
      <c r="B238" s="343"/>
      <c r="C238" s="377"/>
      <c r="D238" s="384"/>
      <c r="E238" s="377"/>
      <c r="F238" s="377"/>
      <c r="G238" s="381" t="str">
        <f t="shared" si="40"/>
        <v/>
      </c>
      <c r="H238" s="382">
        <f t="shared" si="41"/>
        <v>0</v>
      </c>
      <c r="I238" s="382" t="str">
        <f t="shared" si="42"/>
        <v/>
      </c>
      <c r="J238" s="382" t="str">
        <f t="shared" si="43"/>
        <v/>
      </c>
      <c r="K238" s="382" t="str">
        <f t="shared" si="44"/>
        <v/>
      </c>
      <c r="L238" s="382" t="str">
        <f t="shared" si="45"/>
        <v/>
      </c>
      <c r="M238" s="382" t="str">
        <f t="shared" si="46"/>
        <v/>
      </c>
      <c r="N238" s="342">
        <f t="shared" si="47"/>
        <v>0</v>
      </c>
      <c r="O238" s="379"/>
      <c r="P238" s="342">
        <f t="shared" si="48"/>
        <v>0</v>
      </c>
      <c r="Q238" s="379"/>
      <c r="R238" s="342">
        <f t="shared" si="49"/>
        <v>0</v>
      </c>
      <c r="S238" s="379"/>
      <c r="T238" s="342">
        <f t="shared" si="50"/>
        <v>0</v>
      </c>
      <c r="U238" s="379"/>
      <c r="V238" s="342">
        <f t="shared" si="51"/>
        <v>0</v>
      </c>
      <c r="W238" s="379"/>
      <c r="X238" s="383">
        <f t="shared" si="52"/>
        <v>0</v>
      </c>
      <c r="Y238" s="377"/>
    </row>
    <row r="239" spans="1:25" x14ac:dyDescent="0.25">
      <c r="A239" s="377"/>
      <c r="B239" s="343"/>
      <c r="C239" s="377"/>
      <c r="D239" s="384"/>
      <c r="E239" s="377"/>
      <c r="F239" s="377"/>
      <c r="G239" s="381" t="str">
        <f t="shared" si="40"/>
        <v/>
      </c>
      <c r="H239" s="382">
        <f t="shared" si="41"/>
        <v>0</v>
      </c>
      <c r="I239" s="382" t="str">
        <f t="shared" si="42"/>
        <v/>
      </c>
      <c r="J239" s="382" t="str">
        <f t="shared" si="43"/>
        <v/>
      </c>
      <c r="K239" s="382" t="str">
        <f t="shared" si="44"/>
        <v/>
      </c>
      <c r="L239" s="382" t="str">
        <f t="shared" si="45"/>
        <v/>
      </c>
      <c r="M239" s="382" t="str">
        <f t="shared" si="46"/>
        <v/>
      </c>
      <c r="N239" s="342">
        <f t="shared" si="47"/>
        <v>0</v>
      </c>
      <c r="O239" s="379"/>
      <c r="P239" s="342">
        <f t="shared" si="48"/>
        <v>0</v>
      </c>
      <c r="Q239" s="379"/>
      <c r="R239" s="342">
        <f t="shared" si="49"/>
        <v>0</v>
      </c>
      <c r="S239" s="379"/>
      <c r="T239" s="342">
        <f t="shared" si="50"/>
        <v>0</v>
      </c>
      <c r="U239" s="379"/>
      <c r="V239" s="342">
        <f t="shared" si="51"/>
        <v>0</v>
      </c>
      <c r="W239" s="379"/>
      <c r="X239" s="383">
        <f t="shared" si="52"/>
        <v>0</v>
      </c>
      <c r="Y239" s="377"/>
    </row>
    <row r="240" spans="1:25" x14ac:dyDescent="0.25">
      <c r="A240" s="377"/>
      <c r="B240" s="343"/>
      <c r="C240" s="377"/>
      <c r="D240" s="384"/>
      <c r="E240" s="377"/>
      <c r="F240" s="377"/>
      <c r="G240" s="381" t="str">
        <f t="shared" si="40"/>
        <v/>
      </c>
      <c r="H240" s="382">
        <f t="shared" si="41"/>
        <v>0</v>
      </c>
      <c r="I240" s="382" t="str">
        <f t="shared" si="42"/>
        <v/>
      </c>
      <c r="J240" s="382" t="str">
        <f t="shared" si="43"/>
        <v/>
      </c>
      <c r="K240" s="382" t="str">
        <f t="shared" si="44"/>
        <v/>
      </c>
      <c r="L240" s="382" t="str">
        <f t="shared" si="45"/>
        <v/>
      </c>
      <c r="M240" s="382" t="str">
        <f t="shared" si="46"/>
        <v/>
      </c>
      <c r="N240" s="342">
        <f t="shared" si="47"/>
        <v>0</v>
      </c>
      <c r="O240" s="379"/>
      <c r="P240" s="342">
        <f t="shared" si="48"/>
        <v>0</v>
      </c>
      <c r="Q240" s="379"/>
      <c r="R240" s="342">
        <f t="shared" si="49"/>
        <v>0</v>
      </c>
      <c r="S240" s="379"/>
      <c r="T240" s="342">
        <f t="shared" si="50"/>
        <v>0</v>
      </c>
      <c r="U240" s="379"/>
      <c r="V240" s="342">
        <f t="shared" si="51"/>
        <v>0</v>
      </c>
      <c r="W240" s="379"/>
      <c r="X240" s="383">
        <f t="shared" si="52"/>
        <v>0</v>
      </c>
      <c r="Y240" s="377"/>
    </row>
    <row r="241" spans="1:25" x14ac:dyDescent="0.25">
      <c r="A241" s="377"/>
      <c r="B241" s="343"/>
      <c r="C241" s="377"/>
      <c r="D241" s="384"/>
      <c r="E241" s="377"/>
      <c r="F241" s="377"/>
      <c r="G241" s="381" t="str">
        <f t="shared" si="40"/>
        <v/>
      </c>
      <c r="H241" s="382">
        <f t="shared" si="41"/>
        <v>0</v>
      </c>
      <c r="I241" s="382" t="str">
        <f t="shared" si="42"/>
        <v/>
      </c>
      <c r="J241" s="382" t="str">
        <f t="shared" si="43"/>
        <v/>
      </c>
      <c r="K241" s="382" t="str">
        <f t="shared" si="44"/>
        <v/>
      </c>
      <c r="L241" s="382" t="str">
        <f t="shared" si="45"/>
        <v/>
      </c>
      <c r="M241" s="382" t="str">
        <f t="shared" si="46"/>
        <v/>
      </c>
      <c r="N241" s="342">
        <f t="shared" si="47"/>
        <v>0</v>
      </c>
      <c r="O241" s="379"/>
      <c r="P241" s="342">
        <f t="shared" si="48"/>
        <v>0</v>
      </c>
      <c r="Q241" s="379"/>
      <c r="R241" s="342">
        <f t="shared" si="49"/>
        <v>0</v>
      </c>
      <c r="S241" s="379"/>
      <c r="T241" s="342">
        <f t="shared" si="50"/>
        <v>0</v>
      </c>
      <c r="U241" s="379"/>
      <c r="V241" s="342">
        <f t="shared" si="51"/>
        <v>0</v>
      </c>
      <c r="W241" s="379"/>
      <c r="X241" s="383">
        <f t="shared" si="52"/>
        <v>0</v>
      </c>
      <c r="Y241" s="377"/>
    </row>
    <row r="242" spans="1:25" x14ac:dyDescent="0.25">
      <c r="A242" s="377"/>
      <c r="B242" s="343"/>
      <c r="C242" s="377"/>
      <c r="D242" s="384"/>
      <c r="E242" s="377"/>
      <c r="F242" s="377"/>
      <c r="G242" s="381" t="str">
        <f t="shared" si="40"/>
        <v/>
      </c>
      <c r="H242" s="382">
        <f t="shared" si="41"/>
        <v>0</v>
      </c>
      <c r="I242" s="382" t="str">
        <f t="shared" si="42"/>
        <v/>
      </c>
      <c r="J242" s="382" t="str">
        <f t="shared" si="43"/>
        <v/>
      </c>
      <c r="K242" s="382" t="str">
        <f t="shared" si="44"/>
        <v/>
      </c>
      <c r="L242" s="382" t="str">
        <f t="shared" si="45"/>
        <v/>
      </c>
      <c r="M242" s="382" t="str">
        <f t="shared" si="46"/>
        <v/>
      </c>
      <c r="N242" s="342">
        <f t="shared" si="47"/>
        <v>0</v>
      </c>
      <c r="O242" s="379"/>
      <c r="P242" s="342">
        <f t="shared" si="48"/>
        <v>0</v>
      </c>
      <c r="Q242" s="379"/>
      <c r="R242" s="342">
        <f t="shared" si="49"/>
        <v>0</v>
      </c>
      <c r="S242" s="379"/>
      <c r="T242" s="342">
        <f t="shared" si="50"/>
        <v>0</v>
      </c>
      <c r="U242" s="379"/>
      <c r="V242" s="342">
        <f t="shared" si="51"/>
        <v>0</v>
      </c>
      <c r="W242" s="379"/>
      <c r="X242" s="383">
        <f t="shared" si="52"/>
        <v>0</v>
      </c>
      <c r="Y242" s="377"/>
    </row>
    <row r="243" spans="1:25" x14ac:dyDescent="0.25">
      <c r="A243" s="377"/>
      <c r="B243" s="343"/>
      <c r="C243" s="377"/>
      <c r="D243" s="384"/>
      <c r="E243" s="377"/>
      <c r="F243" s="377"/>
      <c r="G243" s="381" t="str">
        <f t="shared" si="40"/>
        <v/>
      </c>
      <c r="H243" s="382">
        <f t="shared" si="41"/>
        <v>0</v>
      </c>
      <c r="I243" s="382" t="str">
        <f t="shared" si="42"/>
        <v/>
      </c>
      <c r="J243" s="382" t="str">
        <f t="shared" si="43"/>
        <v/>
      </c>
      <c r="K243" s="382" t="str">
        <f t="shared" si="44"/>
        <v/>
      </c>
      <c r="L243" s="382" t="str">
        <f t="shared" si="45"/>
        <v/>
      </c>
      <c r="M243" s="382" t="str">
        <f t="shared" si="46"/>
        <v/>
      </c>
      <c r="N243" s="342">
        <f t="shared" si="47"/>
        <v>0</v>
      </c>
      <c r="O243" s="379"/>
      <c r="P243" s="342">
        <f t="shared" si="48"/>
        <v>0</v>
      </c>
      <c r="Q243" s="379"/>
      <c r="R243" s="342">
        <f t="shared" si="49"/>
        <v>0</v>
      </c>
      <c r="S243" s="379"/>
      <c r="T243" s="342">
        <f t="shared" si="50"/>
        <v>0</v>
      </c>
      <c r="U243" s="379"/>
      <c r="V243" s="342">
        <f t="shared" si="51"/>
        <v>0</v>
      </c>
      <c r="W243" s="379"/>
      <c r="X243" s="383">
        <f t="shared" si="52"/>
        <v>0</v>
      </c>
      <c r="Y243" s="377"/>
    </row>
    <row r="244" spans="1:25" x14ac:dyDescent="0.25">
      <c r="A244" s="377"/>
      <c r="B244" s="343"/>
      <c r="C244" s="377"/>
      <c r="D244" s="384"/>
      <c r="E244" s="377"/>
      <c r="F244" s="377"/>
      <c r="G244" s="381" t="str">
        <f t="shared" si="40"/>
        <v/>
      </c>
      <c r="H244" s="382">
        <f t="shared" si="41"/>
        <v>0</v>
      </c>
      <c r="I244" s="382" t="str">
        <f t="shared" si="42"/>
        <v/>
      </c>
      <c r="J244" s="382" t="str">
        <f t="shared" si="43"/>
        <v/>
      </c>
      <c r="K244" s="382" t="str">
        <f t="shared" si="44"/>
        <v/>
      </c>
      <c r="L244" s="382" t="str">
        <f t="shared" si="45"/>
        <v/>
      </c>
      <c r="M244" s="382" t="str">
        <f t="shared" si="46"/>
        <v/>
      </c>
      <c r="N244" s="342">
        <f t="shared" si="47"/>
        <v>0</v>
      </c>
      <c r="O244" s="379"/>
      <c r="P244" s="342">
        <f t="shared" si="48"/>
        <v>0</v>
      </c>
      <c r="Q244" s="379"/>
      <c r="R244" s="342">
        <f t="shared" si="49"/>
        <v>0</v>
      </c>
      <c r="S244" s="379"/>
      <c r="T244" s="342">
        <f t="shared" si="50"/>
        <v>0</v>
      </c>
      <c r="U244" s="379"/>
      <c r="V244" s="342">
        <f t="shared" si="51"/>
        <v>0</v>
      </c>
      <c r="W244" s="379"/>
      <c r="X244" s="383">
        <f t="shared" si="52"/>
        <v>0</v>
      </c>
      <c r="Y244" s="377"/>
    </row>
    <row r="245" spans="1:25" x14ac:dyDescent="0.25">
      <c r="A245" s="377"/>
      <c r="B245" s="343"/>
      <c r="C245" s="377"/>
      <c r="D245" s="384"/>
      <c r="E245" s="377"/>
      <c r="F245" s="377"/>
      <c r="G245" s="381" t="str">
        <f t="shared" si="40"/>
        <v/>
      </c>
      <c r="H245" s="382">
        <f t="shared" si="41"/>
        <v>0</v>
      </c>
      <c r="I245" s="382" t="str">
        <f t="shared" si="42"/>
        <v/>
      </c>
      <c r="J245" s="382" t="str">
        <f t="shared" si="43"/>
        <v/>
      </c>
      <c r="K245" s="382" t="str">
        <f t="shared" si="44"/>
        <v/>
      </c>
      <c r="L245" s="382" t="str">
        <f t="shared" si="45"/>
        <v/>
      </c>
      <c r="M245" s="382" t="str">
        <f t="shared" si="46"/>
        <v/>
      </c>
      <c r="N245" s="342">
        <f t="shared" si="47"/>
        <v>0</v>
      </c>
      <c r="O245" s="379"/>
      <c r="P245" s="342">
        <f t="shared" si="48"/>
        <v>0</v>
      </c>
      <c r="Q245" s="379"/>
      <c r="R245" s="342">
        <f t="shared" si="49"/>
        <v>0</v>
      </c>
      <c r="S245" s="379"/>
      <c r="T245" s="342">
        <f t="shared" si="50"/>
        <v>0</v>
      </c>
      <c r="U245" s="379"/>
      <c r="V245" s="342">
        <f t="shared" si="51"/>
        <v>0</v>
      </c>
      <c r="W245" s="379"/>
      <c r="X245" s="383">
        <f t="shared" si="52"/>
        <v>0</v>
      </c>
      <c r="Y245" s="377"/>
    </row>
    <row r="246" spans="1:25" x14ac:dyDescent="0.25">
      <c r="A246" s="377"/>
      <c r="B246" s="343"/>
      <c r="C246" s="377"/>
      <c r="D246" s="384"/>
      <c r="E246" s="377"/>
      <c r="F246" s="377"/>
      <c r="G246" s="381" t="str">
        <f t="shared" si="40"/>
        <v/>
      </c>
      <c r="H246" s="382">
        <f t="shared" si="41"/>
        <v>0</v>
      </c>
      <c r="I246" s="382" t="str">
        <f t="shared" si="42"/>
        <v/>
      </c>
      <c r="J246" s="382" t="str">
        <f t="shared" si="43"/>
        <v/>
      </c>
      <c r="K246" s="382" t="str">
        <f t="shared" si="44"/>
        <v/>
      </c>
      <c r="L246" s="382" t="str">
        <f t="shared" si="45"/>
        <v/>
      </c>
      <c r="M246" s="382" t="str">
        <f t="shared" si="46"/>
        <v/>
      </c>
      <c r="N246" s="342">
        <f t="shared" si="47"/>
        <v>0</v>
      </c>
      <c r="O246" s="379"/>
      <c r="P246" s="342">
        <f t="shared" si="48"/>
        <v>0</v>
      </c>
      <c r="Q246" s="379"/>
      <c r="R246" s="342">
        <f t="shared" si="49"/>
        <v>0</v>
      </c>
      <c r="S246" s="379"/>
      <c r="T246" s="342">
        <f t="shared" si="50"/>
        <v>0</v>
      </c>
      <c r="U246" s="379"/>
      <c r="V246" s="342">
        <f t="shared" si="51"/>
        <v>0</v>
      </c>
      <c r="W246" s="379"/>
      <c r="X246" s="383">
        <f t="shared" si="52"/>
        <v>0</v>
      </c>
      <c r="Y246" s="377"/>
    </row>
    <row r="247" spans="1:25" x14ac:dyDescent="0.25">
      <c r="A247" s="377"/>
      <c r="B247" s="343"/>
      <c r="C247" s="377"/>
      <c r="D247" s="384"/>
      <c r="E247" s="377"/>
      <c r="F247" s="377"/>
      <c r="G247" s="381" t="str">
        <f t="shared" si="40"/>
        <v/>
      </c>
      <c r="H247" s="382">
        <f t="shared" si="41"/>
        <v>0</v>
      </c>
      <c r="I247" s="382" t="str">
        <f t="shared" si="42"/>
        <v/>
      </c>
      <c r="J247" s="382" t="str">
        <f t="shared" si="43"/>
        <v/>
      </c>
      <c r="K247" s="382" t="str">
        <f t="shared" si="44"/>
        <v/>
      </c>
      <c r="L247" s="382" t="str">
        <f t="shared" si="45"/>
        <v/>
      </c>
      <c r="M247" s="382" t="str">
        <f t="shared" si="46"/>
        <v/>
      </c>
      <c r="N247" s="342">
        <f t="shared" si="47"/>
        <v>0</v>
      </c>
      <c r="O247" s="379"/>
      <c r="P247" s="342">
        <f t="shared" si="48"/>
        <v>0</v>
      </c>
      <c r="Q247" s="379"/>
      <c r="R247" s="342">
        <f t="shared" si="49"/>
        <v>0</v>
      </c>
      <c r="S247" s="379"/>
      <c r="T247" s="342">
        <f t="shared" si="50"/>
        <v>0</v>
      </c>
      <c r="U247" s="379"/>
      <c r="V247" s="342">
        <f t="shared" si="51"/>
        <v>0</v>
      </c>
      <c r="W247" s="379"/>
      <c r="X247" s="383">
        <f t="shared" si="52"/>
        <v>0</v>
      </c>
      <c r="Y247" s="377"/>
    </row>
    <row r="248" spans="1:25" x14ac:dyDescent="0.25">
      <c r="A248" s="377"/>
      <c r="B248" s="343"/>
      <c r="C248" s="377"/>
      <c r="D248" s="384"/>
      <c r="E248" s="377"/>
      <c r="F248" s="377"/>
      <c r="G248" s="381" t="str">
        <f t="shared" si="40"/>
        <v/>
      </c>
      <c r="H248" s="382">
        <f t="shared" si="41"/>
        <v>0</v>
      </c>
      <c r="I248" s="382" t="str">
        <f t="shared" si="42"/>
        <v/>
      </c>
      <c r="J248" s="382" t="str">
        <f t="shared" si="43"/>
        <v/>
      </c>
      <c r="K248" s="382" t="str">
        <f t="shared" si="44"/>
        <v/>
      </c>
      <c r="L248" s="382" t="str">
        <f t="shared" si="45"/>
        <v/>
      </c>
      <c r="M248" s="382" t="str">
        <f t="shared" si="46"/>
        <v/>
      </c>
      <c r="N248" s="342">
        <f t="shared" si="47"/>
        <v>0</v>
      </c>
      <c r="O248" s="379"/>
      <c r="P248" s="342">
        <f t="shared" si="48"/>
        <v>0</v>
      </c>
      <c r="Q248" s="379"/>
      <c r="R248" s="342">
        <f t="shared" si="49"/>
        <v>0</v>
      </c>
      <c r="S248" s="379"/>
      <c r="T248" s="342">
        <f t="shared" si="50"/>
        <v>0</v>
      </c>
      <c r="U248" s="379"/>
      <c r="V248" s="342">
        <f t="shared" si="51"/>
        <v>0</v>
      </c>
      <c r="W248" s="379"/>
      <c r="X248" s="383">
        <f t="shared" si="52"/>
        <v>0</v>
      </c>
      <c r="Y248" s="377"/>
    </row>
    <row r="249" spans="1:25" x14ac:dyDescent="0.25">
      <c r="A249" s="377"/>
      <c r="B249" s="343"/>
      <c r="C249" s="377"/>
      <c r="D249" s="384"/>
      <c r="E249" s="377"/>
      <c r="F249" s="377"/>
      <c r="G249" s="381" t="str">
        <f t="shared" si="40"/>
        <v/>
      </c>
      <c r="H249" s="382">
        <f t="shared" si="41"/>
        <v>0</v>
      </c>
      <c r="I249" s="382" t="str">
        <f t="shared" si="42"/>
        <v/>
      </c>
      <c r="J249" s="382" t="str">
        <f t="shared" si="43"/>
        <v/>
      </c>
      <c r="K249" s="382" t="str">
        <f t="shared" si="44"/>
        <v/>
      </c>
      <c r="L249" s="382" t="str">
        <f t="shared" si="45"/>
        <v/>
      </c>
      <c r="M249" s="382" t="str">
        <f t="shared" si="46"/>
        <v/>
      </c>
      <c r="N249" s="342">
        <f t="shared" si="47"/>
        <v>0</v>
      </c>
      <c r="O249" s="379"/>
      <c r="P249" s="342">
        <f t="shared" si="48"/>
        <v>0</v>
      </c>
      <c r="Q249" s="379"/>
      <c r="R249" s="342">
        <f t="shared" si="49"/>
        <v>0</v>
      </c>
      <c r="S249" s="379"/>
      <c r="T249" s="342">
        <f t="shared" si="50"/>
        <v>0</v>
      </c>
      <c r="U249" s="379"/>
      <c r="V249" s="342">
        <f t="shared" si="51"/>
        <v>0</v>
      </c>
      <c r="W249" s="379"/>
      <c r="X249" s="383">
        <f t="shared" si="52"/>
        <v>0</v>
      </c>
      <c r="Y249" s="377"/>
    </row>
    <row r="250" spans="1:25" x14ac:dyDescent="0.25">
      <c r="A250" s="377"/>
      <c r="B250" s="343"/>
      <c r="C250" s="377"/>
      <c r="D250" s="384"/>
      <c r="E250" s="377"/>
      <c r="F250" s="377"/>
      <c r="G250" s="381" t="str">
        <f t="shared" si="40"/>
        <v/>
      </c>
      <c r="H250" s="382">
        <f t="shared" si="41"/>
        <v>0</v>
      </c>
      <c r="I250" s="382" t="str">
        <f t="shared" si="42"/>
        <v/>
      </c>
      <c r="J250" s="382" t="str">
        <f t="shared" si="43"/>
        <v/>
      </c>
      <c r="K250" s="382" t="str">
        <f t="shared" si="44"/>
        <v/>
      </c>
      <c r="L250" s="382" t="str">
        <f t="shared" si="45"/>
        <v/>
      </c>
      <c r="M250" s="382" t="str">
        <f t="shared" si="46"/>
        <v/>
      </c>
      <c r="N250" s="342">
        <f t="shared" si="47"/>
        <v>0</v>
      </c>
      <c r="O250" s="379"/>
      <c r="P250" s="342">
        <f t="shared" si="48"/>
        <v>0</v>
      </c>
      <c r="Q250" s="379"/>
      <c r="R250" s="342">
        <f t="shared" si="49"/>
        <v>0</v>
      </c>
      <c r="S250" s="379"/>
      <c r="T250" s="342">
        <f t="shared" si="50"/>
        <v>0</v>
      </c>
      <c r="U250" s="379"/>
      <c r="V250" s="342">
        <f t="shared" si="51"/>
        <v>0</v>
      </c>
      <c r="W250" s="379"/>
      <c r="X250" s="383">
        <f t="shared" si="52"/>
        <v>0</v>
      </c>
      <c r="Y250" s="377"/>
    </row>
    <row r="251" spans="1:25" x14ac:dyDescent="0.25">
      <c r="A251" s="377"/>
      <c r="B251" s="343"/>
      <c r="C251" s="377"/>
      <c r="D251" s="384"/>
      <c r="E251" s="377"/>
      <c r="F251" s="377"/>
      <c r="G251" s="381" t="str">
        <f t="shared" si="40"/>
        <v/>
      </c>
      <c r="H251" s="382">
        <f t="shared" si="41"/>
        <v>0</v>
      </c>
      <c r="I251" s="382" t="str">
        <f t="shared" si="42"/>
        <v/>
      </c>
      <c r="J251" s="382" t="str">
        <f t="shared" si="43"/>
        <v/>
      </c>
      <c r="K251" s="382" t="str">
        <f t="shared" si="44"/>
        <v/>
      </c>
      <c r="L251" s="382" t="str">
        <f t="shared" si="45"/>
        <v/>
      </c>
      <c r="M251" s="382" t="str">
        <f t="shared" si="46"/>
        <v/>
      </c>
      <c r="N251" s="342">
        <f t="shared" si="47"/>
        <v>0</v>
      </c>
      <c r="O251" s="379"/>
      <c r="P251" s="342">
        <f t="shared" si="48"/>
        <v>0</v>
      </c>
      <c r="Q251" s="379"/>
      <c r="R251" s="342">
        <f t="shared" si="49"/>
        <v>0</v>
      </c>
      <c r="S251" s="379"/>
      <c r="T251" s="342">
        <f t="shared" si="50"/>
        <v>0</v>
      </c>
      <c r="U251" s="379"/>
      <c r="V251" s="342">
        <f t="shared" si="51"/>
        <v>0</v>
      </c>
      <c r="W251" s="379"/>
      <c r="X251" s="383">
        <f t="shared" si="52"/>
        <v>0</v>
      </c>
      <c r="Y251" s="377"/>
    </row>
    <row r="252" spans="1:25" x14ac:dyDescent="0.25">
      <c r="A252" s="377"/>
      <c r="B252" s="343"/>
      <c r="C252" s="377"/>
      <c r="D252" s="384"/>
      <c r="E252" s="377"/>
      <c r="F252" s="377"/>
      <c r="G252" s="381" t="str">
        <f t="shared" si="40"/>
        <v/>
      </c>
      <c r="H252" s="382">
        <f t="shared" si="41"/>
        <v>0</v>
      </c>
      <c r="I252" s="382" t="str">
        <f t="shared" si="42"/>
        <v/>
      </c>
      <c r="J252" s="382" t="str">
        <f t="shared" si="43"/>
        <v/>
      </c>
      <c r="K252" s="382" t="str">
        <f t="shared" si="44"/>
        <v/>
      </c>
      <c r="L252" s="382" t="str">
        <f t="shared" si="45"/>
        <v/>
      </c>
      <c r="M252" s="382" t="str">
        <f t="shared" si="46"/>
        <v/>
      </c>
      <c r="N252" s="342">
        <f t="shared" si="47"/>
        <v>0</v>
      </c>
      <c r="O252" s="379"/>
      <c r="P252" s="342">
        <f t="shared" si="48"/>
        <v>0</v>
      </c>
      <c r="Q252" s="379"/>
      <c r="R252" s="342">
        <f t="shared" si="49"/>
        <v>0</v>
      </c>
      <c r="S252" s="379"/>
      <c r="T252" s="342">
        <f t="shared" si="50"/>
        <v>0</v>
      </c>
      <c r="U252" s="379"/>
      <c r="V252" s="342">
        <f t="shared" si="51"/>
        <v>0</v>
      </c>
      <c r="W252" s="379"/>
      <c r="X252" s="383">
        <f t="shared" si="52"/>
        <v>0</v>
      </c>
      <c r="Y252" s="377"/>
    </row>
    <row r="253" spans="1:25" x14ac:dyDescent="0.25">
      <c r="A253" s="377"/>
      <c r="B253" s="343"/>
      <c r="C253" s="377"/>
      <c r="D253" s="384"/>
      <c r="E253" s="377"/>
      <c r="F253" s="377"/>
      <c r="G253" s="381" t="str">
        <f t="shared" si="40"/>
        <v/>
      </c>
      <c r="H253" s="382">
        <f t="shared" si="41"/>
        <v>0</v>
      </c>
      <c r="I253" s="382" t="str">
        <f t="shared" si="42"/>
        <v/>
      </c>
      <c r="J253" s="382" t="str">
        <f t="shared" si="43"/>
        <v/>
      </c>
      <c r="K253" s="382" t="str">
        <f t="shared" si="44"/>
        <v/>
      </c>
      <c r="L253" s="382" t="str">
        <f t="shared" si="45"/>
        <v/>
      </c>
      <c r="M253" s="382" t="str">
        <f t="shared" si="46"/>
        <v/>
      </c>
      <c r="N253" s="342">
        <f t="shared" si="47"/>
        <v>0</v>
      </c>
      <c r="O253" s="379"/>
      <c r="P253" s="342">
        <f t="shared" si="48"/>
        <v>0</v>
      </c>
      <c r="Q253" s="379"/>
      <c r="R253" s="342">
        <f t="shared" si="49"/>
        <v>0</v>
      </c>
      <c r="S253" s="379"/>
      <c r="T253" s="342">
        <f t="shared" si="50"/>
        <v>0</v>
      </c>
      <c r="U253" s="379"/>
      <c r="V253" s="342">
        <f t="shared" si="51"/>
        <v>0</v>
      </c>
      <c r="W253" s="379"/>
      <c r="X253" s="383">
        <f t="shared" si="52"/>
        <v>0</v>
      </c>
      <c r="Y253" s="377"/>
    </row>
    <row r="254" spans="1:25" x14ac:dyDescent="0.25">
      <c r="A254" s="377"/>
      <c r="B254" s="343"/>
      <c r="C254" s="377"/>
      <c r="D254" s="384"/>
      <c r="E254" s="377"/>
      <c r="F254" s="377"/>
      <c r="G254" s="381" t="str">
        <f t="shared" si="40"/>
        <v/>
      </c>
      <c r="H254" s="382">
        <f t="shared" si="41"/>
        <v>0</v>
      </c>
      <c r="I254" s="382" t="str">
        <f t="shared" si="42"/>
        <v/>
      </c>
      <c r="J254" s="382" t="str">
        <f t="shared" si="43"/>
        <v/>
      </c>
      <c r="K254" s="382" t="str">
        <f t="shared" si="44"/>
        <v/>
      </c>
      <c r="L254" s="382" t="str">
        <f t="shared" si="45"/>
        <v/>
      </c>
      <c r="M254" s="382" t="str">
        <f t="shared" si="46"/>
        <v/>
      </c>
      <c r="N254" s="342">
        <f t="shared" si="47"/>
        <v>0</v>
      </c>
      <c r="O254" s="379"/>
      <c r="P254" s="342">
        <f t="shared" si="48"/>
        <v>0</v>
      </c>
      <c r="Q254" s="379"/>
      <c r="R254" s="342">
        <f t="shared" si="49"/>
        <v>0</v>
      </c>
      <c r="S254" s="379"/>
      <c r="T254" s="342">
        <f t="shared" si="50"/>
        <v>0</v>
      </c>
      <c r="U254" s="379"/>
      <c r="V254" s="342">
        <f t="shared" si="51"/>
        <v>0</v>
      </c>
      <c r="W254" s="379"/>
      <c r="X254" s="383">
        <f t="shared" si="52"/>
        <v>0</v>
      </c>
      <c r="Y254" s="377"/>
    </row>
    <row r="255" spans="1:25" x14ac:dyDescent="0.25">
      <c r="A255" s="377"/>
      <c r="B255" s="343"/>
      <c r="C255" s="377"/>
      <c r="D255" s="384"/>
      <c r="E255" s="377"/>
      <c r="F255" s="377"/>
      <c r="G255" s="381" t="str">
        <f t="shared" si="40"/>
        <v/>
      </c>
      <c r="H255" s="382">
        <f t="shared" si="41"/>
        <v>0</v>
      </c>
      <c r="I255" s="382" t="str">
        <f t="shared" si="42"/>
        <v/>
      </c>
      <c r="J255" s="382" t="str">
        <f t="shared" si="43"/>
        <v/>
      </c>
      <c r="K255" s="382" t="str">
        <f t="shared" si="44"/>
        <v/>
      </c>
      <c r="L255" s="382" t="str">
        <f t="shared" si="45"/>
        <v/>
      </c>
      <c r="M255" s="382" t="str">
        <f t="shared" si="46"/>
        <v/>
      </c>
      <c r="N255" s="342">
        <f t="shared" si="47"/>
        <v>0</v>
      </c>
      <c r="O255" s="379"/>
      <c r="P255" s="342">
        <f t="shared" si="48"/>
        <v>0</v>
      </c>
      <c r="Q255" s="379"/>
      <c r="R255" s="342">
        <f t="shared" si="49"/>
        <v>0</v>
      </c>
      <c r="S255" s="379"/>
      <c r="T255" s="342">
        <f t="shared" si="50"/>
        <v>0</v>
      </c>
      <c r="U255" s="379"/>
      <c r="V255" s="342">
        <f t="shared" si="51"/>
        <v>0</v>
      </c>
      <c r="W255" s="379"/>
      <c r="X255" s="383">
        <f t="shared" si="52"/>
        <v>0</v>
      </c>
      <c r="Y255" s="377"/>
    </row>
    <row r="256" spans="1:25" x14ac:dyDescent="0.25">
      <c r="A256" s="377"/>
      <c r="B256" s="343"/>
      <c r="C256" s="377"/>
      <c r="D256" s="384"/>
      <c r="E256" s="377"/>
      <c r="F256" s="377"/>
      <c r="G256" s="381" t="str">
        <f t="shared" si="40"/>
        <v/>
      </c>
      <c r="H256" s="382">
        <f t="shared" si="41"/>
        <v>0</v>
      </c>
      <c r="I256" s="382" t="str">
        <f t="shared" si="42"/>
        <v/>
      </c>
      <c r="J256" s="382" t="str">
        <f t="shared" si="43"/>
        <v/>
      </c>
      <c r="K256" s="382" t="str">
        <f t="shared" si="44"/>
        <v/>
      </c>
      <c r="L256" s="382" t="str">
        <f t="shared" si="45"/>
        <v/>
      </c>
      <c r="M256" s="382" t="str">
        <f t="shared" si="46"/>
        <v/>
      </c>
      <c r="N256" s="342">
        <f t="shared" si="47"/>
        <v>0</v>
      </c>
      <c r="O256" s="379"/>
      <c r="P256" s="342">
        <f t="shared" si="48"/>
        <v>0</v>
      </c>
      <c r="Q256" s="379"/>
      <c r="R256" s="342">
        <f t="shared" si="49"/>
        <v>0</v>
      </c>
      <c r="S256" s="379"/>
      <c r="T256" s="342">
        <f t="shared" si="50"/>
        <v>0</v>
      </c>
      <c r="U256" s="379"/>
      <c r="V256" s="342">
        <f t="shared" si="51"/>
        <v>0</v>
      </c>
      <c r="W256" s="379"/>
      <c r="X256" s="383">
        <f t="shared" si="52"/>
        <v>0</v>
      </c>
      <c r="Y256" s="377"/>
    </row>
    <row r="257" spans="1:25" x14ac:dyDescent="0.25">
      <c r="A257" s="377"/>
      <c r="B257" s="343"/>
      <c r="C257" s="377"/>
      <c r="D257" s="384"/>
      <c r="E257" s="377"/>
      <c r="F257" s="377"/>
      <c r="G257" s="381" t="str">
        <f t="shared" si="40"/>
        <v/>
      </c>
      <c r="H257" s="382">
        <f t="shared" si="41"/>
        <v>0</v>
      </c>
      <c r="I257" s="382" t="str">
        <f t="shared" si="42"/>
        <v/>
      </c>
      <c r="J257" s="382" t="str">
        <f t="shared" si="43"/>
        <v/>
      </c>
      <c r="K257" s="382" t="str">
        <f t="shared" si="44"/>
        <v/>
      </c>
      <c r="L257" s="382" t="str">
        <f t="shared" si="45"/>
        <v/>
      </c>
      <c r="M257" s="382" t="str">
        <f t="shared" si="46"/>
        <v/>
      </c>
      <c r="N257" s="342">
        <f t="shared" si="47"/>
        <v>0</v>
      </c>
      <c r="O257" s="379"/>
      <c r="P257" s="342">
        <f t="shared" si="48"/>
        <v>0</v>
      </c>
      <c r="Q257" s="379"/>
      <c r="R257" s="342">
        <f t="shared" si="49"/>
        <v>0</v>
      </c>
      <c r="S257" s="379"/>
      <c r="T257" s="342">
        <f t="shared" si="50"/>
        <v>0</v>
      </c>
      <c r="U257" s="379"/>
      <c r="V257" s="342">
        <f t="shared" si="51"/>
        <v>0</v>
      </c>
      <c r="W257" s="379"/>
      <c r="X257" s="383">
        <f t="shared" si="52"/>
        <v>0</v>
      </c>
      <c r="Y257" s="377"/>
    </row>
    <row r="258" spans="1:25" x14ac:dyDescent="0.25">
      <c r="A258" s="377"/>
      <c r="B258" s="343"/>
      <c r="C258" s="377"/>
      <c r="D258" s="384"/>
      <c r="E258" s="377"/>
      <c r="F258" s="377"/>
      <c r="G258" s="381" t="str">
        <f t="shared" si="40"/>
        <v/>
      </c>
      <c r="H258" s="382">
        <f t="shared" si="41"/>
        <v>0</v>
      </c>
      <c r="I258" s="382" t="str">
        <f t="shared" si="42"/>
        <v/>
      </c>
      <c r="J258" s="382" t="str">
        <f t="shared" si="43"/>
        <v/>
      </c>
      <c r="K258" s="382" t="str">
        <f t="shared" si="44"/>
        <v/>
      </c>
      <c r="L258" s="382" t="str">
        <f t="shared" si="45"/>
        <v/>
      </c>
      <c r="M258" s="382" t="str">
        <f t="shared" si="46"/>
        <v/>
      </c>
      <c r="N258" s="342">
        <f t="shared" si="47"/>
        <v>0</v>
      </c>
      <c r="O258" s="379"/>
      <c r="P258" s="342">
        <f t="shared" si="48"/>
        <v>0</v>
      </c>
      <c r="Q258" s="379"/>
      <c r="R258" s="342">
        <f t="shared" si="49"/>
        <v>0</v>
      </c>
      <c r="S258" s="379"/>
      <c r="T258" s="342">
        <f t="shared" si="50"/>
        <v>0</v>
      </c>
      <c r="U258" s="379"/>
      <c r="V258" s="342">
        <f t="shared" si="51"/>
        <v>0</v>
      </c>
      <c r="W258" s="379"/>
      <c r="X258" s="383">
        <f t="shared" si="52"/>
        <v>0</v>
      </c>
      <c r="Y258" s="377"/>
    </row>
    <row r="259" spans="1:25" x14ac:dyDescent="0.25">
      <c r="A259" s="377"/>
      <c r="B259" s="343"/>
      <c r="C259" s="377"/>
      <c r="D259" s="384"/>
      <c r="E259" s="377"/>
      <c r="F259" s="377"/>
      <c r="G259" s="381" t="str">
        <f t="shared" si="40"/>
        <v/>
      </c>
      <c r="H259" s="382">
        <f t="shared" si="41"/>
        <v>0</v>
      </c>
      <c r="I259" s="382" t="str">
        <f t="shared" si="42"/>
        <v/>
      </c>
      <c r="J259" s="382" t="str">
        <f t="shared" si="43"/>
        <v/>
      </c>
      <c r="K259" s="382" t="str">
        <f t="shared" si="44"/>
        <v/>
      </c>
      <c r="L259" s="382" t="str">
        <f t="shared" si="45"/>
        <v/>
      </c>
      <c r="M259" s="382" t="str">
        <f t="shared" si="46"/>
        <v/>
      </c>
      <c r="N259" s="342">
        <f t="shared" si="47"/>
        <v>0</v>
      </c>
      <c r="O259" s="379"/>
      <c r="P259" s="342">
        <f t="shared" si="48"/>
        <v>0</v>
      </c>
      <c r="Q259" s="379"/>
      <c r="R259" s="342">
        <f t="shared" si="49"/>
        <v>0</v>
      </c>
      <c r="S259" s="379"/>
      <c r="T259" s="342">
        <f t="shared" si="50"/>
        <v>0</v>
      </c>
      <c r="U259" s="379"/>
      <c r="V259" s="342">
        <f t="shared" si="51"/>
        <v>0</v>
      </c>
      <c r="W259" s="379"/>
      <c r="X259" s="383">
        <f t="shared" si="52"/>
        <v>0</v>
      </c>
      <c r="Y259" s="377"/>
    </row>
    <row r="260" spans="1:25" x14ac:dyDescent="0.25">
      <c r="A260" s="377"/>
      <c r="B260" s="343"/>
      <c r="C260" s="377"/>
      <c r="D260" s="384"/>
      <c r="E260" s="377"/>
      <c r="F260" s="377"/>
      <c r="G260" s="381" t="str">
        <f t="shared" si="40"/>
        <v/>
      </c>
      <c r="H260" s="382">
        <f t="shared" si="41"/>
        <v>0</v>
      </c>
      <c r="I260" s="382" t="str">
        <f t="shared" si="42"/>
        <v/>
      </c>
      <c r="J260" s="382" t="str">
        <f t="shared" si="43"/>
        <v/>
      </c>
      <c r="K260" s="382" t="str">
        <f t="shared" si="44"/>
        <v/>
      </c>
      <c r="L260" s="382" t="str">
        <f t="shared" si="45"/>
        <v/>
      </c>
      <c r="M260" s="382" t="str">
        <f t="shared" si="46"/>
        <v/>
      </c>
      <c r="N260" s="342">
        <f t="shared" si="47"/>
        <v>0</v>
      </c>
      <c r="O260" s="379"/>
      <c r="P260" s="342">
        <f t="shared" si="48"/>
        <v>0</v>
      </c>
      <c r="Q260" s="379"/>
      <c r="R260" s="342">
        <f t="shared" si="49"/>
        <v>0</v>
      </c>
      <c r="S260" s="379"/>
      <c r="T260" s="342">
        <f t="shared" si="50"/>
        <v>0</v>
      </c>
      <c r="U260" s="379"/>
      <c r="V260" s="342">
        <f t="shared" si="51"/>
        <v>0</v>
      </c>
      <c r="W260" s="379"/>
      <c r="X260" s="383">
        <f t="shared" si="52"/>
        <v>0</v>
      </c>
      <c r="Y260" s="377"/>
    </row>
    <row r="261" spans="1:25" x14ac:dyDescent="0.25">
      <c r="A261" s="377"/>
      <c r="B261" s="343"/>
      <c r="C261" s="377"/>
      <c r="D261" s="384"/>
      <c r="E261" s="377"/>
      <c r="F261" s="377"/>
      <c r="G261" s="381" t="str">
        <f t="shared" si="40"/>
        <v/>
      </c>
      <c r="H261" s="382">
        <f t="shared" si="41"/>
        <v>0</v>
      </c>
      <c r="I261" s="382" t="str">
        <f t="shared" si="42"/>
        <v/>
      </c>
      <c r="J261" s="382" t="str">
        <f t="shared" si="43"/>
        <v/>
      </c>
      <c r="K261" s="382" t="str">
        <f t="shared" si="44"/>
        <v/>
      </c>
      <c r="L261" s="382" t="str">
        <f t="shared" si="45"/>
        <v/>
      </c>
      <c r="M261" s="382" t="str">
        <f t="shared" si="46"/>
        <v/>
      </c>
      <c r="N261" s="342">
        <f t="shared" si="47"/>
        <v>0</v>
      </c>
      <c r="O261" s="379"/>
      <c r="P261" s="342">
        <f t="shared" si="48"/>
        <v>0</v>
      </c>
      <c r="Q261" s="379"/>
      <c r="R261" s="342">
        <f t="shared" si="49"/>
        <v>0</v>
      </c>
      <c r="S261" s="379"/>
      <c r="T261" s="342">
        <f t="shared" si="50"/>
        <v>0</v>
      </c>
      <c r="U261" s="379"/>
      <c r="V261" s="342">
        <f t="shared" si="51"/>
        <v>0</v>
      </c>
      <c r="W261" s="379"/>
      <c r="X261" s="383">
        <f t="shared" si="52"/>
        <v>0</v>
      </c>
      <c r="Y261" s="377"/>
    </row>
    <row r="262" spans="1:25" x14ac:dyDescent="0.25">
      <c r="A262" s="377"/>
      <c r="B262" s="343"/>
      <c r="C262" s="377"/>
      <c r="D262" s="384"/>
      <c r="E262" s="377"/>
      <c r="F262" s="377"/>
      <c r="G262" s="381" t="str">
        <f t="shared" si="40"/>
        <v/>
      </c>
      <c r="H262" s="382">
        <f t="shared" si="41"/>
        <v>0</v>
      </c>
      <c r="I262" s="382" t="str">
        <f t="shared" si="42"/>
        <v/>
      </c>
      <c r="J262" s="382" t="str">
        <f t="shared" si="43"/>
        <v/>
      </c>
      <c r="K262" s="382" t="str">
        <f t="shared" si="44"/>
        <v/>
      </c>
      <c r="L262" s="382" t="str">
        <f t="shared" si="45"/>
        <v/>
      </c>
      <c r="M262" s="382" t="str">
        <f t="shared" si="46"/>
        <v/>
      </c>
      <c r="N262" s="342">
        <f t="shared" si="47"/>
        <v>0</v>
      </c>
      <c r="O262" s="379"/>
      <c r="P262" s="342">
        <f t="shared" si="48"/>
        <v>0</v>
      </c>
      <c r="Q262" s="379"/>
      <c r="R262" s="342">
        <f t="shared" si="49"/>
        <v>0</v>
      </c>
      <c r="S262" s="379"/>
      <c r="T262" s="342">
        <f t="shared" si="50"/>
        <v>0</v>
      </c>
      <c r="U262" s="379"/>
      <c r="V262" s="342">
        <f t="shared" si="51"/>
        <v>0</v>
      </c>
      <c r="W262" s="379"/>
      <c r="X262" s="383">
        <f t="shared" si="52"/>
        <v>0</v>
      </c>
      <c r="Y262" s="377"/>
    </row>
    <row r="263" spans="1:25" x14ac:dyDescent="0.25">
      <c r="A263" s="377"/>
      <c r="B263" s="343"/>
      <c r="C263" s="377"/>
      <c r="D263" s="384"/>
      <c r="E263" s="377"/>
      <c r="F263" s="377"/>
      <c r="G263" s="381" t="str">
        <f t="shared" si="40"/>
        <v/>
      </c>
      <c r="H263" s="382">
        <f t="shared" si="41"/>
        <v>0</v>
      </c>
      <c r="I263" s="382" t="str">
        <f t="shared" si="42"/>
        <v/>
      </c>
      <c r="J263" s="382" t="str">
        <f t="shared" si="43"/>
        <v/>
      </c>
      <c r="K263" s="382" t="str">
        <f t="shared" si="44"/>
        <v/>
      </c>
      <c r="L263" s="382" t="str">
        <f t="shared" si="45"/>
        <v/>
      </c>
      <c r="M263" s="382" t="str">
        <f t="shared" si="46"/>
        <v/>
      </c>
      <c r="N263" s="342">
        <f t="shared" si="47"/>
        <v>0</v>
      </c>
      <c r="O263" s="379"/>
      <c r="P263" s="342">
        <f t="shared" si="48"/>
        <v>0</v>
      </c>
      <c r="Q263" s="379"/>
      <c r="R263" s="342">
        <f t="shared" si="49"/>
        <v>0</v>
      </c>
      <c r="S263" s="379"/>
      <c r="T263" s="342">
        <f t="shared" si="50"/>
        <v>0</v>
      </c>
      <c r="U263" s="379"/>
      <c r="V263" s="342">
        <f t="shared" si="51"/>
        <v>0</v>
      </c>
      <c r="W263" s="379"/>
      <c r="X263" s="383">
        <f t="shared" si="52"/>
        <v>0</v>
      </c>
      <c r="Y263" s="377"/>
    </row>
    <row r="264" spans="1:25" x14ac:dyDescent="0.25">
      <c r="A264" s="377"/>
      <c r="B264" s="343"/>
      <c r="C264" s="377"/>
      <c r="D264" s="384"/>
      <c r="E264" s="377"/>
      <c r="F264" s="377"/>
      <c r="G264" s="381" t="str">
        <f t="shared" si="40"/>
        <v/>
      </c>
      <c r="H264" s="382">
        <f t="shared" si="41"/>
        <v>0</v>
      </c>
      <c r="I264" s="382" t="str">
        <f t="shared" si="42"/>
        <v/>
      </c>
      <c r="J264" s="382" t="str">
        <f t="shared" si="43"/>
        <v/>
      </c>
      <c r="K264" s="382" t="str">
        <f t="shared" si="44"/>
        <v/>
      </c>
      <c r="L264" s="382" t="str">
        <f t="shared" si="45"/>
        <v/>
      </c>
      <c r="M264" s="382" t="str">
        <f t="shared" si="46"/>
        <v/>
      </c>
      <c r="N264" s="342">
        <f t="shared" si="47"/>
        <v>0</v>
      </c>
      <c r="O264" s="379"/>
      <c r="P264" s="342">
        <f t="shared" si="48"/>
        <v>0</v>
      </c>
      <c r="Q264" s="379"/>
      <c r="R264" s="342">
        <f t="shared" si="49"/>
        <v>0</v>
      </c>
      <c r="S264" s="379"/>
      <c r="T264" s="342">
        <f t="shared" si="50"/>
        <v>0</v>
      </c>
      <c r="U264" s="379"/>
      <c r="V264" s="342">
        <f t="shared" si="51"/>
        <v>0</v>
      </c>
      <c r="W264" s="379"/>
      <c r="X264" s="383">
        <f t="shared" si="52"/>
        <v>0</v>
      </c>
      <c r="Y264" s="377"/>
    </row>
    <row r="265" spans="1:25" x14ac:dyDescent="0.25">
      <c r="A265" s="377"/>
      <c r="B265" s="343"/>
      <c r="C265" s="377"/>
      <c r="D265" s="384"/>
      <c r="E265" s="377"/>
      <c r="F265" s="377"/>
      <c r="G265" s="381" t="str">
        <f t="shared" si="40"/>
        <v/>
      </c>
      <c r="H265" s="382">
        <f t="shared" si="41"/>
        <v>0</v>
      </c>
      <c r="I265" s="382" t="str">
        <f t="shared" si="42"/>
        <v/>
      </c>
      <c r="J265" s="382" t="str">
        <f t="shared" si="43"/>
        <v/>
      </c>
      <c r="K265" s="382" t="str">
        <f t="shared" si="44"/>
        <v/>
      </c>
      <c r="L265" s="382" t="str">
        <f t="shared" si="45"/>
        <v/>
      </c>
      <c r="M265" s="382" t="str">
        <f t="shared" si="46"/>
        <v/>
      </c>
      <c r="N265" s="342">
        <f t="shared" si="47"/>
        <v>0</v>
      </c>
      <c r="O265" s="379"/>
      <c r="P265" s="342">
        <f t="shared" si="48"/>
        <v>0</v>
      </c>
      <c r="Q265" s="379"/>
      <c r="R265" s="342">
        <f t="shared" si="49"/>
        <v>0</v>
      </c>
      <c r="S265" s="379"/>
      <c r="T265" s="342">
        <f t="shared" si="50"/>
        <v>0</v>
      </c>
      <c r="U265" s="379"/>
      <c r="V265" s="342">
        <f t="shared" si="51"/>
        <v>0</v>
      </c>
      <c r="W265" s="379"/>
      <c r="X265" s="383">
        <f t="shared" si="52"/>
        <v>0</v>
      </c>
      <c r="Y265" s="377"/>
    </row>
    <row r="266" spans="1:25" x14ac:dyDescent="0.25">
      <c r="A266" s="377"/>
      <c r="B266" s="343"/>
      <c r="C266" s="377"/>
      <c r="D266" s="384"/>
      <c r="E266" s="377"/>
      <c r="F266" s="377"/>
      <c r="G266" s="381" t="str">
        <f t="shared" si="40"/>
        <v/>
      </c>
      <c r="H266" s="382">
        <f t="shared" si="41"/>
        <v>0</v>
      </c>
      <c r="I266" s="382" t="str">
        <f t="shared" si="42"/>
        <v/>
      </c>
      <c r="J266" s="382" t="str">
        <f t="shared" si="43"/>
        <v/>
      </c>
      <c r="K266" s="382" t="str">
        <f t="shared" si="44"/>
        <v/>
      </c>
      <c r="L266" s="382" t="str">
        <f t="shared" si="45"/>
        <v/>
      </c>
      <c r="M266" s="382" t="str">
        <f t="shared" si="46"/>
        <v/>
      </c>
      <c r="N266" s="342">
        <f t="shared" si="47"/>
        <v>0</v>
      </c>
      <c r="O266" s="379"/>
      <c r="P266" s="342">
        <f t="shared" si="48"/>
        <v>0</v>
      </c>
      <c r="Q266" s="379"/>
      <c r="R266" s="342">
        <f t="shared" si="49"/>
        <v>0</v>
      </c>
      <c r="S266" s="379"/>
      <c r="T266" s="342">
        <f t="shared" si="50"/>
        <v>0</v>
      </c>
      <c r="U266" s="379"/>
      <c r="V266" s="342">
        <f t="shared" si="51"/>
        <v>0</v>
      </c>
      <c r="W266" s="379"/>
      <c r="X266" s="383">
        <f t="shared" si="52"/>
        <v>0</v>
      </c>
      <c r="Y266" s="377"/>
    </row>
    <row r="267" spans="1:25" x14ac:dyDescent="0.25">
      <c r="A267" s="377"/>
      <c r="B267" s="343"/>
      <c r="C267" s="377"/>
      <c r="D267" s="384"/>
      <c r="E267" s="377"/>
      <c r="F267" s="377"/>
      <c r="G267" s="381" t="str">
        <f t="shared" si="40"/>
        <v/>
      </c>
      <c r="H267" s="382">
        <f t="shared" si="41"/>
        <v>0</v>
      </c>
      <c r="I267" s="382" t="str">
        <f t="shared" si="42"/>
        <v/>
      </c>
      <c r="J267" s="382" t="str">
        <f t="shared" si="43"/>
        <v/>
      </c>
      <c r="K267" s="382" t="str">
        <f t="shared" si="44"/>
        <v/>
      </c>
      <c r="L267" s="382" t="str">
        <f t="shared" si="45"/>
        <v/>
      </c>
      <c r="M267" s="382" t="str">
        <f t="shared" si="46"/>
        <v/>
      </c>
      <c r="N267" s="342">
        <f t="shared" si="47"/>
        <v>0</v>
      </c>
      <c r="O267" s="379"/>
      <c r="P267" s="342">
        <f t="shared" si="48"/>
        <v>0</v>
      </c>
      <c r="Q267" s="379"/>
      <c r="R267" s="342">
        <f t="shared" si="49"/>
        <v>0</v>
      </c>
      <c r="S267" s="379"/>
      <c r="T267" s="342">
        <f t="shared" si="50"/>
        <v>0</v>
      </c>
      <c r="U267" s="379"/>
      <c r="V267" s="342">
        <f t="shared" si="51"/>
        <v>0</v>
      </c>
      <c r="W267" s="379"/>
      <c r="X267" s="383">
        <f t="shared" si="52"/>
        <v>0</v>
      </c>
      <c r="Y267" s="377"/>
    </row>
    <row r="268" spans="1:25" x14ac:dyDescent="0.25">
      <c r="A268" s="377"/>
      <c r="B268" s="343"/>
      <c r="C268" s="377"/>
      <c r="D268" s="384"/>
      <c r="E268" s="377"/>
      <c r="F268" s="377"/>
      <c r="G268" s="381" t="str">
        <f t="shared" si="40"/>
        <v/>
      </c>
      <c r="H268" s="382">
        <f t="shared" si="41"/>
        <v>0</v>
      </c>
      <c r="I268" s="382" t="str">
        <f t="shared" si="42"/>
        <v/>
      </c>
      <c r="J268" s="382" t="str">
        <f t="shared" si="43"/>
        <v/>
      </c>
      <c r="K268" s="382" t="str">
        <f t="shared" si="44"/>
        <v/>
      </c>
      <c r="L268" s="382" t="str">
        <f t="shared" si="45"/>
        <v/>
      </c>
      <c r="M268" s="382" t="str">
        <f t="shared" si="46"/>
        <v/>
      </c>
      <c r="N268" s="342">
        <f t="shared" si="47"/>
        <v>0</v>
      </c>
      <c r="O268" s="379"/>
      <c r="P268" s="342">
        <f t="shared" si="48"/>
        <v>0</v>
      </c>
      <c r="Q268" s="379"/>
      <c r="R268" s="342">
        <f t="shared" si="49"/>
        <v>0</v>
      </c>
      <c r="S268" s="379"/>
      <c r="T268" s="342">
        <f t="shared" si="50"/>
        <v>0</v>
      </c>
      <c r="U268" s="379"/>
      <c r="V268" s="342">
        <f t="shared" si="51"/>
        <v>0</v>
      </c>
      <c r="W268" s="379"/>
      <c r="X268" s="383">
        <f t="shared" si="52"/>
        <v>0</v>
      </c>
      <c r="Y268" s="377"/>
    </row>
    <row r="269" spans="1:25" x14ac:dyDescent="0.25">
      <c r="A269" s="377"/>
      <c r="B269" s="343"/>
      <c r="C269" s="377"/>
      <c r="D269" s="384"/>
      <c r="E269" s="377"/>
      <c r="F269" s="377"/>
      <c r="G269" s="381" t="str">
        <f t="shared" si="40"/>
        <v/>
      </c>
      <c r="H269" s="382">
        <f t="shared" si="41"/>
        <v>0</v>
      </c>
      <c r="I269" s="382" t="str">
        <f t="shared" si="42"/>
        <v/>
      </c>
      <c r="J269" s="382" t="str">
        <f t="shared" si="43"/>
        <v/>
      </c>
      <c r="K269" s="382" t="str">
        <f t="shared" si="44"/>
        <v/>
      </c>
      <c r="L269" s="382" t="str">
        <f t="shared" si="45"/>
        <v/>
      </c>
      <c r="M269" s="382" t="str">
        <f t="shared" si="46"/>
        <v/>
      </c>
      <c r="N269" s="342">
        <f t="shared" si="47"/>
        <v>0</v>
      </c>
      <c r="O269" s="379"/>
      <c r="P269" s="342">
        <f t="shared" si="48"/>
        <v>0</v>
      </c>
      <c r="Q269" s="379"/>
      <c r="R269" s="342">
        <f t="shared" si="49"/>
        <v>0</v>
      </c>
      <c r="S269" s="379"/>
      <c r="T269" s="342">
        <f t="shared" si="50"/>
        <v>0</v>
      </c>
      <c r="U269" s="379"/>
      <c r="V269" s="342">
        <f t="shared" si="51"/>
        <v>0</v>
      </c>
      <c r="W269" s="379"/>
      <c r="X269" s="383">
        <f t="shared" si="52"/>
        <v>0</v>
      </c>
      <c r="Y269" s="377"/>
    </row>
    <row r="270" spans="1:25" x14ac:dyDescent="0.25">
      <c r="A270" s="377"/>
      <c r="B270" s="343"/>
      <c r="C270" s="377"/>
      <c r="D270" s="384"/>
      <c r="E270" s="377"/>
      <c r="F270" s="377"/>
      <c r="G270" s="381" t="str">
        <f t="shared" si="40"/>
        <v/>
      </c>
      <c r="H270" s="382">
        <f t="shared" si="41"/>
        <v>0</v>
      </c>
      <c r="I270" s="382" t="str">
        <f t="shared" si="42"/>
        <v/>
      </c>
      <c r="J270" s="382" t="str">
        <f t="shared" si="43"/>
        <v/>
      </c>
      <c r="K270" s="382" t="str">
        <f t="shared" si="44"/>
        <v/>
      </c>
      <c r="L270" s="382" t="str">
        <f t="shared" si="45"/>
        <v/>
      </c>
      <c r="M270" s="382" t="str">
        <f t="shared" si="46"/>
        <v/>
      </c>
      <c r="N270" s="342">
        <f t="shared" si="47"/>
        <v>0</v>
      </c>
      <c r="O270" s="379"/>
      <c r="P270" s="342">
        <f t="shared" si="48"/>
        <v>0</v>
      </c>
      <c r="Q270" s="379"/>
      <c r="R270" s="342">
        <f t="shared" si="49"/>
        <v>0</v>
      </c>
      <c r="S270" s="379"/>
      <c r="T270" s="342">
        <f t="shared" si="50"/>
        <v>0</v>
      </c>
      <c r="U270" s="379"/>
      <c r="V270" s="342">
        <f t="shared" si="51"/>
        <v>0</v>
      </c>
      <c r="W270" s="379"/>
      <c r="X270" s="383">
        <f t="shared" si="52"/>
        <v>0</v>
      </c>
      <c r="Y270" s="377"/>
    </row>
    <row r="271" spans="1:25" x14ac:dyDescent="0.25">
      <c r="A271" s="377"/>
      <c r="B271" s="343"/>
      <c r="C271" s="377"/>
      <c r="D271" s="384"/>
      <c r="E271" s="377"/>
      <c r="F271" s="377"/>
      <c r="G271" s="381" t="str">
        <f t="shared" si="40"/>
        <v/>
      </c>
      <c r="H271" s="382">
        <f t="shared" si="41"/>
        <v>0</v>
      </c>
      <c r="I271" s="382" t="str">
        <f t="shared" si="42"/>
        <v/>
      </c>
      <c r="J271" s="382" t="str">
        <f t="shared" si="43"/>
        <v/>
      </c>
      <c r="K271" s="382" t="str">
        <f t="shared" si="44"/>
        <v/>
      </c>
      <c r="L271" s="382" t="str">
        <f t="shared" si="45"/>
        <v/>
      </c>
      <c r="M271" s="382" t="str">
        <f t="shared" si="46"/>
        <v/>
      </c>
      <c r="N271" s="342">
        <f t="shared" si="47"/>
        <v>0</v>
      </c>
      <c r="O271" s="379"/>
      <c r="P271" s="342">
        <f t="shared" si="48"/>
        <v>0</v>
      </c>
      <c r="Q271" s="379"/>
      <c r="R271" s="342">
        <f t="shared" si="49"/>
        <v>0</v>
      </c>
      <c r="S271" s="379"/>
      <c r="T271" s="342">
        <f t="shared" si="50"/>
        <v>0</v>
      </c>
      <c r="U271" s="379"/>
      <c r="V271" s="342">
        <f t="shared" si="51"/>
        <v>0</v>
      </c>
      <c r="W271" s="379"/>
      <c r="X271" s="383">
        <f t="shared" si="52"/>
        <v>0</v>
      </c>
      <c r="Y271" s="377"/>
    </row>
    <row r="272" spans="1:25" x14ac:dyDescent="0.25">
      <c r="A272" s="377"/>
      <c r="B272" s="343"/>
      <c r="C272" s="377"/>
      <c r="D272" s="384"/>
      <c r="E272" s="377"/>
      <c r="F272" s="377"/>
      <c r="G272" s="381" t="str">
        <f t="shared" si="40"/>
        <v/>
      </c>
      <c r="H272" s="382">
        <f t="shared" si="41"/>
        <v>0</v>
      </c>
      <c r="I272" s="382" t="str">
        <f t="shared" si="42"/>
        <v/>
      </c>
      <c r="J272" s="382" t="str">
        <f t="shared" si="43"/>
        <v/>
      </c>
      <c r="K272" s="382" t="str">
        <f t="shared" si="44"/>
        <v/>
      </c>
      <c r="L272" s="382" t="str">
        <f t="shared" si="45"/>
        <v/>
      </c>
      <c r="M272" s="382" t="str">
        <f t="shared" si="46"/>
        <v/>
      </c>
      <c r="N272" s="342">
        <f t="shared" si="47"/>
        <v>0</v>
      </c>
      <c r="O272" s="379"/>
      <c r="P272" s="342">
        <f t="shared" si="48"/>
        <v>0</v>
      </c>
      <c r="Q272" s="379"/>
      <c r="R272" s="342">
        <f t="shared" si="49"/>
        <v>0</v>
      </c>
      <c r="S272" s="379"/>
      <c r="T272" s="342">
        <f t="shared" si="50"/>
        <v>0</v>
      </c>
      <c r="U272" s="379"/>
      <c r="V272" s="342">
        <f t="shared" si="51"/>
        <v>0</v>
      </c>
      <c r="W272" s="379"/>
      <c r="X272" s="383">
        <f t="shared" si="52"/>
        <v>0</v>
      </c>
      <c r="Y272" s="377"/>
    </row>
    <row r="273" spans="1:25" x14ac:dyDescent="0.25">
      <c r="A273" s="377"/>
      <c r="B273" s="343"/>
      <c r="C273" s="377"/>
      <c r="D273" s="384"/>
      <c r="E273" s="377"/>
      <c r="F273" s="377"/>
      <c r="G273" s="381" t="str">
        <f t="shared" si="40"/>
        <v/>
      </c>
      <c r="H273" s="382">
        <f t="shared" si="41"/>
        <v>0</v>
      </c>
      <c r="I273" s="382" t="str">
        <f t="shared" si="42"/>
        <v/>
      </c>
      <c r="J273" s="382" t="str">
        <f t="shared" si="43"/>
        <v/>
      </c>
      <c r="K273" s="382" t="str">
        <f t="shared" si="44"/>
        <v/>
      </c>
      <c r="L273" s="382" t="str">
        <f t="shared" si="45"/>
        <v/>
      </c>
      <c r="M273" s="382" t="str">
        <f t="shared" si="46"/>
        <v/>
      </c>
      <c r="N273" s="342">
        <f t="shared" si="47"/>
        <v>0</v>
      </c>
      <c r="O273" s="379"/>
      <c r="P273" s="342">
        <f t="shared" si="48"/>
        <v>0</v>
      </c>
      <c r="Q273" s="379"/>
      <c r="R273" s="342">
        <f t="shared" si="49"/>
        <v>0</v>
      </c>
      <c r="S273" s="379"/>
      <c r="T273" s="342">
        <f t="shared" si="50"/>
        <v>0</v>
      </c>
      <c r="U273" s="379"/>
      <c r="V273" s="342">
        <f t="shared" si="51"/>
        <v>0</v>
      </c>
      <c r="W273" s="379"/>
      <c r="X273" s="383">
        <f t="shared" si="52"/>
        <v>0</v>
      </c>
      <c r="Y273" s="377"/>
    </row>
    <row r="274" spans="1:25" x14ac:dyDescent="0.25">
      <c r="A274" s="377"/>
      <c r="B274" s="343"/>
      <c r="C274" s="377"/>
      <c r="D274" s="384"/>
      <c r="E274" s="377"/>
      <c r="F274" s="377"/>
      <c r="G274" s="381" t="str">
        <f t="shared" si="40"/>
        <v/>
      </c>
      <c r="H274" s="382">
        <f t="shared" si="41"/>
        <v>0</v>
      </c>
      <c r="I274" s="382" t="str">
        <f t="shared" si="42"/>
        <v/>
      </c>
      <c r="J274" s="382" t="str">
        <f t="shared" si="43"/>
        <v/>
      </c>
      <c r="K274" s="382" t="str">
        <f t="shared" si="44"/>
        <v/>
      </c>
      <c r="L274" s="382" t="str">
        <f t="shared" si="45"/>
        <v/>
      </c>
      <c r="M274" s="382" t="str">
        <f t="shared" si="46"/>
        <v/>
      </c>
      <c r="N274" s="342">
        <f t="shared" si="47"/>
        <v>0</v>
      </c>
      <c r="O274" s="379"/>
      <c r="P274" s="342">
        <f t="shared" si="48"/>
        <v>0</v>
      </c>
      <c r="Q274" s="379"/>
      <c r="R274" s="342">
        <f t="shared" si="49"/>
        <v>0</v>
      </c>
      <c r="S274" s="379"/>
      <c r="T274" s="342">
        <f t="shared" si="50"/>
        <v>0</v>
      </c>
      <c r="U274" s="379"/>
      <c r="V274" s="342">
        <f t="shared" si="51"/>
        <v>0</v>
      </c>
      <c r="W274" s="379"/>
      <c r="X274" s="383">
        <f t="shared" si="52"/>
        <v>0</v>
      </c>
      <c r="Y274" s="377"/>
    </row>
    <row r="275" spans="1:25" x14ac:dyDescent="0.25">
      <c r="A275" s="377"/>
      <c r="B275" s="343"/>
      <c r="C275" s="377"/>
      <c r="D275" s="384"/>
      <c r="E275" s="377"/>
      <c r="F275" s="377"/>
      <c r="G275" s="381" t="str">
        <f t="shared" si="40"/>
        <v/>
      </c>
      <c r="H275" s="382">
        <f t="shared" si="41"/>
        <v>0</v>
      </c>
      <c r="I275" s="382" t="str">
        <f t="shared" si="42"/>
        <v/>
      </c>
      <c r="J275" s="382" t="str">
        <f t="shared" si="43"/>
        <v/>
      </c>
      <c r="K275" s="382" t="str">
        <f t="shared" si="44"/>
        <v/>
      </c>
      <c r="L275" s="382" t="str">
        <f t="shared" si="45"/>
        <v/>
      </c>
      <c r="M275" s="382" t="str">
        <f t="shared" si="46"/>
        <v/>
      </c>
      <c r="N275" s="342">
        <f t="shared" si="47"/>
        <v>0</v>
      </c>
      <c r="O275" s="379"/>
      <c r="P275" s="342">
        <f t="shared" si="48"/>
        <v>0</v>
      </c>
      <c r="Q275" s="379"/>
      <c r="R275" s="342">
        <f t="shared" si="49"/>
        <v>0</v>
      </c>
      <c r="S275" s="379"/>
      <c r="T275" s="342">
        <f t="shared" si="50"/>
        <v>0</v>
      </c>
      <c r="U275" s="379"/>
      <c r="V275" s="342">
        <f t="shared" si="51"/>
        <v>0</v>
      </c>
      <c r="W275" s="379"/>
      <c r="X275" s="383">
        <f t="shared" si="52"/>
        <v>0</v>
      </c>
      <c r="Y275" s="377"/>
    </row>
    <row r="276" spans="1:25" x14ac:dyDescent="0.25">
      <c r="A276" s="377"/>
      <c r="B276" s="343"/>
      <c r="C276" s="377"/>
      <c r="D276" s="384"/>
      <c r="E276" s="377"/>
      <c r="F276" s="377"/>
      <c r="G276" s="381" t="str">
        <f t="shared" si="40"/>
        <v/>
      </c>
      <c r="H276" s="382">
        <f t="shared" si="41"/>
        <v>0</v>
      </c>
      <c r="I276" s="382" t="str">
        <f t="shared" si="42"/>
        <v/>
      </c>
      <c r="J276" s="382" t="str">
        <f t="shared" si="43"/>
        <v/>
      </c>
      <c r="K276" s="382" t="str">
        <f t="shared" si="44"/>
        <v/>
      </c>
      <c r="L276" s="382" t="str">
        <f t="shared" si="45"/>
        <v/>
      </c>
      <c r="M276" s="382" t="str">
        <f t="shared" si="46"/>
        <v/>
      </c>
      <c r="N276" s="342">
        <f t="shared" si="47"/>
        <v>0</v>
      </c>
      <c r="O276" s="379"/>
      <c r="P276" s="342">
        <f t="shared" si="48"/>
        <v>0</v>
      </c>
      <c r="Q276" s="379"/>
      <c r="R276" s="342">
        <f t="shared" si="49"/>
        <v>0</v>
      </c>
      <c r="S276" s="379"/>
      <c r="T276" s="342">
        <f t="shared" si="50"/>
        <v>0</v>
      </c>
      <c r="U276" s="379"/>
      <c r="V276" s="342">
        <f t="shared" si="51"/>
        <v>0</v>
      </c>
      <c r="W276" s="379"/>
      <c r="X276" s="383">
        <f t="shared" si="52"/>
        <v>0</v>
      </c>
      <c r="Y276" s="377"/>
    </row>
    <row r="277" spans="1:25" x14ac:dyDescent="0.25">
      <c r="A277" s="377"/>
      <c r="B277" s="343"/>
      <c r="C277" s="377"/>
      <c r="D277" s="384"/>
      <c r="E277" s="377"/>
      <c r="F277" s="377"/>
      <c r="G277" s="381" t="str">
        <f t="shared" ref="G277:G340" si="53">IF(E277="","",DATE(YEAR(D277),MONTH(D277)+E277,DAY(D277)-1))</f>
        <v/>
      </c>
      <c r="H277" s="382">
        <f t="shared" ref="H277:H340" si="54">SUM(I277:M277)</f>
        <v>0</v>
      </c>
      <c r="I277" s="382" t="str">
        <f t="shared" ref="I277:I340" si="55">IF(E277="","",IFERROR(AND($I$5,$J$5)*DATEDIF(MAX($I$5,$D277),MIN($J$5,$G277)+1,"m"),0))</f>
        <v/>
      </c>
      <c r="J277" s="382" t="str">
        <f t="shared" ref="J277:J340" si="56">IF(E277="","",IFERROR(AND($I$6,$J$6)*DATEDIF(MAX($I$6,$D277),MIN($J$6,$G277)+1,"m"),0))</f>
        <v/>
      </c>
      <c r="K277" s="382" t="str">
        <f t="shared" ref="K277:K340" si="57">IF(E277="","",IFERROR(AND($I$7,$J$7)*DATEDIF(MAX($I$7,$D277),MIN($J$7,$G277)+1,"m"),0))</f>
        <v/>
      </c>
      <c r="L277" s="382" t="str">
        <f t="shared" ref="L277:L340" si="58">IF(E277="","",IFERROR(AND($I$8,$J$8)*DATEDIF(MAX($I$8,$D277),MIN($J$8,$G277)+1,"m"),0))</f>
        <v/>
      </c>
      <c r="M277" s="382" t="str">
        <f t="shared" ref="M277:M340" si="59">IF(E277="","",IFERROR(AND($I$9,$J$9)*DATEDIF(MAX($I$9,$D277),MIN($J$9,$G277)+1,"m"),0))</f>
        <v/>
      </c>
      <c r="N277" s="342">
        <f t="shared" ref="N277:N340" si="60">IFERROR(ROUND(B277/E277*I277*F277,2),0)</f>
        <v>0</v>
      </c>
      <c r="O277" s="379"/>
      <c r="P277" s="342">
        <f t="shared" ref="P277:P340" si="61">IFERROR(ROUND(B277/E277*J277*F277,2),0)</f>
        <v>0</v>
      </c>
      <c r="Q277" s="379"/>
      <c r="R277" s="342">
        <f t="shared" ref="R277:R340" si="62">IFERROR(ROUND(B277/E277*K277*F277,2),0)</f>
        <v>0</v>
      </c>
      <c r="S277" s="379"/>
      <c r="T277" s="342">
        <f t="shared" ref="T277:T340" si="63">IFERROR(ROUND(B277/E277*L277*F277,2),0)</f>
        <v>0</v>
      </c>
      <c r="U277" s="379"/>
      <c r="V277" s="342">
        <f t="shared" ref="V277:V340" si="64">IFERROR(ROUND(B277/E277*M277*F277,2),0)</f>
        <v>0</v>
      </c>
      <c r="W277" s="379"/>
      <c r="X277" s="383">
        <f t="shared" ref="X277:X340" si="65">B277-SUM(N277:V277)</f>
        <v>0</v>
      </c>
      <c r="Y277" s="377"/>
    </row>
    <row r="278" spans="1:25" x14ac:dyDescent="0.25">
      <c r="A278" s="377"/>
      <c r="B278" s="343"/>
      <c r="C278" s="377"/>
      <c r="D278" s="384"/>
      <c r="E278" s="377"/>
      <c r="F278" s="377"/>
      <c r="G278" s="381" t="str">
        <f t="shared" si="53"/>
        <v/>
      </c>
      <c r="H278" s="382">
        <f t="shared" si="54"/>
        <v>0</v>
      </c>
      <c r="I278" s="382" t="str">
        <f t="shared" si="55"/>
        <v/>
      </c>
      <c r="J278" s="382" t="str">
        <f t="shared" si="56"/>
        <v/>
      </c>
      <c r="K278" s="382" t="str">
        <f t="shared" si="57"/>
        <v/>
      </c>
      <c r="L278" s="382" t="str">
        <f t="shared" si="58"/>
        <v/>
      </c>
      <c r="M278" s="382" t="str">
        <f t="shared" si="59"/>
        <v/>
      </c>
      <c r="N278" s="342">
        <f t="shared" si="60"/>
        <v>0</v>
      </c>
      <c r="O278" s="379"/>
      <c r="P278" s="342">
        <f t="shared" si="61"/>
        <v>0</v>
      </c>
      <c r="Q278" s="379"/>
      <c r="R278" s="342">
        <f t="shared" si="62"/>
        <v>0</v>
      </c>
      <c r="S278" s="379"/>
      <c r="T278" s="342">
        <f t="shared" si="63"/>
        <v>0</v>
      </c>
      <c r="U278" s="379"/>
      <c r="V278" s="342">
        <f t="shared" si="64"/>
        <v>0</v>
      </c>
      <c r="W278" s="379"/>
      <c r="X278" s="383">
        <f t="shared" si="65"/>
        <v>0</v>
      </c>
      <c r="Y278" s="377"/>
    </row>
    <row r="279" spans="1:25" x14ac:dyDescent="0.25">
      <c r="A279" s="377"/>
      <c r="B279" s="343"/>
      <c r="C279" s="377"/>
      <c r="D279" s="384"/>
      <c r="E279" s="377"/>
      <c r="F279" s="377"/>
      <c r="G279" s="381" t="str">
        <f t="shared" si="53"/>
        <v/>
      </c>
      <c r="H279" s="382">
        <f t="shared" si="54"/>
        <v>0</v>
      </c>
      <c r="I279" s="382" t="str">
        <f t="shared" si="55"/>
        <v/>
      </c>
      <c r="J279" s="382" t="str">
        <f t="shared" si="56"/>
        <v/>
      </c>
      <c r="K279" s="382" t="str">
        <f t="shared" si="57"/>
        <v/>
      </c>
      <c r="L279" s="382" t="str">
        <f t="shared" si="58"/>
        <v/>
      </c>
      <c r="M279" s="382" t="str">
        <f t="shared" si="59"/>
        <v/>
      </c>
      <c r="N279" s="342">
        <f t="shared" si="60"/>
        <v>0</v>
      </c>
      <c r="O279" s="379"/>
      <c r="P279" s="342">
        <f t="shared" si="61"/>
        <v>0</v>
      </c>
      <c r="Q279" s="379"/>
      <c r="R279" s="342">
        <f t="shared" si="62"/>
        <v>0</v>
      </c>
      <c r="S279" s="379"/>
      <c r="T279" s="342">
        <f t="shared" si="63"/>
        <v>0</v>
      </c>
      <c r="U279" s="379"/>
      <c r="V279" s="342">
        <f t="shared" si="64"/>
        <v>0</v>
      </c>
      <c r="W279" s="379"/>
      <c r="X279" s="383">
        <f t="shared" si="65"/>
        <v>0</v>
      </c>
      <c r="Y279" s="377"/>
    </row>
    <row r="280" spans="1:25" x14ac:dyDescent="0.25">
      <c r="A280" s="377"/>
      <c r="B280" s="343"/>
      <c r="C280" s="377"/>
      <c r="D280" s="384"/>
      <c r="E280" s="377"/>
      <c r="F280" s="377"/>
      <c r="G280" s="381" t="str">
        <f t="shared" si="53"/>
        <v/>
      </c>
      <c r="H280" s="382">
        <f t="shared" si="54"/>
        <v>0</v>
      </c>
      <c r="I280" s="382" t="str">
        <f t="shared" si="55"/>
        <v/>
      </c>
      <c r="J280" s="382" t="str">
        <f t="shared" si="56"/>
        <v/>
      </c>
      <c r="K280" s="382" t="str">
        <f t="shared" si="57"/>
        <v/>
      </c>
      <c r="L280" s="382" t="str">
        <f t="shared" si="58"/>
        <v/>
      </c>
      <c r="M280" s="382" t="str">
        <f t="shared" si="59"/>
        <v/>
      </c>
      <c r="N280" s="342">
        <f t="shared" si="60"/>
        <v>0</v>
      </c>
      <c r="O280" s="379"/>
      <c r="P280" s="342">
        <f t="shared" si="61"/>
        <v>0</v>
      </c>
      <c r="Q280" s="379"/>
      <c r="R280" s="342">
        <f t="shared" si="62"/>
        <v>0</v>
      </c>
      <c r="S280" s="379"/>
      <c r="T280" s="342">
        <f t="shared" si="63"/>
        <v>0</v>
      </c>
      <c r="U280" s="379"/>
      <c r="V280" s="342">
        <f t="shared" si="64"/>
        <v>0</v>
      </c>
      <c r="W280" s="379"/>
      <c r="X280" s="383">
        <f t="shared" si="65"/>
        <v>0</v>
      </c>
      <c r="Y280" s="377"/>
    </row>
    <row r="281" spans="1:25" x14ac:dyDescent="0.25">
      <c r="A281" s="377"/>
      <c r="B281" s="343"/>
      <c r="C281" s="377"/>
      <c r="D281" s="384"/>
      <c r="E281" s="377"/>
      <c r="F281" s="377"/>
      <c r="G281" s="381" t="str">
        <f t="shared" si="53"/>
        <v/>
      </c>
      <c r="H281" s="382">
        <f t="shared" si="54"/>
        <v>0</v>
      </c>
      <c r="I281" s="382" t="str">
        <f t="shared" si="55"/>
        <v/>
      </c>
      <c r="J281" s="382" t="str">
        <f t="shared" si="56"/>
        <v/>
      </c>
      <c r="K281" s="382" t="str">
        <f t="shared" si="57"/>
        <v/>
      </c>
      <c r="L281" s="382" t="str">
        <f t="shared" si="58"/>
        <v/>
      </c>
      <c r="M281" s="382" t="str">
        <f t="shared" si="59"/>
        <v/>
      </c>
      <c r="N281" s="342">
        <f t="shared" si="60"/>
        <v>0</v>
      </c>
      <c r="O281" s="379"/>
      <c r="P281" s="342">
        <f t="shared" si="61"/>
        <v>0</v>
      </c>
      <c r="Q281" s="379"/>
      <c r="R281" s="342">
        <f t="shared" si="62"/>
        <v>0</v>
      </c>
      <c r="S281" s="379"/>
      <c r="T281" s="342">
        <f t="shared" si="63"/>
        <v>0</v>
      </c>
      <c r="U281" s="379"/>
      <c r="V281" s="342">
        <f t="shared" si="64"/>
        <v>0</v>
      </c>
      <c r="W281" s="379"/>
      <c r="X281" s="383">
        <f t="shared" si="65"/>
        <v>0</v>
      </c>
      <c r="Y281" s="377"/>
    </row>
    <row r="282" spans="1:25" x14ac:dyDescent="0.25">
      <c r="A282" s="377"/>
      <c r="B282" s="343"/>
      <c r="C282" s="377"/>
      <c r="D282" s="384"/>
      <c r="E282" s="377"/>
      <c r="F282" s="377"/>
      <c r="G282" s="381" t="str">
        <f t="shared" si="53"/>
        <v/>
      </c>
      <c r="H282" s="382">
        <f t="shared" si="54"/>
        <v>0</v>
      </c>
      <c r="I282" s="382" t="str">
        <f t="shared" si="55"/>
        <v/>
      </c>
      <c r="J282" s="382" t="str">
        <f t="shared" si="56"/>
        <v/>
      </c>
      <c r="K282" s="382" t="str">
        <f t="shared" si="57"/>
        <v/>
      </c>
      <c r="L282" s="382" t="str">
        <f t="shared" si="58"/>
        <v/>
      </c>
      <c r="M282" s="382" t="str">
        <f t="shared" si="59"/>
        <v/>
      </c>
      <c r="N282" s="342">
        <f t="shared" si="60"/>
        <v>0</v>
      </c>
      <c r="O282" s="379"/>
      <c r="P282" s="342">
        <f t="shared" si="61"/>
        <v>0</v>
      </c>
      <c r="Q282" s="379"/>
      <c r="R282" s="342">
        <f t="shared" si="62"/>
        <v>0</v>
      </c>
      <c r="S282" s="379"/>
      <c r="T282" s="342">
        <f t="shared" si="63"/>
        <v>0</v>
      </c>
      <c r="U282" s="379"/>
      <c r="V282" s="342">
        <f t="shared" si="64"/>
        <v>0</v>
      </c>
      <c r="W282" s="379"/>
      <c r="X282" s="383">
        <f t="shared" si="65"/>
        <v>0</v>
      </c>
      <c r="Y282" s="377"/>
    </row>
    <row r="283" spans="1:25" x14ac:dyDescent="0.25">
      <c r="A283" s="377"/>
      <c r="B283" s="343"/>
      <c r="C283" s="377"/>
      <c r="D283" s="384"/>
      <c r="E283" s="377"/>
      <c r="F283" s="377"/>
      <c r="G283" s="381" t="str">
        <f t="shared" si="53"/>
        <v/>
      </c>
      <c r="H283" s="382">
        <f t="shared" si="54"/>
        <v>0</v>
      </c>
      <c r="I283" s="382" t="str">
        <f t="shared" si="55"/>
        <v/>
      </c>
      <c r="J283" s="382" t="str">
        <f t="shared" si="56"/>
        <v/>
      </c>
      <c r="K283" s="382" t="str">
        <f t="shared" si="57"/>
        <v/>
      </c>
      <c r="L283" s="382" t="str">
        <f t="shared" si="58"/>
        <v/>
      </c>
      <c r="M283" s="382" t="str">
        <f t="shared" si="59"/>
        <v/>
      </c>
      <c r="N283" s="342">
        <f t="shared" si="60"/>
        <v>0</v>
      </c>
      <c r="O283" s="379"/>
      <c r="P283" s="342">
        <f t="shared" si="61"/>
        <v>0</v>
      </c>
      <c r="Q283" s="379"/>
      <c r="R283" s="342">
        <f t="shared" si="62"/>
        <v>0</v>
      </c>
      <c r="S283" s="379"/>
      <c r="T283" s="342">
        <f t="shared" si="63"/>
        <v>0</v>
      </c>
      <c r="U283" s="379"/>
      <c r="V283" s="342">
        <f t="shared" si="64"/>
        <v>0</v>
      </c>
      <c r="W283" s="379"/>
      <c r="X283" s="383">
        <f t="shared" si="65"/>
        <v>0</v>
      </c>
      <c r="Y283" s="377"/>
    </row>
    <row r="284" spans="1:25" x14ac:dyDescent="0.25">
      <c r="A284" s="377"/>
      <c r="B284" s="343"/>
      <c r="C284" s="377"/>
      <c r="D284" s="384"/>
      <c r="E284" s="377"/>
      <c r="F284" s="377"/>
      <c r="G284" s="381" t="str">
        <f t="shared" si="53"/>
        <v/>
      </c>
      <c r="H284" s="382">
        <f t="shared" si="54"/>
        <v>0</v>
      </c>
      <c r="I284" s="382" t="str">
        <f t="shared" si="55"/>
        <v/>
      </c>
      <c r="J284" s="382" t="str">
        <f t="shared" si="56"/>
        <v/>
      </c>
      <c r="K284" s="382" t="str">
        <f t="shared" si="57"/>
        <v/>
      </c>
      <c r="L284" s="382" t="str">
        <f t="shared" si="58"/>
        <v/>
      </c>
      <c r="M284" s="382" t="str">
        <f t="shared" si="59"/>
        <v/>
      </c>
      <c r="N284" s="342">
        <f t="shared" si="60"/>
        <v>0</v>
      </c>
      <c r="O284" s="379"/>
      <c r="P284" s="342">
        <f t="shared" si="61"/>
        <v>0</v>
      </c>
      <c r="Q284" s="379"/>
      <c r="R284" s="342">
        <f t="shared" si="62"/>
        <v>0</v>
      </c>
      <c r="S284" s="379"/>
      <c r="T284" s="342">
        <f t="shared" si="63"/>
        <v>0</v>
      </c>
      <c r="U284" s="379"/>
      <c r="V284" s="342">
        <f t="shared" si="64"/>
        <v>0</v>
      </c>
      <c r="W284" s="379"/>
      <c r="X284" s="383">
        <f t="shared" si="65"/>
        <v>0</v>
      </c>
      <c r="Y284" s="377"/>
    </row>
    <row r="285" spans="1:25" x14ac:dyDescent="0.25">
      <c r="A285" s="377"/>
      <c r="B285" s="343"/>
      <c r="C285" s="377"/>
      <c r="D285" s="384"/>
      <c r="E285" s="377"/>
      <c r="F285" s="377"/>
      <c r="G285" s="381" t="str">
        <f t="shared" si="53"/>
        <v/>
      </c>
      <c r="H285" s="382">
        <f t="shared" si="54"/>
        <v>0</v>
      </c>
      <c r="I285" s="382" t="str">
        <f t="shared" si="55"/>
        <v/>
      </c>
      <c r="J285" s="382" t="str">
        <f t="shared" si="56"/>
        <v/>
      </c>
      <c r="K285" s="382" t="str">
        <f t="shared" si="57"/>
        <v/>
      </c>
      <c r="L285" s="382" t="str">
        <f t="shared" si="58"/>
        <v/>
      </c>
      <c r="M285" s="382" t="str">
        <f t="shared" si="59"/>
        <v/>
      </c>
      <c r="N285" s="342">
        <f t="shared" si="60"/>
        <v>0</v>
      </c>
      <c r="O285" s="379"/>
      <c r="P285" s="342">
        <f t="shared" si="61"/>
        <v>0</v>
      </c>
      <c r="Q285" s="379"/>
      <c r="R285" s="342">
        <f t="shared" si="62"/>
        <v>0</v>
      </c>
      <c r="S285" s="379"/>
      <c r="T285" s="342">
        <f t="shared" si="63"/>
        <v>0</v>
      </c>
      <c r="U285" s="379"/>
      <c r="V285" s="342">
        <f t="shared" si="64"/>
        <v>0</v>
      </c>
      <c r="W285" s="379"/>
      <c r="X285" s="383">
        <f t="shared" si="65"/>
        <v>0</v>
      </c>
      <c r="Y285" s="377"/>
    </row>
    <row r="286" spans="1:25" x14ac:dyDescent="0.25">
      <c r="A286" s="377"/>
      <c r="B286" s="343"/>
      <c r="C286" s="377"/>
      <c r="D286" s="384"/>
      <c r="E286" s="377"/>
      <c r="F286" s="377"/>
      <c r="G286" s="381" t="str">
        <f t="shared" si="53"/>
        <v/>
      </c>
      <c r="H286" s="382">
        <f t="shared" si="54"/>
        <v>0</v>
      </c>
      <c r="I286" s="382" t="str">
        <f t="shared" si="55"/>
        <v/>
      </c>
      <c r="J286" s="382" t="str">
        <f t="shared" si="56"/>
        <v/>
      </c>
      <c r="K286" s="382" t="str">
        <f t="shared" si="57"/>
        <v/>
      </c>
      <c r="L286" s="382" t="str">
        <f t="shared" si="58"/>
        <v/>
      </c>
      <c r="M286" s="382" t="str">
        <f t="shared" si="59"/>
        <v/>
      </c>
      <c r="N286" s="342">
        <f t="shared" si="60"/>
        <v>0</v>
      </c>
      <c r="O286" s="379"/>
      <c r="P286" s="342">
        <f t="shared" si="61"/>
        <v>0</v>
      </c>
      <c r="Q286" s="379"/>
      <c r="R286" s="342">
        <f t="shared" si="62"/>
        <v>0</v>
      </c>
      <c r="S286" s="379"/>
      <c r="T286" s="342">
        <f t="shared" si="63"/>
        <v>0</v>
      </c>
      <c r="U286" s="379"/>
      <c r="V286" s="342">
        <f t="shared" si="64"/>
        <v>0</v>
      </c>
      <c r="W286" s="379"/>
      <c r="X286" s="383">
        <f t="shared" si="65"/>
        <v>0</v>
      </c>
      <c r="Y286" s="377"/>
    </row>
    <row r="287" spans="1:25" x14ac:dyDescent="0.25">
      <c r="A287" s="377"/>
      <c r="B287" s="343"/>
      <c r="C287" s="377"/>
      <c r="D287" s="384"/>
      <c r="E287" s="377"/>
      <c r="F287" s="377"/>
      <c r="G287" s="381" t="str">
        <f t="shared" si="53"/>
        <v/>
      </c>
      <c r="H287" s="382">
        <f t="shared" si="54"/>
        <v>0</v>
      </c>
      <c r="I287" s="382" t="str">
        <f t="shared" si="55"/>
        <v/>
      </c>
      <c r="J287" s="382" t="str">
        <f t="shared" si="56"/>
        <v/>
      </c>
      <c r="K287" s="382" t="str">
        <f t="shared" si="57"/>
        <v/>
      </c>
      <c r="L287" s="382" t="str">
        <f t="shared" si="58"/>
        <v/>
      </c>
      <c r="M287" s="382" t="str">
        <f t="shared" si="59"/>
        <v/>
      </c>
      <c r="N287" s="342">
        <f t="shared" si="60"/>
        <v>0</v>
      </c>
      <c r="O287" s="379"/>
      <c r="P287" s="342">
        <f t="shared" si="61"/>
        <v>0</v>
      </c>
      <c r="Q287" s="379"/>
      <c r="R287" s="342">
        <f t="shared" si="62"/>
        <v>0</v>
      </c>
      <c r="S287" s="379"/>
      <c r="T287" s="342">
        <f t="shared" si="63"/>
        <v>0</v>
      </c>
      <c r="U287" s="379"/>
      <c r="V287" s="342">
        <f t="shared" si="64"/>
        <v>0</v>
      </c>
      <c r="W287" s="379"/>
      <c r="X287" s="383">
        <f t="shared" si="65"/>
        <v>0</v>
      </c>
      <c r="Y287" s="377"/>
    </row>
    <row r="288" spans="1:25" x14ac:dyDescent="0.25">
      <c r="A288" s="377"/>
      <c r="B288" s="343"/>
      <c r="C288" s="377"/>
      <c r="D288" s="384"/>
      <c r="E288" s="377"/>
      <c r="F288" s="377"/>
      <c r="G288" s="381" t="str">
        <f t="shared" si="53"/>
        <v/>
      </c>
      <c r="H288" s="382">
        <f t="shared" si="54"/>
        <v>0</v>
      </c>
      <c r="I288" s="382" t="str">
        <f t="shared" si="55"/>
        <v/>
      </c>
      <c r="J288" s="382" t="str">
        <f t="shared" si="56"/>
        <v/>
      </c>
      <c r="K288" s="382" t="str">
        <f t="shared" si="57"/>
        <v/>
      </c>
      <c r="L288" s="382" t="str">
        <f t="shared" si="58"/>
        <v/>
      </c>
      <c r="M288" s="382" t="str">
        <f t="shared" si="59"/>
        <v/>
      </c>
      <c r="N288" s="342">
        <f t="shared" si="60"/>
        <v>0</v>
      </c>
      <c r="O288" s="379"/>
      <c r="P288" s="342">
        <f t="shared" si="61"/>
        <v>0</v>
      </c>
      <c r="Q288" s="379"/>
      <c r="R288" s="342">
        <f t="shared" si="62"/>
        <v>0</v>
      </c>
      <c r="S288" s="379"/>
      <c r="T288" s="342">
        <f t="shared" si="63"/>
        <v>0</v>
      </c>
      <c r="U288" s="379"/>
      <c r="V288" s="342">
        <f t="shared" si="64"/>
        <v>0</v>
      </c>
      <c r="W288" s="379"/>
      <c r="X288" s="383">
        <f t="shared" si="65"/>
        <v>0</v>
      </c>
      <c r="Y288" s="377"/>
    </row>
    <row r="289" spans="1:25" x14ac:dyDescent="0.25">
      <c r="A289" s="377"/>
      <c r="B289" s="343"/>
      <c r="C289" s="377"/>
      <c r="D289" s="384"/>
      <c r="E289" s="377"/>
      <c r="F289" s="377"/>
      <c r="G289" s="381" t="str">
        <f t="shared" si="53"/>
        <v/>
      </c>
      <c r="H289" s="382">
        <f t="shared" si="54"/>
        <v>0</v>
      </c>
      <c r="I289" s="382" t="str">
        <f t="shared" si="55"/>
        <v/>
      </c>
      <c r="J289" s="382" t="str">
        <f t="shared" si="56"/>
        <v/>
      </c>
      <c r="K289" s="382" t="str">
        <f t="shared" si="57"/>
        <v/>
      </c>
      <c r="L289" s="382" t="str">
        <f t="shared" si="58"/>
        <v/>
      </c>
      <c r="M289" s="382" t="str">
        <f t="shared" si="59"/>
        <v/>
      </c>
      <c r="N289" s="342">
        <f t="shared" si="60"/>
        <v>0</v>
      </c>
      <c r="O289" s="379"/>
      <c r="P289" s="342">
        <f t="shared" si="61"/>
        <v>0</v>
      </c>
      <c r="Q289" s="379"/>
      <c r="R289" s="342">
        <f t="shared" si="62"/>
        <v>0</v>
      </c>
      <c r="S289" s="379"/>
      <c r="T289" s="342">
        <f t="shared" si="63"/>
        <v>0</v>
      </c>
      <c r="U289" s="379"/>
      <c r="V289" s="342">
        <f t="shared" si="64"/>
        <v>0</v>
      </c>
      <c r="W289" s="379"/>
      <c r="X289" s="383">
        <f t="shared" si="65"/>
        <v>0</v>
      </c>
      <c r="Y289" s="377"/>
    </row>
    <row r="290" spans="1:25" x14ac:dyDescent="0.25">
      <c r="A290" s="377"/>
      <c r="B290" s="343"/>
      <c r="C290" s="377"/>
      <c r="D290" s="384"/>
      <c r="E290" s="377"/>
      <c r="F290" s="377"/>
      <c r="G290" s="381" t="str">
        <f t="shared" si="53"/>
        <v/>
      </c>
      <c r="H290" s="382">
        <f t="shared" si="54"/>
        <v>0</v>
      </c>
      <c r="I290" s="382" t="str">
        <f t="shared" si="55"/>
        <v/>
      </c>
      <c r="J290" s="382" t="str">
        <f t="shared" si="56"/>
        <v/>
      </c>
      <c r="K290" s="382" t="str">
        <f t="shared" si="57"/>
        <v/>
      </c>
      <c r="L290" s="382" t="str">
        <f t="shared" si="58"/>
        <v/>
      </c>
      <c r="M290" s="382" t="str">
        <f t="shared" si="59"/>
        <v/>
      </c>
      <c r="N290" s="342">
        <f t="shared" si="60"/>
        <v>0</v>
      </c>
      <c r="O290" s="379"/>
      <c r="P290" s="342">
        <f t="shared" si="61"/>
        <v>0</v>
      </c>
      <c r="Q290" s="379"/>
      <c r="R290" s="342">
        <f t="shared" si="62"/>
        <v>0</v>
      </c>
      <c r="S290" s="379"/>
      <c r="T290" s="342">
        <f t="shared" si="63"/>
        <v>0</v>
      </c>
      <c r="U290" s="379"/>
      <c r="V290" s="342">
        <f t="shared" si="64"/>
        <v>0</v>
      </c>
      <c r="W290" s="379"/>
      <c r="X290" s="383">
        <f t="shared" si="65"/>
        <v>0</v>
      </c>
      <c r="Y290" s="377"/>
    </row>
    <row r="291" spans="1:25" x14ac:dyDescent="0.25">
      <c r="A291" s="377"/>
      <c r="B291" s="343"/>
      <c r="C291" s="377"/>
      <c r="D291" s="384"/>
      <c r="E291" s="377"/>
      <c r="F291" s="377"/>
      <c r="G291" s="381" t="str">
        <f t="shared" si="53"/>
        <v/>
      </c>
      <c r="H291" s="382">
        <f t="shared" si="54"/>
        <v>0</v>
      </c>
      <c r="I291" s="382" t="str">
        <f t="shared" si="55"/>
        <v/>
      </c>
      <c r="J291" s="382" t="str">
        <f t="shared" si="56"/>
        <v/>
      </c>
      <c r="K291" s="382" t="str">
        <f t="shared" si="57"/>
        <v/>
      </c>
      <c r="L291" s="382" t="str">
        <f t="shared" si="58"/>
        <v/>
      </c>
      <c r="M291" s="382" t="str">
        <f t="shared" si="59"/>
        <v/>
      </c>
      <c r="N291" s="342">
        <f t="shared" si="60"/>
        <v>0</v>
      </c>
      <c r="O291" s="379"/>
      <c r="P291" s="342">
        <f t="shared" si="61"/>
        <v>0</v>
      </c>
      <c r="Q291" s="379"/>
      <c r="R291" s="342">
        <f t="shared" si="62"/>
        <v>0</v>
      </c>
      <c r="S291" s="379"/>
      <c r="T291" s="342">
        <f t="shared" si="63"/>
        <v>0</v>
      </c>
      <c r="U291" s="379"/>
      <c r="V291" s="342">
        <f t="shared" si="64"/>
        <v>0</v>
      </c>
      <c r="W291" s="379"/>
      <c r="X291" s="383">
        <f t="shared" si="65"/>
        <v>0</v>
      </c>
      <c r="Y291" s="377"/>
    </row>
    <row r="292" spans="1:25" x14ac:dyDescent="0.25">
      <c r="A292" s="377"/>
      <c r="B292" s="343"/>
      <c r="C292" s="377"/>
      <c r="D292" s="384"/>
      <c r="E292" s="377"/>
      <c r="F292" s="377"/>
      <c r="G292" s="381" t="str">
        <f t="shared" si="53"/>
        <v/>
      </c>
      <c r="H292" s="382">
        <f t="shared" si="54"/>
        <v>0</v>
      </c>
      <c r="I292" s="382" t="str">
        <f t="shared" si="55"/>
        <v/>
      </c>
      <c r="J292" s="382" t="str">
        <f t="shared" si="56"/>
        <v/>
      </c>
      <c r="K292" s="382" t="str">
        <f t="shared" si="57"/>
        <v/>
      </c>
      <c r="L292" s="382" t="str">
        <f t="shared" si="58"/>
        <v/>
      </c>
      <c r="M292" s="382" t="str">
        <f t="shared" si="59"/>
        <v/>
      </c>
      <c r="N292" s="342">
        <f t="shared" si="60"/>
        <v>0</v>
      </c>
      <c r="O292" s="379"/>
      <c r="P292" s="342">
        <f t="shared" si="61"/>
        <v>0</v>
      </c>
      <c r="Q292" s="379"/>
      <c r="R292" s="342">
        <f t="shared" si="62"/>
        <v>0</v>
      </c>
      <c r="S292" s="379"/>
      <c r="T292" s="342">
        <f t="shared" si="63"/>
        <v>0</v>
      </c>
      <c r="U292" s="379"/>
      <c r="V292" s="342">
        <f t="shared" si="64"/>
        <v>0</v>
      </c>
      <c r="W292" s="379"/>
      <c r="X292" s="383">
        <f t="shared" si="65"/>
        <v>0</v>
      </c>
      <c r="Y292" s="377"/>
    </row>
    <row r="293" spans="1:25" x14ac:dyDescent="0.25">
      <c r="A293" s="377"/>
      <c r="B293" s="343"/>
      <c r="C293" s="377"/>
      <c r="D293" s="384"/>
      <c r="E293" s="377"/>
      <c r="F293" s="377"/>
      <c r="G293" s="381" t="str">
        <f t="shared" si="53"/>
        <v/>
      </c>
      <c r="H293" s="382">
        <f t="shared" si="54"/>
        <v>0</v>
      </c>
      <c r="I293" s="382" t="str">
        <f t="shared" si="55"/>
        <v/>
      </c>
      <c r="J293" s="382" t="str">
        <f t="shared" si="56"/>
        <v/>
      </c>
      <c r="K293" s="382" t="str">
        <f t="shared" si="57"/>
        <v/>
      </c>
      <c r="L293" s="382" t="str">
        <f t="shared" si="58"/>
        <v/>
      </c>
      <c r="M293" s="382" t="str">
        <f t="shared" si="59"/>
        <v/>
      </c>
      <c r="N293" s="342">
        <f t="shared" si="60"/>
        <v>0</v>
      </c>
      <c r="O293" s="379"/>
      <c r="P293" s="342">
        <f t="shared" si="61"/>
        <v>0</v>
      </c>
      <c r="Q293" s="379"/>
      <c r="R293" s="342">
        <f t="shared" si="62"/>
        <v>0</v>
      </c>
      <c r="S293" s="379"/>
      <c r="T293" s="342">
        <f t="shared" si="63"/>
        <v>0</v>
      </c>
      <c r="U293" s="379"/>
      <c r="V293" s="342">
        <f t="shared" si="64"/>
        <v>0</v>
      </c>
      <c r="W293" s="379"/>
      <c r="X293" s="383">
        <f t="shared" si="65"/>
        <v>0</v>
      </c>
      <c r="Y293" s="377"/>
    </row>
    <row r="294" spans="1:25" x14ac:dyDescent="0.25">
      <c r="A294" s="377"/>
      <c r="B294" s="343"/>
      <c r="C294" s="377"/>
      <c r="D294" s="384"/>
      <c r="E294" s="377"/>
      <c r="F294" s="377"/>
      <c r="G294" s="381" t="str">
        <f t="shared" si="53"/>
        <v/>
      </c>
      <c r="H294" s="382">
        <f t="shared" si="54"/>
        <v>0</v>
      </c>
      <c r="I294" s="382" t="str">
        <f t="shared" si="55"/>
        <v/>
      </c>
      <c r="J294" s="382" t="str">
        <f t="shared" si="56"/>
        <v/>
      </c>
      <c r="K294" s="382" t="str">
        <f t="shared" si="57"/>
        <v/>
      </c>
      <c r="L294" s="382" t="str">
        <f t="shared" si="58"/>
        <v/>
      </c>
      <c r="M294" s="382" t="str">
        <f t="shared" si="59"/>
        <v/>
      </c>
      <c r="N294" s="342">
        <f t="shared" si="60"/>
        <v>0</v>
      </c>
      <c r="O294" s="379"/>
      <c r="P294" s="342">
        <f t="shared" si="61"/>
        <v>0</v>
      </c>
      <c r="Q294" s="379"/>
      <c r="R294" s="342">
        <f t="shared" si="62"/>
        <v>0</v>
      </c>
      <c r="S294" s="379"/>
      <c r="T294" s="342">
        <f t="shared" si="63"/>
        <v>0</v>
      </c>
      <c r="U294" s="379"/>
      <c r="V294" s="342">
        <f t="shared" si="64"/>
        <v>0</v>
      </c>
      <c r="W294" s="379"/>
      <c r="X294" s="383">
        <f t="shared" si="65"/>
        <v>0</v>
      </c>
      <c r="Y294" s="377"/>
    </row>
    <row r="295" spans="1:25" x14ac:dyDescent="0.25">
      <c r="A295" s="377"/>
      <c r="B295" s="343"/>
      <c r="C295" s="377"/>
      <c r="D295" s="384"/>
      <c r="E295" s="377"/>
      <c r="F295" s="377"/>
      <c r="G295" s="381" t="str">
        <f t="shared" si="53"/>
        <v/>
      </c>
      <c r="H295" s="382">
        <f t="shared" si="54"/>
        <v>0</v>
      </c>
      <c r="I295" s="382" t="str">
        <f t="shared" si="55"/>
        <v/>
      </c>
      <c r="J295" s="382" t="str">
        <f t="shared" si="56"/>
        <v/>
      </c>
      <c r="K295" s="382" t="str">
        <f t="shared" si="57"/>
        <v/>
      </c>
      <c r="L295" s="382" t="str">
        <f t="shared" si="58"/>
        <v/>
      </c>
      <c r="M295" s="382" t="str">
        <f t="shared" si="59"/>
        <v/>
      </c>
      <c r="N295" s="342">
        <f t="shared" si="60"/>
        <v>0</v>
      </c>
      <c r="O295" s="379"/>
      <c r="P295" s="342">
        <f t="shared" si="61"/>
        <v>0</v>
      </c>
      <c r="Q295" s="379"/>
      <c r="R295" s="342">
        <f t="shared" si="62"/>
        <v>0</v>
      </c>
      <c r="S295" s="379"/>
      <c r="T295" s="342">
        <f t="shared" si="63"/>
        <v>0</v>
      </c>
      <c r="U295" s="379"/>
      <c r="V295" s="342">
        <f t="shared" si="64"/>
        <v>0</v>
      </c>
      <c r="W295" s="379"/>
      <c r="X295" s="383">
        <f t="shared" si="65"/>
        <v>0</v>
      </c>
      <c r="Y295" s="377"/>
    </row>
    <row r="296" spans="1:25" x14ac:dyDescent="0.25">
      <c r="A296" s="377"/>
      <c r="B296" s="343"/>
      <c r="C296" s="377"/>
      <c r="D296" s="384"/>
      <c r="E296" s="377"/>
      <c r="F296" s="377"/>
      <c r="G296" s="381" t="str">
        <f t="shared" si="53"/>
        <v/>
      </c>
      <c r="H296" s="382">
        <f t="shared" si="54"/>
        <v>0</v>
      </c>
      <c r="I296" s="382" t="str">
        <f t="shared" si="55"/>
        <v/>
      </c>
      <c r="J296" s="382" t="str">
        <f t="shared" si="56"/>
        <v/>
      </c>
      <c r="K296" s="382" t="str">
        <f t="shared" si="57"/>
        <v/>
      </c>
      <c r="L296" s="382" t="str">
        <f t="shared" si="58"/>
        <v/>
      </c>
      <c r="M296" s="382" t="str">
        <f t="shared" si="59"/>
        <v/>
      </c>
      <c r="N296" s="342">
        <f t="shared" si="60"/>
        <v>0</v>
      </c>
      <c r="O296" s="379"/>
      <c r="P296" s="342">
        <f t="shared" si="61"/>
        <v>0</v>
      </c>
      <c r="Q296" s="379"/>
      <c r="R296" s="342">
        <f t="shared" si="62"/>
        <v>0</v>
      </c>
      <c r="S296" s="379"/>
      <c r="T296" s="342">
        <f t="shared" si="63"/>
        <v>0</v>
      </c>
      <c r="U296" s="379"/>
      <c r="V296" s="342">
        <f t="shared" si="64"/>
        <v>0</v>
      </c>
      <c r="W296" s="379"/>
      <c r="X296" s="383">
        <f t="shared" si="65"/>
        <v>0</v>
      </c>
      <c r="Y296" s="377"/>
    </row>
    <row r="297" spans="1:25" x14ac:dyDescent="0.25">
      <c r="A297" s="377"/>
      <c r="B297" s="343"/>
      <c r="C297" s="377"/>
      <c r="D297" s="384"/>
      <c r="E297" s="377"/>
      <c r="F297" s="377"/>
      <c r="G297" s="381" t="str">
        <f t="shared" si="53"/>
        <v/>
      </c>
      <c r="H297" s="382">
        <f t="shared" si="54"/>
        <v>0</v>
      </c>
      <c r="I297" s="382" t="str">
        <f t="shared" si="55"/>
        <v/>
      </c>
      <c r="J297" s="382" t="str">
        <f t="shared" si="56"/>
        <v/>
      </c>
      <c r="K297" s="382" t="str">
        <f t="shared" si="57"/>
        <v/>
      </c>
      <c r="L297" s="382" t="str">
        <f t="shared" si="58"/>
        <v/>
      </c>
      <c r="M297" s="382" t="str">
        <f t="shared" si="59"/>
        <v/>
      </c>
      <c r="N297" s="342">
        <f t="shared" si="60"/>
        <v>0</v>
      </c>
      <c r="O297" s="379"/>
      <c r="P297" s="342">
        <f t="shared" si="61"/>
        <v>0</v>
      </c>
      <c r="Q297" s="379"/>
      <c r="R297" s="342">
        <f t="shared" si="62"/>
        <v>0</v>
      </c>
      <c r="S297" s="379"/>
      <c r="T297" s="342">
        <f t="shared" si="63"/>
        <v>0</v>
      </c>
      <c r="U297" s="379"/>
      <c r="V297" s="342">
        <f t="shared" si="64"/>
        <v>0</v>
      </c>
      <c r="W297" s="379"/>
      <c r="X297" s="383">
        <f t="shared" si="65"/>
        <v>0</v>
      </c>
      <c r="Y297" s="377"/>
    </row>
    <row r="298" spans="1:25" x14ac:dyDescent="0.25">
      <c r="A298" s="377"/>
      <c r="B298" s="343"/>
      <c r="C298" s="377"/>
      <c r="D298" s="384"/>
      <c r="E298" s="377"/>
      <c r="F298" s="377"/>
      <c r="G298" s="381" t="str">
        <f t="shared" si="53"/>
        <v/>
      </c>
      <c r="H298" s="382">
        <f t="shared" si="54"/>
        <v>0</v>
      </c>
      <c r="I298" s="382" t="str">
        <f t="shared" si="55"/>
        <v/>
      </c>
      <c r="J298" s="382" t="str">
        <f t="shared" si="56"/>
        <v/>
      </c>
      <c r="K298" s="382" t="str">
        <f t="shared" si="57"/>
        <v/>
      </c>
      <c r="L298" s="382" t="str">
        <f t="shared" si="58"/>
        <v/>
      </c>
      <c r="M298" s="382" t="str">
        <f t="shared" si="59"/>
        <v/>
      </c>
      <c r="N298" s="342">
        <f t="shared" si="60"/>
        <v>0</v>
      </c>
      <c r="O298" s="379"/>
      <c r="P298" s="342">
        <f t="shared" si="61"/>
        <v>0</v>
      </c>
      <c r="Q298" s="379"/>
      <c r="R298" s="342">
        <f t="shared" si="62"/>
        <v>0</v>
      </c>
      <c r="S298" s="379"/>
      <c r="T298" s="342">
        <f t="shared" si="63"/>
        <v>0</v>
      </c>
      <c r="U298" s="379"/>
      <c r="V298" s="342">
        <f t="shared" si="64"/>
        <v>0</v>
      </c>
      <c r="W298" s="379"/>
      <c r="X298" s="383">
        <f t="shared" si="65"/>
        <v>0</v>
      </c>
      <c r="Y298" s="377"/>
    </row>
    <row r="299" spans="1:25" x14ac:dyDescent="0.25">
      <c r="A299" s="377"/>
      <c r="B299" s="343"/>
      <c r="C299" s="377"/>
      <c r="D299" s="384"/>
      <c r="E299" s="377"/>
      <c r="F299" s="377"/>
      <c r="G299" s="381" t="str">
        <f t="shared" si="53"/>
        <v/>
      </c>
      <c r="H299" s="382">
        <f t="shared" si="54"/>
        <v>0</v>
      </c>
      <c r="I299" s="382" t="str">
        <f t="shared" si="55"/>
        <v/>
      </c>
      <c r="J299" s="382" t="str">
        <f t="shared" si="56"/>
        <v/>
      </c>
      <c r="K299" s="382" t="str">
        <f t="shared" si="57"/>
        <v/>
      </c>
      <c r="L299" s="382" t="str">
        <f t="shared" si="58"/>
        <v/>
      </c>
      <c r="M299" s="382" t="str">
        <f t="shared" si="59"/>
        <v/>
      </c>
      <c r="N299" s="342">
        <f t="shared" si="60"/>
        <v>0</v>
      </c>
      <c r="O299" s="379"/>
      <c r="P299" s="342">
        <f t="shared" si="61"/>
        <v>0</v>
      </c>
      <c r="Q299" s="379"/>
      <c r="R299" s="342">
        <f t="shared" si="62"/>
        <v>0</v>
      </c>
      <c r="S299" s="379"/>
      <c r="T299" s="342">
        <f t="shared" si="63"/>
        <v>0</v>
      </c>
      <c r="U299" s="379"/>
      <c r="V299" s="342">
        <f t="shared" si="64"/>
        <v>0</v>
      </c>
      <c r="W299" s="379"/>
      <c r="X299" s="383">
        <f t="shared" si="65"/>
        <v>0</v>
      </c>
      <c r="Y299" s="377"/>
    </row>
    <row r="300" spans="1:25" x14ac:dyDescent="0.25">
      <c r="A300" s="377"/>
      <c r="B300" s="343"/>
      <c r="C300" s="377"/>
      <c r="D300" s="384"/>
      <c r="E300" s="377"/>
      <c r="F300" s="377"/>
      <c r="G300" s="381" t="str">
        <f t="shared" si="53"/>
        <v/>
      </c>
      <c r="H300" s="382">
        <f t="shared" si="54"/>
        <v>0</v>
      </c>
      <c r="I300" s="382" t="str">
        <f t="shared" si="55"/>
        <v/>
      </c>
      <c r="J300" s="382" t="str">
        <f t="shared" si="56"/>
        <v/>
      </c>
      <c r="K300" s="382" t="str">
        <f t="shared" si="57"/>
        <v/>
      </c>
      <c r="L300" s="382" t="str">
        <f t="shared" si="58"/>
        <v/>
      </c>
      <c r="M300" s="382" t="str">
        <f t="shared" si="59"/>
        <v/>
      </c>
      <c r="N300" s="342">
        <f t="shared" si="60"/>
        <v>0</v>
      </c>
      <c r="O300" s="379"/>
      <c r="P300" s="342">
        <f t="shared" si="61"/>
        <v>0</v>
      </c>
      <c r="Q300" s="379"/>
      <c r="R300" s="342">
        <f t="shared" si="62"/>
        <v>0</v>
      </c>
      <c r="S300" s="379"/>
      <c r="T300" s="342">
        <f t="shared" si="63"/>
        <v>0</v>
      </c>
      <c r="U300" s="379"/>
      <c r="V300" s="342">
        <f t="shared" si="64"/>
        <v>0</v>
      </c>
      <c r="W300" s="379"/>
      <c r="X300" s="383">
        <f t="shared" si="65"/>
        <v>0</v>
      </c>
      <c r="Y300" s="377"/>
    </row>
    <row r="301" spans="1:25" x14ac:dyDescent="0.25">
      <c r="A301" s="377"/>
      <c r="B301" s="343"/>
      <c r="C301" s="377"/>
      <c r="D301" s="384"/>
      <c r="E301" s="377"/>
      <c r="F301" s="377"/>
      <c r="G301" s="381" t="str">
        <f t="shared" si="53"/>
        <v/>
      </c>
      <c r="H301" s="382">
        <f t="shared" si="54"/>
        <v>0</v>
      </c>
      <c r="I301" s="382" t="str">
        <f t="shared" si="55"/>
        <v/>
      </c>
      <c r="J301" s="382" t="str">
        <f t="shared" si="56"/>
        <v/>
      </c>
      <c r="K301" s="382" t="str">
        <f t="shared" si="57"/>
        <v/>
      </c>
      <c r="L301" s="382" t="str">
        <f t="shared" si="58"/>
        <v/>
      </c>
      <c r="M301" s="382" t="str">
        <f t="shared" si="59"/>
        <v/>
      </c>
      <c r="N301" s="342">
        <f t="shared" si="60"/>
        <v>0</v>
      </c>
      <c r="O301" s="379"/>
      <c r="P301" s="342">
        <f t="shared" si="61"/>
        <v>0</v>
      </c>
      <c r="Q301" s="379"/>
      <c r="R301" s="342">
        <f t="shared" si="62"/>
        <v>0</v>
      </c>
      <c r="S301" s="379"/>
      <c r="T301" s="342">
        <f t="shared" si="63"/>
        <v>0</v>
      </c>
      <c r="U301" s="379"/>
      <c r="V301" s="342">
        <f t="shared" si="64"/>
        <v>0</v>
      </c>
      <c r="W301" s="379"/>
      <c r="X301" s="383">
        <f t="shared" si="65"/>
        <v>0</v>
      </c>
      <c r="Y301" s="377"/>
    </row>
    <row r="302" spans="1:25" x14ac:dyDescent="0.25">
      <c r="A302" s="377"/>
      <c r="B302" s="343"/>
      <c r="C302" s="377"/>
      <c r="D302" s="384"/>
      <c r="E302" s="377"/>
      <c r="F302" s="377"/>
      <c r="G302" s="381" t="str">
        <f t="shared" si="53"/>
        <v/>
      </c>
      <c r="H302" s="382">
        <f t="shared" si="54"/>
        <v>0</v>
      </c>
      <c r="I302" s="382" t="str">
        <f t="shared" si="55"/>
        <v/>
      </c>
      <c r="J302" s="382" t="str">
        <f t="shared" si="56"/>
        <v/>
      </c>
      <c r="K302" s="382" t="str">
        <f t="shared" si="57"/>
        <v/>
      </c>
      <c r="L302" s="382" t="str">
        <f t="shared" si="58"/>
        <v/>
      </c>
      <c r="M302" s="382" t="str">
        <f t="shared" si="59"/>
        <v/>
      </c>
      <c r="N302" s="342">
        <f t="shared" si="60"/>
        <v>0</v>
      </c>
      <c r="O302" s="379"/>
      <c r="P302" s="342">
        <f t="shared" si="61"/>
        <v>0</v>
      </c>
      <c r="Q302" s="379"/>
      <c r="R302" s="342">
        <f t="shared" si="62"/>
        <v>0</v>
      </c>
      <c r="S302" s="379"/>
      <c r="T302" s="342">
        <f t="shared" si="63"/>
        <v>0</v>
      </c>
      <c r="U302" s="379"/>
      <c r="V302" s="342">
        <f t="shared" si="64"/>
        <v>0</v>
      </c>
      <c r="W302" s="379"/>
      <c r="X302" s="383">
        <f t="shared" si="65"/>
        <v>0</v>
      </c>
      <c r="Y302" s="377"/>
    </row>
    <row r="303" spans="1:25" x14ac:dyDescent="0.25">
      <c r="A303" s="377"/>
      <c r="B303" s="343"/>
      <c r="C303" s="377"/>
      <c r="D303" s="384"/>
      <c r="E303" s="377"/>
      <c r="F303" s="377"/>
      <c r="G303" s="381" t="str">
        <f t="shared" si="53"/>
        <v/>
      </c>
      <c r="H303" s="382">
        <f t="shared" si="54"/>
        <v>0</v>
      </c>
      <c r="I303" s="382" t="str">
        <f t="shared" si="55"/>
        <v/>
      </c>
      <c r="J303" s="382" t="str">
        <f t="shared" si="56"/>
        <v/>
      </c>
      <c r="K303" s="382" t="str">
        <f t="shared" si="57"/>
        <v/>
      </c>
      <c r="L303" s="382" t="str">
        <f t="shared" si="58"/>
        <v/>
      </c>
      <c r="M303" s="382" t="str">
        <f t="shared" si="59"/>
        <v/>
      </c>
      <c r="N303" s="342">
        <f t="shared" si="60"/>
        <v>0</v>
      </c>
      <c r="O303" s="379"/>
      <c r="P303" s="342">
        <f t="shared" si="61"/>
        <v>0</v>
      </c>
      <c r="Q303" s="379"/>
      <c r="R303" s="342">
        <f t="shared" si="62"/>
        <v>0</v>
      </c>
      <c r="S303" s="379"/>
      <c r="T303" s="342">
        <f t="shared" si="63"/>
        <v>0</v>
      </c>
      <c r="U303" s="379"/>
      <c r="V303" s="342">
        <f t="shared" si="64"/>
        <v>0</v>
      </c>
      <c r="W303" s="379"/>
      <c r="X303" s="383">
        <f t="shared" si="65"/>
        <v>0</v>
      </c>
      <c r="Y303" s="377"/>
    </row>
    <row r="304" spans="1:25" x14ac:dyDescent="0.25">
      <c r="A304" s="377"/>
      <c r="B304" s="343"/>
      <c r="C304" s="377"/>
      <c r="D304" s="384"/>
      <c r="E304" s="377"/>
      <c r="F304" s="377"/>
      <c r="G304" s="381" t="str">
        <f t="shared" si="53"/>
        <v/>
      </c>
      <c r="H304" s="382">
        <f t="shared" si="54"/>
        <v>0</v>
      </c>
      <c r="I304" s="382" t="str">
        <f t="shared" si="55"/>
        <v/>
      </c>
      <c r="J304" s="382" t="str">
        <f t="shared" si="56"/>
        <v/>
      </c>
      <c r="K304" s="382" t="str">
        <f t="shared" si="57"/>
        <v/>
      </c>
      <c r="L304" s="382" t="str">
        <f t="shared" si="58"/>
        <v/>
      </c>
      <c r="M304" s="382" t="str">
        <f t="shared" si="59"/>
        <v/>
      </c>
      <c r="N304" s="342">
        <f t="shared" si="60"/>
        <v>0</v>
      </c>
      <c r="O304" s="379"/>
      <c r="P304" s="342">
        <f t="shared" si="61"/>
        <v>0</v>
      </c>
      <c r="Q304" s="379"/>
      <c r="R304" s="342">
        <f t="shared" si="62"/>
        <v>0</v>
      </c>
      <c r="S304" s="379"/>
      <c r="T304" s="342">
        <f t="shared" si="63"/>
        <v>0</v>
      </c>
      <c r="U304" s="379"/>
      <c r="V304" s="342">
        <f t="shared" si="64"/>
        <v>0</v>
      </c>
      <c r="W304" s="379"/>
      <c r="X304" s="383">
        <f t="shared" si="65"/>
        <v>0</v>
      </c>
      <c r="Y304" s="377"/>
    </row>
    <row r="305" spans="1:25" x14ac:dyDescent="0.25">
      <c r="A305" s="377"/>
      <c r="B305" s="343"/>
      <c r="C305" s="377"/>
      <c r="D305" s="384"/>
      <c r="E305" s="377"/>
      <c r="F305" s="377"/>
      <c r="G305" s="381" t="str">
        <f t="shared" si="53"/>
        <v/>
      </c>
      <c r="H305" s="382">
        <f t="shared" si="54"/>
        <v>0</v>
      </c>
      <c r="I305" s="382" t="str">
        <f t="shared" si="55"/>
        <v/>
      </c>
      <c r="J305" s="382" t="str">
        <f t="shared" si="56"/>
        <v/>
      </c>
      <c r="K305" s="382" t="str">
        <f t="shared" si="57"/>
        <v/>
      </c>
      <c r="L305" s="382" t="str">
        <f t="shared" si="58"/>
        <v/>
      </c>
      <c r="M305" s="382" t="str">
        <f t="shared" si="59"/>
        <v/>
      </c>
      <c r="N305" s="342">
        <f t="shared" si="60"/>
        <v>0</v>
      </c>
      <c r="O305" s="379"/>
      <c r="P305" s="342">
        <f t="shared" si="61"/>
        <v>0</v>
      </c>
      <c r="Q305" s="379"/>
      <c r="R305" s="342">
        <f t="shared" si="62"/>
        <v>0</v>
      </c>
      <c r="S305" s="379"/>
      <c r="T305" s="342">
        <f t="shared" si="63"/>
        <v>0</v>
      </c>
      <c r="U305" s="379"/>
      <c r="V305" s="342">
        <f t="shared" si="64"/>
        <v>0</v>
      </c>
      <c r="W305" s="379"/>
      <c r="X305" s="383">
        <f t="shared" si="65"/>
        <v>0</v>
      </c>
      <c r="Y305" s="377"/>
    </row>
    <row r="306" spans="1:25" x14ac:dyDescent="0.25">
      <c r="A306" s="377"/>
      <c r="B306" s="343"/>
      <c r="C306" s="377"/>
      <c r="D306" s="384"/>
      <c r="E306" s="377"/>
      <c r="F306" s="377"/>
      <c r="G306" s="381" t="str">
        <f t="shared" si="53"/>
        <v/>
      </c>
      <c r="H306" s="382">
        <f t="shared" si="54"/>
        <v>0</v>
      </c>
      <c r="I306" s="382" t="str">
        <f t="shared" si="55"/>
        <v/>
      </c>
      <c r="J306" s="382" t="str">
        <f t="shared" si="56"/>
        <v/>
      </c>
      <c r="K306" s="382" t="str">
        <f t="shared" si="57"/>
        <v/>
      </c>
      <c r="L306" s="382" t="str">
        <f t="shared" si="58"/>
        <v/>
      </c>
      <c r="M306" s="382" t="str">
        <f t="shared" si="59"/>
        <v/>
      </c>
      <c r="N306" s="342">
        <f t="shared" si="60"/>
        <v>0</v>
      </c>
      <c r="O306" s="379"/>
      <c r="P306" s="342">
        <f t="shared" si="61"/>
        <v>0</v>
      </c>
      <c r="Q306" s="379"/>
      <c r="R306" s="342">
        <f t="shared" si="62"/>
        <v>0</v>
      </c>
      <c r="S306" s="379"/>
      <c r="T306" s="342">
        <f t="shared" si="63"/>
        <v>0</v>
      </c>
      <c r="U306" s="379"/>
      <c r="V306" s="342">
        <f t="shared" si="64"/>
        <v>0</v>
      </c>
      <c r="W306" s="379"/>
      <c r="X306" s="383">
        <f t="shared" si="65"/>
        <v>0</v>
      </c>
      <c r="Y306" s="377"/>
    </row>
    <row r="307" spans="1:25" x14ac:dyDescent="0.25">
      <c r="A307" s="377"/>
      <c r="B307" s="343"/>
      <c r="C307" s="377"/>
      <c r="D307" s="384"/>
      <c r="E307" s="377"/>
      <c r="F307" s="377"/>
      <c r="G307" s="381" t="str">
        <f t="shared" si="53"/>
        <v/>
      </c>
      <c r="H307" s="382">
        <f t="shared" si="54"/>
        <v>0</v>
      </c>
      <c r="I307" s="382" t="str">
        <f t="shared" si="55"/>
        <v/>
      </c>
      <c r="J307" s="382" t="str">
        <f t="shared" si="56"/>
        <v/>
      </c>
      <c r="K307" s="382" t="str">
        <f t="shared" si="57"/>
        <v/>
      </c>
      <c r="L307" s="382" t="str">
        <f t="shared" si="58"/>
        <v/>
      </c>
      <c r="M307" s="382" t="str">
        <f t="shared" si="59"/>
        <v/>
      </c>
      <c r="N307" s="342">
        <f t="shared" si="60"/>
        <v>0</v>
      </c>
      <c r="O307" s="379"/>
      <c r="P307" s="342">
        <f t="shared" si="61"/>
        <v>0</v>
      </c>
      <c r="Q307" s="379"/>
      <c r="R307" s="342">
        <f t="shared" si="62"/>
        <v>0</v>
      </c>
      <c r="S307" s="379"/>
      <c r="T307" s="342">
        <f t="shared" si="63"/>
        <v>0</v>
      </c>
      <c r="U307" s="379"/>
      <c r="V307" s="342">
        <f t="shared" si="64"/>
        <v>0</v>
      </c>
      <c r="W307" s="379"/>
      <c r="X307" s="383">
        <f t="shared" si="65"/>
        <v>0</v>
      </c>
      <c r="Y307" s="377"/>
    </row>
    <row r="308" spans="1:25" x14ac:dyDescent="0.25">
      <c r="A308" s="377"/>
      <c r="B308" s="343"/>
      <c r="C308" s="377"/>
      <c r="D308" s="384"/>
      <c r="E308" s="377"/>
      <c r="F308" s="377"/>
      <c r="G308" s="381" t="str">
        <f t="shared" si="53"/>
        <v/>
      </c>
      <c r="H308" s="382">
        <f t="shared" si="54"/>
        <v>0</v>
      </c>
      <c r="I308" s="382" t="str">
        <f t="shared" si="55"/>
        <v/>
      </c>
      <c r="J308" s="382" t="str">
        <f t="shared" si="56"/>
        <v/>
      </c>
      <c r="K308" s="382" t="str">
        <f t="shared" si="57"/>
        <v/>
      </c>
      <c r="L308" s="382" t="str">
        <f t="shared" si="58"/>
        <v/>
      </c>
      <c r="M308" s="382" t="str">
        <f t="shared" si="59"/>
        <v/>
      </c>
      <c r="N308" s="342">
        <f t="shared" si="60"/>
        <v>0</v>
      </c>
      <c r="O308" s="379"/>
      <c r="P308" s="342">
        <f t="shared" si="61"/>
        <v>0</v>
      </c>
      <c r="Q308" s="379"/>
      <c r="R308" s="342">
        <f t="shared" si="62"/>
        <v>0</v>
      </c>
      <c r="S308" s="379"/>
      <c r="T308" s="342">
        <f t="shared" si="63"/>
        <v>0</v>
      </c>
      <c r="U308" s="379"/>
      <c r="V308" s="342">
        <f t="shared" si="64"/>
        <v>0</v>
      </c>
      <c r="W308" s="379"/>
      <c r="X308" s="383">
        <f t="shared" si="65"/>
        <v>0</v>
      </c>
      <c r="Y308" s="377"/>
    </row>
    <row r="309" spans="1:25" x14ac:dyDescent="0.25">
      <c r="A309" s="377"/>
      <c r="B309" s="343"/>
      <c r="C309" s="377"/>
      <c r="D309" s="384"/>
      <c r="E309" s="377"/>
      <c r="F309" s="377"/>
      <c r="G309" s="381" t="str">
        <f t="shared" si="53"/>
        <v/>
      </c>
      <c r="H309" s="382">
        <f t="shared" si="54"/>
        <v>0</v>
      </c>
      <c r="I309" s="382" t="str">
        <f t="shared" si="55"/>
        <v/>
      </c>
      <c r="J309" s="382" t="str">
        <f t="shared" si="56"/>
        <v/>
      </c>
      <c r="K309" s="382" t="str">
        <f t="shared" si="57"/>
        <v/>
      </c>
      <c r="L309" s="382" t="str">
        <f t="shared" si="58"/>
        <v/>
      </c>
      <c r="M309" s="382" t="str">
        <f t="shared" si="59"/>
        <v/>
      </c>
      <c r="N309" s="342">
        <f t="shared" si="60"/>
        <v>0</v>
      </c>
      <c r="O309" s="379"/>
      <c r="P309" s="342">
        <f t="shared" si="61"/>
        <v>0</v>
      </c>
      <c r="Q309" s="379"/>
      <c r="R309" s="342">
        <f t="shared" si="62"/>
        <v>0</v>
      </c>
      <c r="S309" s="379"/>
      <c r="T309" s="342">
        <f t="shared" si="63"/>
        <v>0</v>
      </c>
      <c r="U309" s="379"/>
      <c r="V309" s="342">
        <f t="shared" si="64"/>
        <v>0</v>
      </c>
      <c r="W309" s="379"/>
      <c r="X309" s="383">
        <f t="shared" si="65"/>
        <v>0</v>
      </c>
      <c r="Y309" s="377"/>
    </row>
    <row r="310" spans="1:25" x14ac:dyDescent="0.25">
      <c r="A310" s="377"/>
      <c r="B310" s="343"/>
      <c r="C310" s="377"/>
      <c r="D310" s="384"/>
      <c r="E310" s="377"/>
      <c r="F310" s="377"/>
      <c r="G310" s="381" t="str">
        <f t="shared" si="53"/>
        <v/>
      </c>
      <c r="H310" s="382">
        <f t="shared" si="54"/>
        <v>0</v>
      </c>
      <c r="I310" s="382" t="str">
        <f t="shared" si="55"/>
        <v/>
      </c>
      <c r="J310" s="382" t="str">
        <f t="shared" si="56"/>
        <v/>
      </c>
      <c r="K310" s="382" t="str">
        <f t="shared" si="57"/>
        <v/>
      </c>
      <c r="L310" s="382" t="str">
        <f t="shared" si="58"/>
        <v/>
      </c>
      <c r="M310" s="382" t="str">
        <f t="shared" si="59"/>
        <v/>
      </c>
      <c r="N310" s="342">
        <f t="shared" si="60"/>
        <v>0</v>
      </c>
      <c r="O310" s="379"/>
      <c r="P310" s="342">
        <f t="shared" si="61"/>
        <v>0</v>
      </c>
      <c r="Q310" s="379"/>
      <c r="R310" s="342">
        <f t="shared" si="62"/>
        <v>0</v>
      </c>
      <c r="S310" s="379"/>
      <c r="T310" s="342">
        <f t="shared" si="63"/>
        <v>0</v>
      </c>
      <c r="U310" s="379"/>
      <c r="V310" s="342">
        <f t="shared" si="64"/>
        <v>0</v>
      </c>
      <c r="W310" s="379"/>
      <c r="X310" s="383">
        <f t="shared" si="65"/>
        <v>0</v>
      </c>
      <c r="Y310" s="377"/>
    </row>
    <row r="311" spans="1:25" x14ac:dyDescent="0.25">
      <c r="A311" s="377"/>
      <c r="B311" s="343"/>
      <c r="C311" s="377"/>
      <c r="D311" s="384"/>
      <c r="E311" s="377"/>
      <c r="F311" s="377"/>
      <c r="G311" s="381" t="str">
        <f t="shared" si="53"/>
        <v/>
      </c>
      <c r="H311" s="382">
        <f t="shared" si="54"/>
        <v>0</v>
      </c>
      <c r="I311" s="382" t="str">
        <f t="shared" si="55"/>
        <v/>
      </c>
      <c r="J311" s="382" t="str">
        <f t="shared" si="56"/>
        <v/>
      </c>
      <c r="K311" s="382" t="str">
        <f t="shared" si="57"/>
        <v/>
      </c>
      <c r="L311" s="382" t="str">
        <f t="shared" si="58"/>
        <v/>
      </c>
      <c r="M311" s="382" t="str">
        <f t="shared" si="59"/>
        <v/>
      </c>
      <c r="N311" s="342">
        <f t="shared" si="60"/>
        <v>0</v>
      </c>
      <c r="O311" s="379"/>
      <c r="P311" s="342">
        <f t="shared" si="61"/>
        <v>0</v>
      </c>
      <c r="Q311" s="379"/>
      <c r="R311" s="342">
        <f t="shared" si="62"/>
        <v>0</v>
      </c>
      <c r="S311" s="379"/>
      <c r="T311" s="342">
        <f t="shared" si="63"/>
        <v>0</v>
      </c>
      <c r="U311" s="379"/>
      <c r="V311" s="342">
        <f t="shared" si="64"/>
        <v>0</v>
      </c>
      <c r="W311" s="379"/>
      <c r="X311" s="383">
        <f t="shared" si="65"/>
        <v>0</v>
      </c>
      <c r="Y311" s="377"/>
    </row>
    <row r="312" spans="1:25" x14ac:dyDescent="0.25">
      <c r="A312" s="377"/>
      <c r="B312" s="343"/>
      <c r="C312" s="377"/>
      <c r="D312" s="384"/>
      <c r="E312" s="377"/>
      <c r="F312" s="377"/>
      <c r="G312" s="381" t="str">
        <f t="shared" si="53"/>
        <v/>
      </c>
      <c r="H312" s="382">
        <f t="shared" si="54"/>
        <v>0</v>
      </c>
      <c r="I312" s="382" t="str">
        <f t="shared" si="55"/>
        <v/>
      </c>
      <c r="J312" s="382" t="str">
        <f t="shared" si="56"/>
        <v/>
      </c>
      <c r="K312" s="382" t="str">
        <f t="shared" si="57"/>
        <v/>
      </c>
      <c r="L312" s="382" t="str">
        <f t="shared" si="58"/>
        <v/>
      </c>
      <c r="M312" s="382" t="str">
        <f t="shared" si="59"/>
        <v/>
      </c>
      <c r="N312" s="342">
        <f t="shared" si="60"/>
        <v>0</v>
      </c>
      <c r="O312" s="379"/>
      <c r="P312" s="342">
        <f t="shared" si="61"/>
        <v>0</v>
      </c>
      <c r="Q312" s="379"/>
      <c r="R312" s="342">
        <f t="shared" si="62"/>
        <v>0</v>
      </c>
      <c r="S312" s="379"/>
      <c r="T312" s="342">
        <f t="shared" si="63"/>
        <v>0</v>
      </c>
      <c r="U312" s="379"/>
      <c r="V312" s="342">
        <f t="shared" si="64"/>
        <v>0</v>
      </c>
      <c r="W312" s="379"/>
      <c r="X312" s="383">
        <f t="shared" si="65"/>
        <v>0</v>
      </c>
      <c r="Y312" s="377"/>
    </row>
    <row r="313" spans="1:25" x14ac:dyDescent="0.25">
      <c r="A313" s="377"/>
      <c r="B313" s="343"/>
      <c r="C313" s="377"/>
      <c r="D313" s="384"/>
      <c r="E313" s="377"/>
      <c r="F313" s="377"/>
      <c r="G313" s="381" t="str">
        <f t="shared" si="53"/>
        <v/>
      </c>
      <c r="H313" s="382">
        <f t="shared" si="54"/>
        <v>0</v>
      </c>
      <c r="I313" s="382" t="str">
        <f t="shared" si="55"/>
        <v/>
      </c>
      <c r="J313" s="382" t="str">
        <f t="shared" si="56"/>
        <v/>
      </c>
      <c r="K313" s="382" t="str">
        <f t="shared" si="57"/>
        <v/>
      </c>
      <c r="L313" s="382" t="str">
        <f t="shared" si="58"/>
        <v/>
      </c>
      <c r="M313" s="382" t="str">
        <f t="shared" si="59"/>
        <v/>
      </c>
      <c r="N313" s="342">
        <f t="shared" si="60"/>
        <v>0</v>
      </c>
      <c r="O313" s="379"/>
      <c r="P313" s="342">
        <f t="shared" si="61"/>
        <v>0</v>
      </c>
      <c r="Q313" s="379"/>
      <c r="R313" s="342">
        <f t="shared" si="62"/>
        <v>0</v>
      </c>
      <c r="S313" s="379"/>
      <c r="T313" s="342">
        <f t="shared" si="63"/>
        <v>0</v>
      </c>
      <c r="U313" s="379"/>
      <c r="V313" s="342">
        <f t="shared" si="64"/>
        <v>0</v>
      </c>
      <c r="W313" s="379"/>
      <c r="X313" s="383">
        <f t="shared" si="65"/>
        <v>0</v>
      </c>
      <c r="Y313" s="377"/>
    </row>
    <row r="314" spans="1:25" x14ac:dyDescent="0.25">
      <c r="A314" s="377"/>
      <c r="B314" s="343"/>
      <c r="C314" s="377"/>
      <c r="D314" s="384"/>
      <c r="E314" s="377"/>
      <c r="F314" s="377"/>
      <c r="G314" s="381" t="str">
        <f t="shared" si="53"/>
        <v/>
      </c>
      <c r="H314" s="382">
        <f t="shared" si="54"/>
        <v>0</v>
      </c>
      <c r="I314" s="382" t="str">
        <f t="shared" si="55"/>
        <v/>
      </c>
      <c r="J314" s="382" t="str">
        <f t="shared" si="56"/>
        <v/>
      </c>
      <c r="K314" s="382" t="str">
        <f t="shared" si="57"/>
        <v/>
      </c>
      <c r="L314" s="382" t="str">
        <f t="shared" si="58"/>
        <v/>
      </c>
      <c r="M314" s="382" t="str">
        <f t="shared" si="59"/>
        <v/>
      </c>
      <c r="N314" s="342">
        <f t="shared" si="60"/>
        <v>0</v>
      </c>
      <c r="O314" s="379"/>
      <c r="P314" s="342">
        <f t="shared" si="61"/>
        <v>0</v>
      </c>
      <c r="Q314" s="379"/>
      <c r="R314" s="342">
        <f t="shared" si="62"/>
        <v>0</v>
      </c>
      <c r="S314" s="379"/>
      <c r="T314" s="342">
        <f t="shared" si="63"/>
        <v>0</v>
      </c>
      <c r="U314" s="379"/>
      <c r="V314" s="342">
        <f t="shared" si="64"/>
        <v>0</v>
      </c>
      <c r="W314" s="379"/>
      <c r="X314" s="383">
        <f t="shared" si="65"/>
        <v>0</v>
      </c>
      <c r="Y314" s="377"/>
    </row>
    <row r="315" spans="1:25" x14ac:dyDescent="0.25">
      <c r="A315" s="377"/>
      <c r="B315" s="343"/>
      <c r="C315" s="377"/>
      <c r="D315" s="384"/>
      <c r="E315" s="377"/>
      <c r="F315" s="377"/>
      <c r="G315" s="381" t="str">
        <f t="shared" si="53"/>
        <v/>
      </c>
      <c r="H315" s="382">
        <f t="shared" si="54"/>
        <v>0</v>
      </c>
      <c r="I315" s="382" t="str">
        <f t="shared" si="55"/>
        <v/>
      </c>
      <c r="J315" s="382" t="str">
        <f t="shared" si="56"/>
        <v/>
      </c>
      <c r="K315" s="382" t="str">
        <f t="shared" si="57"/>
        <v/>
      </c>
      <c r="L315" s="382" t="str">
        <f t="shared" si="58"/>
        <v/>
      </c>
      <c r="M315" s="382" t="str">
        <f t="shared" si="59"/>
        <v/>
      </c>
      <c r="N315" s="342">
        <f t="shared" si="60"/>
        <v>0</v>
      </c>
      <c r="O315" s="379"/>
      <c r="P315" s="342">
        <f t="shared" si="61"/>
        <v>0</v>
      </c>
      <c r="Q315" s="379"/>
      <c r="R315" s="342">
        <f t="shared" si="62"/>
        <v>0</v>
      </c>
      <c r="S315" s="379"/>
      <c r="T315" s="342">
        <f t="shared" si="63"/>
        <v>0</v>
      </c>
      <c r="U315" s="379"/>
      <c r="V315" s="342">
        <f t="shared" si="64"/>
        <v>0</v>
      </c>
      <c r="W315" s="379"/>
      <c r="X315" s="383">
        <f t="shared" si="65"/>
        <v>0</v>
      </c>
      <c r="Y315" s="377"/>
    </row>
    <row r="316" spans="1:25" x14ac:dyDescent="0.25">
      <c r="A316" s="377"/>
      <c r="B316" s="343"/>
      <c r="C316" s="377"/>
      <c r="D316" s="384"/>
      <c r="E316" s="377"/>
      <c r="F316" s="377"/>
      <c r="G316" s="381" t="str">
        <f t="shared" si="53"/>
        <v/>
      </c>
      <c r="H316" s="382">
        <f t="shared" si="54"/>
        <v>0</v>
      </c>
      <c r="I316" s="382" t="str">
        <f t="shared" si="55"/>
        <v/>
      </c>
      <c r="J316" s="382" t="str">
        <f t="shared" si="56"/>
        <v/>
      </c>
      <c r="K316" s="382" t="str">
        <f t="shared" si="57"/>
        <v/>
      </c>
      <c r="L316" s="382" t="str">
        <f t="shared" si="58"/>
        <v/>
      </c>
      <c r="M316" s="382" t="str">
        <f t="shared" si="59"/>
        <v/>
      </c>
      <c r="N316" s="342">
        <f t="shared" si="60"/>
        <v>0</v>
      </c>
      <c r="O316" s="379"/>
      <c r="P316" s="342">
        <f t="shared" si="61"/>
        <v>0</v>
      </c>
      <c r="Q316" s="379"/>
      <c r="R316" s="342">
        <f t="shared" si="62"/>
        <v>0</v>
      </c>
      <c r="S316" s="379"/>
      <c r="T316" s="342">
        <f t="shared" si="63"/>
        <v>0</v>
      </c>
      <c r="U316" s="379"/>
      <c r="V316" s="342">
        <f t="shared" si="64"/>
        <v>0</v>
      </c>
      <c r="W316" s="379"/>
      <c r="X316" s="383">
        <f t="shared" si="65"/>
        <v>0</v>
      </c>
      <c r="Y316" s="377"/>
    </row>
    <row r="317" spans="1:25" x14ac:dyDescent="0.25">
      <c r="A317" s="377"/>
      <c r="B317" s="343"/>
      <c r="C317" s="377"/>
      <c r="D317" s="384"/>
      <c r="E317" s="377"/>
      <c r="F317" s="377"/>
      <c r="G317" s="381" t="str">
        <f t="shared" si="53"/>
        <v/>
      </c>
      <c r="H317" s="382">
        <f t="shared" si="54"/>
        <v>0</v>
      </c>
      <c r="I317" s="382" t="str">
        <f t="shared" si="55"/>
        <v/>
      </c>
      <c r="J317" s="382" t="str">
        <f t="shared" si="56"/>
        <v/>
      </c>
      <c r="K317" s="382" t="str">
        <f t="shared" si="57"/>
        <v/>
      </c>
      <c r="L317" s="382" t="str">
        <f t="shared" si="58"/>
        <v/>
      </c>
      <c r="M317" s="382" t="str">
        <f t="shared" si="59"/>
        <v/>
      </c>
      <c r="N317" s="342">
        <f t="shared" si="60"/>
        <v>0</v>
      </c>
      <c r="O317" s="379"/>
      <c r="P317" s="342">
        <f t="shared" si="61"/>
        <v>0</v>
      </c>
      <c r="Q317" s="379"/>
      <c r="R317" s="342">
        <f t="shared" si="62"/>
        <v>0</v>
      </c>
      <c r="S317" s="379"/>
      <c r="T317" s="342">
        <f t="shared" si="63"/>
        <v>0</v>
      </c>
      <c r="U317" s="379"/>
      <c r="V317" s="342">
        <f t="shared" si="64"/>
        <v>0</v>
      </c>
      <c r="W317" s="379"/>
      <c r="X317" s="383">
        <f t="shared" si="65"/>
        <v>0</v>
      </c>
      <c r="Y317" s="377"/>
    </row>
    <row r="318" spans="1:25" x14ac:dyDescent="0.25">
      <c r="A318" s="377"/>
      <c r="B318" s="343"/>
      <c r="C318" s="377"/>
      <c r="D318" s="384"/>
      <c r="E318" s="377"/>
      <c r="F318" s="377"/>
      <c r="G318" s="381" t="str">
        <f t="shared" si="53"/>
        <v/>
      </c>
      <c r="H318" s="382">
        <f t="shared" si="54"/>
        <v>0</v>
      </c>
      <c r="I318" s="382" t="str">
        <f t="shared" si="55"/>
        <v/>
      </c>
      <c r="J318" s="382" t="str">
        <f t="shared" si="56"/>
        <v/>
      </c>
      <c r="K318" s="382" t="str">
        <f t="shared" si="57"/>
        <v/>
      </c>
      <c r="L318" s="382" t="str">
        <f t="shared" si="58"/>
        <v/>
      </c>
      <c r="M318" s="382" t="str">
        <f t="shared" si="59"/>
        <v/>
      </c>
      <c r="N318" s="342">
        <f t="shared" si="60"/>
        <v>0</v>
      </c>
      <c r="O318" s="379"/>
      <c r="P318" s="342">
        <f t="shared" si="61"/>
        <v>0</v>
      </c>
      <c r="Q318" s="379"/>
      <c r="R318" s="342">
        <f t="shared" si="62"/>
        <v>0</v>
      </c>
      <c r="S318" s="379"/>
      <c r="T318" s="342">
        <f t="shared" si="63"/>
        <v>0</v>
      </c>
      <c r="U318" s="379"/>
      <c r="V318" s="342">
        <f t="shared" si="64"/>
        <v>0</v>
      </c>
      <c r="W318" s="379"/>
      <c r="X318" s="383">
        <f t="shared" si="65"/>
        <v>0</v>
      </c>
      <c r="Y318" s="377"/>
    </row>
    <row r="319" spans="1:25" x14ac:dyDescent="0.25">
      <c r="A319" s="377"/>
      <c r="B319" s="343"/>
      <c r="C319" s="377"/>
      <c r="D319" s="384"/>
      <c r="E319" s="377"/>
      <c r="F319" s="377"/>
      <c r="G319" s="381" t="str">
        <f t="shared" si="53"/>
        <v/>
      </c>
      <c r="H319" s="382">
        <f t="shared" si="54"/>
        <v>0</v>
      </c>
      <c r="I319" s="382" t="str">
        <f t="shared" si="55"/>
        <v/>
      </c>
      <c r="J319" s="382" t="str">
        <f t="shared" si="56"/>
        <v/>
      </c>
      <c r="K319" s="382" t="str">
        <f t="shared" si="57"/>
        <v/>
      </c>
      <c r="L319" s="382" t="str">
        <f t="shared" si="58"/>
        <v/>
      </c>
      <c r="M319" s="382" t="str">
        <f t="shared" si="59"/>
        <v/>
      </c>
      <c r="N319" s="342">
        <f t="shared" si="60"/>
        <v>0</v>
      </c>
      <c r="O319" s="379"/>
      <c r="P319" s="342">
        <f t="shared" si="61"/>
        <v>0</v>
      </c>
      <c r="Q319" s="379"/>
      <c r="R319" s="342">
        <f t="shared" si="62"/>
        <v>0</v>
      </c>
      <c r="S319" s="379"/>
      <c r="T319" s="342">
        <f t="shared" si="63"/>
        <v>0</v>
      </c>
      <c r="U319" s="379"/>
      <c r="V319" s="342">
        <f t="shared" si="64"/>
        <v>0</v>
      </c>
      <c r="W319" s="379"/>
      <c r="X319" s="383">
        <f t="shared" si="65"/>
        <v>0</v>
      </c>
      <c r="Y319" s="377"/>
    </row>
    <row r="320" spans="1:25" x14ac:dyDescent="0.25">
      <c r="A320" s="377"/>
      <c r="B320" s="343"/>
      <c r="C320" s="377"/>
      <c r="D320" s="384"/>
      <c r="E320" s="377"/>
      <c r="F320" s="377"/>
      <c r="G320" s="381" t="str">
        <f t="shared" si="53"/>
        <v/>
      </c>
      <c r="H320" s="382">
        <f t="shared" si="54"/>
        <v>0</v>
      </c>
      <c r="I320" s="382" t="str">
        <f t="shared" si="55"/>
        <v/>
      </c>
      <c r="J320" s="382" t="str">
        <f t="shared" si="56"/>
        <v/>
      </c>
      <c r="K320" s="382" t="str">
        <f t="shared" si="57"/>
        <v/>
      </c>
      <c r="L320" s="382" t="str">
        <f t="shared" si="58"/>
        <v/>
      </c>
      <c r="M320" s="382" t="str">
        <f t="shared" si="59"/>
        <v/>
      </c>
      <c r="N320" s="342">
        <f t="shared" si="60"/>
        <v>0</v>
      </c>
      <c r="O320" s="379"/>
      <c r="P320" s="342">
        <f t="shared" si="61"/>
        <v>0</v>
      </c>
      <c r="Q320" s="379"/>
      <c r="R320" s="342">
        <f t="shared" si="62"/>
        <v>0</v>
      </c>
      <c r="S320" s="379"/>
      <c r="T320" s="342">
        <f t="shared" si="63"/>
        <v>0</v>
      </c>
      <c r="U320" s="379"/>
      <c r="V320" s="342">
        <f t="shared" si="64"/>
        <v>0</v>
      </c>
      <c r="W320" s="379"/>
      <c r="X320" s="383">
        <f t="shared" si="65"/>
        <v>0</v>
      </c>
      <c r="Y320" s="377"/>
    </row>
    <row r="321" spans="1:25" x14ac:dyDescent="0.25">
      <c r="A321" s="377"/>
      <c r="B321" s="343"/>
      <c r="C321" s="377"/>
      <c r="D321" s="384"/>
      <c r="E321" s="377"/>
      <c r="F321" s="377"/>
      <c r="G321" s="381" t="str">
        <f t="shared" si="53"/>
        <v/>
      </c>
      <c r="H321" s="382">
        <f t="shared" si="54"/>
        <v>0</v>
      </c>
      <c r="I321" s="382" t="str">
        <f t="shared" si="55"/>
        <v/>
      </c>
      <c r="J321" s="382" t="str">
        <f t="shared" si="56"/>
        <v/>
      </c>
      <c r="K321" s="382" t="str">
        <f t="shared" si="57"/>
        <v/>
      </c>
      <c r="L321" s="382" t="str">
        <f t="shared" si="58"/>
        <v/>
      </c>
      <c r="M321" s="382" t="str">
        <f t="shared" si="59"/>
        <v/>
      </c>
      <c r="N321" s="342">
        <f t="shared" si="60"/>
        <v>0</v>
      </c>
      <c r="O321" s="379"/>
      <c r="P321" s="342">
        <f t="shared" si="61"/>
        <v>0</v>
      </c>
      <c r="Q321" s="379"/>
      <c r="R321" s="342">
        <f t="shared" si="62"/>
        <v>0</v>
      </c>
      <c r="S321" s="379"/>
      <c r="T321" s="342">
        <f t="shared" si="63"/>
        <v>0</v>
      </c>
      <c r="U321" s="379"/>
      <c r="V321" s="342">
        <f t="shared" si="64"/>
        <v>0</v>
      </c>
      <c r="W321" s="379"/>
      <c r="X321" s="383">
        <f t="shared" si="65"/>
        <v>0</v>
      </c>
      <c r="Y321" s="377"/>
    </row>
    <row r="322" spans="1:25" x14ac:dyDescent="0.25">
      <c r="A322" s="377"/>
      <c r="B322" s="343"/>
      <c r="C322" s="377"/>
      <c r="D322" s="384"/>
      <c r="E322" s="377"/>
      <c r="F322" s="377"/>
      <c r="G322" s="381" t="str">
        <f t="shared" si="53"/>
        <v/>
      </c>
      <c r="H322" s="382">
        <f t="shared" si="54"/>
        <v>0</v>
      </c>
      <c r="I322" s="382" t="str">
        <f t="shared" si="55"/>
        <v/>
      </c>
      <c r="J322" s="382" t="str">
        <f t="shared" si="56"/>
        <v/>
      </c>
      <c r="K322" s="382" t="str">
        <f t="shared" si="57"/>
        <v/>
      </c>
      <c r="L322" s="382" t="str">
        <f t="shared" si="58"/>
        <v/>
      </c>
      <c r="M322" s="382" t="str">
        <f t="shared" si="59"/>
        <v/>
      </c>
      <c r="N322" s="342">
        <f t="shared" si="60"/>
        <v>0</v>
      </c>
      <c r="O322" s="379"/>
      <c r="P322" s="342">
        <f t="shared" si="61"/>
        <v>0</v>
      </c>
      <c r="Q322" s="379"/>
      <c r="R322" s="342">
        <f t="shared" si="62"/>
        <v>0</v>
      </c>
      <c r="S322" s="379"/>
      <c r="T322" s="342">
        <f t="shared" si="63"/>
        <v>0</v>
      </c>
      <c r="U322" s="379"/>
      <c r="V322" s="342">
        <f t="shared" si="64"/>
        <v>0</v>
      </c>
      <c r="W322" s="379"/>
      <c r="X322" s="383">
        <f t="shared" si="65"/>
        <v>0</v>
      </c>
      <c r="Y322" s="377"/>
    </row>
    <row r="323" spans="1:25" x14ac:dyDescent="0.25">
      <c r="A323" s="377"/>
      <c r="B323" s="343"/>
      <c r="C323" s="377"/>
      <c r="D323" s="384"/>
      <c r="E323" s="377"/>
      <c r="F323" s="377"/>
      <c r="G323" s="381" t="str">
        <f t="shared" si="53"/>
        <v/>
      </c>
      <c r="H323" s="382">
        <f t="shared" si="54"/>
        <v>0</v>
      </c>
      <c r="I323" s="382" t="str">
        <f t="shared" si="55"/>
        <v/>
      </c>
      <c r="J323" s="382" t="str">
        <f t="shared" si="56"/>
        <v/>
      </c>
      <c r="K323" s="382" t="str">
        <f t="shared" si="57"/>
        <v/>
      </c>
      <c r="L323" s="382" t="str">
        <f t="shared" si="58"/>
        <v/>
      </c>
      <c r="M323" s="382" t="str">
        <f t="shared" si="59"/>
        <v/>
      </c>
      <c r="N323" s="342">
        <f t="shared" si="60"/>
        <v>0</v>
      </c>
      <c r="O323" s="379"/>
      <c r="P323" s="342">
        <f t="shared" si="61"/>
        <v>0</v>
      </c>
      <c r="Q323" s="379"/>
      <c r="R323" s="342">
        <f t="shared" si="62"/>
        <v>0</v>
      </c>
      <c r="S323" s="379"/>
      <c r="T323" s="342">
        <f t="shared" si="63"/>
        <v>0</v>
      </c>
      <c r="U323" s="379"/>
      <c r="V323" s="342">
        <f t="shared" si="64"/>
        <v>0</v>
      </c>
      <c r="W323" s="379"/>
      <c r="X323" s="383">
        <f t="shared" si="65"/>
        <v>0</v>
      </c>
      <c r="Y323" s="377"/>
    </row>
    <row r="324" spans="1:25" x14ac:dyDescent="0.25">
      <c r="A324" s="377"/>
      <c r="B324" s="343"/>
      <c r="C324" s="377"/>
      <c r="D324" s="384"/>
      <c r="E324" s="377"/>
      <c r="F324" s="377"/>
      <c r="G324" s="381" t="str">
        <f t="shared" si="53"/>
        <v/>
      </c>
      <c r="H324" s="382">
        <f t="shared" si="54"/>
        <v>0</v>
      </c>
      <c r="I324" s="382" t="str">
        <f t="shared" si="55"/>
        <v/>
      </c>
      <c r="J324" s="382" t="str">
        <f t="shared" si="56"/>
        <v/>
      </c>
      <c r="K324" s="382" t="str">
        <f t="shared" si="57"/>
        <v/>
      </c>
      <c r="L324" s="382" t="str">
        <f t="shared" si="58"/>
        <v/>
      </c>
      <c r="M324" s="382" t="str">
        <f t="shared" si="59"/>
        <v/>
      </c>
      <c r="N324" s="342">
        <f t="shared" si="60"/>
        <v>0</v>
      </c>
      <c r="O324" s="379"/>
      <c r="P324" s="342">
        <f t="shared" si="61"/>
        <v>0</v>
      </c>
      <c r="Q324" s="379"/>
      <c r="R324" s="342">
        <f t="shared" si="62"/>
        <v>0</v>
      </c>
      <c r="S324" s="379"/>
      <c r="T324" s="342">
        <f t="shared" si="63"/>
        <v>0</v>
      </c>
      <c r="U324" s="379"/>
      <c r="V324" s="342">
        <f t="shared" si="64"/>
        <v>0</v>
      </c>
      <c r="W324" s="379"/>
      <c r="X324" s="383">
        <f t="shared" si="65"/>
        <v>0</v>
      </c>
      <c r="Y324" s="377"/>
    </row>
    <row r="325" spans="1:25" x14ac:dyDescent="0.25">
      <c r="A325" s="377"/>
      <c r="B325" s="343"/>
      <c r="C325" s="377"/>
      <c r="D325" s="384"/>
      <c r="E325" s="377"/>
      <c r="F325" s="377"/>
      <c r="G325" s="381" t="str">
        <f t="shared" si="53"/>
        <v/>
      </c>
      <c r="H325" s="382">
        <f t="shared" si="54"/>
        <v>0</v>
      </c>
      <c r="I325" s="382" t="str">
        <f t="shared" si="55"/>
        <v/>
      </c>
      <c r="J325" s="382" t="str">
        <f t="shared" si="56"/>
        <v/>
      </c>
      <c r="K325" s="382" t="str">
        <f t="shared" si="57"/>
        <v/>
      </c>
      <c r="L325" s="382" t="str">
        <f t="shared" si="58"/>
        <v/>
      </c>
      <c r="M325" s="382" t="str">
        <f t="shared" si="59"/>
        <v/>
      </c>
      <c r="N325" s="342">
        <f t="shared" si="60"/>
        <v>0</v>
      </c>
      <c r="O325" s="379"/>
      <c r="P325" s="342">
        <f t="shared" si="61"/>
        <v>0</v>
      </c>
      <c r="Q325" s="379"/>
      <c r="R325" s="342">
        <f t="shared" si="62"/>
        <v>0</v>
      </c>
      <c r="S325" s="379"/>
      <c r="T325" s="342">
        <f t="shared" si="63"/>
        <v>0</v>
      </c>
      <c r="U325" s="379"/>
      <c r="V325" s="342">
        <f t="shared" si="64"/>
        <v>0</v>
      </c>
      <c r="W325" s="379"/>
      <c r="X325" s="383">
        <f t="shared" si="65"/>
        <v>0</v>
      </c>
      <c r="Y325" s="377"/>
    </row>
    <row r="326" spans="1:25" x14ac:dyDescent="0.25">
      <c r="A326" s="377"/>
      <c r="B326" s="343"/>
      <c r="C326" s="377"/>
      <c r="D326" s="384"/>
      <c r="E326" s="377"/>
      <c r="F326" s="377"/>
      <c r="G326" s="381" t="str">
        <f t="shared" si="53"/>
        <v/>
      </c>
      <c r="H326" s="382">
        <f t="shared" si="54"/>
        <v>0</v>
      </c>
      <c r="I326" s="382" t="str">
        <f t="shared" si="55"/>
        <v/>
      </c>
      <c r="J326" s="382" t="str">
        <f t="shared" si="56"/>
        <v/>
      </c>
      <c r="K326" s="382" t="str">
        <f t="shared" si="57"/>
        <v/>
      </c>
      <c r="L326" s="382" t="str">
        <f t="shared" si="58"/>
        <v/>
      </c>
      <c r="M326" s="382" t="str">
        <f t="shared" si="59"/>
        <v/>
      </c>
      <c r="N326" s="342">
        <f t="shared" si="60"/>
        <v>0</v>
      </c>
      <c r="O326" s="379"/>
      <c r="P326" s="342">
        <f t="shared" si="61"/>
        <v>0</v>
      </c>
      <c r="Q326" s="379"/>
      <c r="R326" s="342">
        <f t="shared" si="62"/>
        <v>0</v>
      </c>
      <c r="S326" s="379"/>
      <c r="T326" s="342">
        <f t="shared" si="63"/>
        <v>0</v>
      </c>
      <c r="U326" s="379"/>
      <c r="V326" s="342">
        <f t="shared" si="64"/>
        <v>0</v>
      </c>
      <c r="W326" s="379"/>
      <c r="X326" s="383">
        <f t="shared" si="65"/>
        <v>0</v>
      </c>
      <c r="Y326" s="377"/>
    </row>
    <row r="327" spans="1:25" x14ac:dyDescent="0.25">
      <c r="A327" s="377"/>
      <c r="B327" s="343"/>
      <c r="C327" s="377"/>
      <c r="D327" s="384"/>
      <c r="E327" s="377"/>
      <c r="F327" s="377"/>
      <c r="G327" s="381" t="str">
        <f t="shared" si="53"/>
        <v/>
      </c>
      <c r="H327" s="382">
        <f t="shared" si="54"/>
        <v>0</v>
      </c>
      <c r="I327" s="382" t="str">
        <f t="shared" si="55"/>
        <v/>
      </c>
      <c r="J327" s="382" t="str">
        <f t="shared" si="56"/>
        <v/>
      </c>
      <c r="K327" s="382" t="str">
        <f t="shared" si="57"/>
        <v/>
      </c>
      <c r="L327" s="382" t="str">
        <f t="shared" si="58"/>
        <v/>
      </c>
      <c r="M327" s="382" t="str">
        <f t="shared" si="59"/>
        <v/>
      </c>
      <c r="N327" s="342">
        <f t="shared" si="60"/>
        <v>0</v>
      </c>
      <c r="O327" s="379"/>
      <c r="P327" s="342">
        <f t="shared" si="61"/>
        <v>0</v>
      </c>
      <c r="Q327" s="379"/>
      <c r="R327" s="342">
        <f t="shared" si="62"/>
        <v>0</v>
      </c>
      <c r="S327" s="379"/>
      <c r="T327" s="342">
        <f t="shared" si="63"/>
        <v>0</v>
      </c>
      <c r="U327" s="379"/>
      <c r="V327" s="342">
        <f t="shared" si="64"/>
        <v>0</v>
      </c>
      <c r="W327" s="379"/>
      <c r="X327" s="383">
        <f t="shared" si="65"/>
        <v>0</v>
      </c>
      <c r="Y327" s="377"/>
    </row>
    <row r="328" spans="1:25" x14ac:dyDescent="0.25">
      <c r="A328" s="377"/>
      <c r="B328" s="343"/>
      <c r="C328" s="377"/>
      <c r="D328" s="384"/>
      <c r="E328" s="377"/>
      <c r="F328" s="377"/>
      <c r="G328" s="381" t="str">
        <f t="shared" si="53"/>
        <v/>
      </c>
      <c r="H328" s="382">
        <f t="shared" si="54"/>
        <v>0</v>
      </c>
      <c r="I328" s="382" t="str">
        <f t="shared" si="55"/>
        <v/>
      </c>
      <c r="J328" s="382" t="str">
        <f t="shared" si="56"/>
        <v/>
      </c>
      <c r="K328" s="382" t="str">
        <f t="shared" si="57"/>
        <v/>
      </c>
      <c r="L328" s="382" t="str">
        <f t="shared" si="58"/>
        <v/>
      </c>
      <c r="M328" s="382" t="str">
        <f t="shared" si="59"/>
        <v/>
      </c>
      <c r="N328" s="342">
        <f t="shared" si="60"/>
        <v>0</v>
      </c>
      <c r="O328" s="379"/>
      <c r="P328" s="342">
        <f t="shared" si="61"/>
        <v>0</v>
      </c>
      <c r="Q328" s="379"/>
      <c r="R328" s="342">
        <f t="shared" si="62"/>
        <v>0</v>
      </c>
      <c r="S328" s="379"/>
      <c r="T328" s="342">
        <f t="shared" si="63"/>
        <v>0</v>
      </c>
      <c r="U328" s="379"/>
      <c r="V328" s="342">
        <f t="shared" si="64"/>
        <v>0</v>
      </c>
      <c r="W328" s="379"/>
      <c r="X328" s="383">
        <f t="shared" si="65"/>
        <v>0</v>
      </c>
      <c r="Y328" s="377"/>
    </row>
    <row r="329" spans="1:25" x14ac:dyDescent="0.25">
      <c r="A329" s="377"/>
      <c r="B329" s="343"/>
      <c r="C329" s="377"/>
      <c r="D329" s="384"/>
      <c r="E329" s="377"/>
      <c r="F329" s="377"/>
      <c r="G329" s="381" t="str">
        <f t="shared" si="53"/>
        <v/>
      </c>
      <c r="H329" s="382">
        <f t="shared" si="54"/>
        <v>0</v>
      </c>
      <c r="I329" s="382" t="str">
        <f t="shared" si="55"/>
        <v/>
      </c>
      <c r="J329" s="382" t="str">
        <f t="shared" si="56"/>
        <v/>
      </c>
      <c r="K329" s="382" t="str">
        <f t="shared" si="57"/>
        <v/>
      </c>
      <c r="L329" s="382" t="str">
        <f t="shared" si="58"/>
        <v/>
      </c>
      <c r="M329" s="382" t="str">
        <f t="shared" si="59"/>
        <v/>
      </c>
      <c r="N329" s="342">
        <f t="shared" si="60"/>
        <v>0</v>
      </c>
      <c r="O329" s="379"/>
      <c r="P329" s="342">
        <f t="shared" si="61"/>
        <v>0</v>
      </c>
      <c r="Q329" s="379"/>
      <c r="R329" s="342">
        <f t="shared" si="62"/>
        <v>0</v>
      </c>
      <c r="S329" s="379"/>
      <c r="T329" s="342">
        <f t="shared" si="63"/>
        <v>0</v>
      </c>
      <c r="U329" s="379"/>
      <c r="V329" s="342">
        <f t="shared" si="64"/>
        <v>0</v>
      </c>
      <c r="W329" s="379"/>
      <c r="X329" s="383">
        <f t="shared" si="65"/>
        <v>0</v>
      </c>
      <c r="Y329" s="377"/>
    </row>
    <row r="330" spans="1:25" x14ac:dyDescent="0.25">
      <c r="A330" s="377"/>
      <c r="B330" s="343"/>
      <c r="C330" s="377"/>
      <c r="D330" s="384"/>
      <c r="E330" s="377"/>
      <c r="F330" s="377"/>
      <c r="G330" s="381" t="str">
        <f t="shared" si="53"/>
        <v/>
      </c>
      <c r="H330" s="382">
        <f t="shared" si="54"/>
        <v>0</v>
      </c>
      <c r="I330" s="382" t="str">
        <f t="shared" si="55"/>
        <v/>
      </c>
      <c r="J330" s="382" t="str">
        <f t="shared" si="56"/>
        <v/>
      </c>
      <c r="K330" s="382" t="str">
        <f t="shared" si="57"/>
        <v/>
      </c>
      <c r="L330" s="382" t="str">
        <f t="shared" si="58"/>
        <v/>
      </c>
      <c r="M330" s="382" t="str">
        <f t="shared" si="59"/>
        <v/>
      </c>
      <c r="N330" s="342">
        <f t="shared" si="60"/>
        <v>0</v>
      </c>
      <c r="O330" s="379"/>
      <c r="P330" s="342">
        <f t="shared" si="61"/>
        <v>0</v>
      </c>
      <c r="Q330" s="379"/>
      <c r="R330" s="342">
        <f t="shared" si="62"/>
        <v>0</v>
      </c>
      <c r="S330" s="379"/>
      <c r="T330" s="342">
        <f t="shared" si="63"/>
        <v>0</v>
      </c>
      <c r="U330" s="379"/>
      <c r="V330" s="342">
        <f t="shared" si="64"/>
        <v>0</v>
      </c>
      <c r="W330" s="379"/>
      <c r="X330" s="383">
        <f t="shared" si="65"/>
        <v>0</v>
      </c>
      <c r="Y330" s="377"/>
    </row>
    <row r="331" spans="1:25" x14ac:dyDescent="0.25">
      <c r="A331" s="377"/>
      <c r="B331" s="343"/>
      <c r="C331" s="377"/>
      <c r="D331" s="384"/>
      <c r="E331" s="377"/>
      <c r="F331" s="377"/>
      <c r="G331" s="381" t="str">
        <f t="shared" si="53"/>
        <v/>
      </c>
      <c r="H331" s="382">
        <f t="shared" si="54"/>
        <v>0</v>
      </c>
      <c r="I331" s="382" t="str">
        <f t="shared" si="55"/>
        <v/>
      </c>
      <c r="J331" s="382" t="str">
        <f t="shared" si="56"/>
        <v/>
      </c>
      <c r="K331" s="382" t="str">
        <f t="shared" si="57"/>
        <v/>
      </c>
      <c r="L331" s="382" t="str">
        <f t="shared" si="58"/>
        <v/>
      </c>
      <c r="M331" s="382" t="str">
        <f t="shared" si="59"/>
        <v/>
      </c>
      <c r="N331" s="342">
        <f t="shared" si="60"/>
        <v>0</v>
      </c>
      <c r="O331" s="379"/>
      <c r="P331" s="342">
        <f t="shared" si="61"/>
        <v>0</v>
      </c>
      <c r="Q331" s="379"/>
      <c r="R331" s="342">
        <f t="shared" si="62"/>
        <v>0</v>
      </c>
      <c r="S331" s="379"/>
      <c r="T331" s="342">
        <f t="shared" si="63"/>
        <v>0</v>
      </c>
      <c r="U331" s="379"/>
      <c r="V331" s="342">
        <f t="shared" si="64"/>
        <v>0</v>
      </c>
      <c r="W331" s="379"/>
      <c r="X331" s="383">
        <f t="shared" si="65"/>
        <v>0</v>
      </c>
      <c r="Y331" s="377"/>
    </row>
    <row r="332" spans="1:25" x14ac:dyDescent="0.25">
      <c r="A332" s="377"/>
      <c r="B332" s="343"/>
      <c r="C332" s="377"/>
      <c r="D332" s="384"/>
      <c r="E332" s="377"/>
      <c r="F332" s="377"/>
      <c r="G332" s="381" t="str">
        <f t="shared" si="53"/>
        <v/>
      </c>
      <c r="H332" s="382">
        <f t="shared" si="54"/>
        <v>0</v>
      </c>
      <c r="I332" s="382" t="str">
        <f t="shared" si="55"/>
        <v/>
      </c>
      <c r="J332" s="382" t="str">
        <f t="shared" si="56"/>
        <v/>
      </c>
      <c r="K332" s="382" t="str">
        <f t="shared" si="57"/>
        <v/>
      </c>
      <c r="L332" s="382" t="str">
        <f t="shared" si="58"/>
        <v/>
      </c>
      <c r="M332" s="382" t="str">
        <f t="shared" si="59"/>
        <v/>
      </c>
      <c r="N332" s="342">
        <f t="shared" si="60"/>
        <v>0</v>
      </c>
      <c r="O332" s="379"/>
      <c r="P332" s="342">
        <f t="shared" si="61"/>
        <v>0</v>
      </c>
      <c r="Q332" s="379"/>
      <c r="R332" s="342">
        <f t="shared" si="62"/>
        <v>0</v>
      </c>
      <c r="S332" s="379"/>
      <c r="T332" s="342">
        <f t="shared" si="63"/>
        <v>0</v>
      </c>
      <c r="U332" s="379"/>
      <c r="V332" s="342">
        <f t="shared" si="64"/>
        <v>0</v>
      </c>
      <c r="W332" s="379"/>
      <c r="X332" s="383">
        <f t="shared" si="65"/>
        <v>0</v>
      </c>
      <c r="Y332" s="377"/>
    </row>
    <row r="333" spans="1:25" x14ac:dyDescent="0.25">
      <c r="A333" s="377"/>
      <c r="B333" s="343"/>
      <c r="C333" s="377"/>
      <c r="D333" s="384"/>
      <c r="E333" s="377"/>
      <c r="F333" s="377"/>
      <c r="G333" s="381" t="str">
        <f t="shared" si="53"/>
        <v/>
      </c>
      <c r="H333" s="382">
        <f t="shared" si="54"/>
        <v>0</v>
      </c>
      <c r="I333" s="382" t="str">
        <f t="shared" si="55"/>
        <v/>
      </c>
      <c r="J333" s="382" t="str">
        <f t="shared" si="56"/>
        <v/>
      </c>
      <c r="K333" s="382" t="str">
        <f t="shared" si="57"/>
        <v/>
      </c>
      <c r="L333" s="382" t="str">
        <f t="shared" si="58"/>
        <v/>
      </c>
      <c r="M333" s="382" t="str">
        <f t="shared" si="59"/>
        <v/>
      </c>
      <c r="N333" s="342">
        <f t="shared" si="60"/>
        <v>0</v>
      </c>
      <c r="O333" s="379"/>
      <c r="P333" s="342">
        <f t="shared" si="61"/>
        <v>0</v>
      </c>
      <c r="Q333" s="379"/>
      <c r="R333" s="342">
        <f t="shared" si="62"/>
        <v>0</v>
      </c>
      <c r="S333" s="379"/>
      <c r="T333" s="342">
        <f t="shared" si="63"/>
        <v>0</v>
      </c>
      <c r="U333" s="379"/>
      <c r="V333" s="342">
        <f t="shared" si="64"/>
        <v>0</v>
      </c>
      <c r="W333" s="379"/>
      <c r="X333" s="383">
        <f t="shared" si="65"/>
        <v>0</v>
      </c>
      <c r="Y333" s="377"/>
    </row>
    <row r="334" spans="1:25" x14ac:dyDescent="0.25">
      <c r="A334" s="377"/>
      <c r="B334" s="343"/>
      <c r="C334" s="377"/>
      <c r="D334" s="384"/>
      <c r="E334" s="377"/>
      <c r="F334" s="377"/>
      <c r="G334" s="381" t="str">
        <f t="shared" si="53"/>
        <v/>
      </c>
      <c r="H334" s="382">
        <f t="shared" si="54"/>
        <v>0</v>
      </c>
      <c r="I334" s="382" t="str">
        <f t="shared" si="55"/>
        <v/>
      </c>
      <c r="J334" s="382" t="str">
        <f t="shared" si="56"/>
        <v/>
      </c>
      <c r="K334" s="382" t="str">
        <f t="shared" si="57"/>
        <v/>
      </c>
      <c r="L334" s="382" t="str">
        <f t="shared" si="58"/>
        <v/>
      </c>
      <c r="M334" s="382" t="str">
        <f t="shared" si="59"/>
        <v/>
      </c>
      <c r="N334" s="342">
        <f t="shared" si="60"/>
        <v>0</v>
      </c>
      <c r="O334" s="379"/>
      <c r="P334" s="342">
        <f t="shared" si="61"/>
        <v>0</v>
      </c>
      <c r="Q334" s="379"/>
      <c r="R334" s="342">
        <f t="shared" si="62"/>
        <v>0</v>
      </c>
      <c r="S334" s="379"/>
      <c r="T334" s="342">
        <f t="shared" si="63"/>
        <v>0</v>
      </c>
      <c r="U334" s="379"/>
      <c r="V334" s="342">
        <f t="shared" si="64"/>
        <v>0</v>
      </c>
      <c r="W334" s="379"/>
      <c r="X334" s="383">
        <f t="shared" si="65"/>
        <v>0</v>
      </c>
      <c r="Y334" s="377"/>
    </row>
    <row r="335" spans="1:25" x14ac:dyDescent="0.25">
      <c r="A335" s="377"/>
      <c r="B335" s="343"/>
      <c r="C335" s="377"/>
      <c r="D335" s="384"/>
      <c r="E335" s="377"/>
      <c r="F335" s="377"/>
      <c r="G335" s="381" t="str">
        <f t="shared" si="53"/>
        <v/>
      </c>
      <c r="H335" s="382">
        <f t="shared" si="54"/>
        <v>0</v>
      </c>
      <c r="I335" s="382" t="str">
        <f t="shared" si="55"/>
        <v/>
      </c>
      <c r="J335" s="382" t="str">
        <f t="shared" si="56"/>
        <v/>
      </c>
      <c r="K335" s="382" t="str">
        <f t="shared" si="57"/>
        <v/>
      </c>
      <c r="L335" s="382" t="str">
        <f t="shared" si="58"/>
        <v/>
      </c>
      <c r="M335" s="382" t="str">
        <f t="shared" si="59"/>
        <v/>
      </c>
      <c r="N335" s="342">
        <f t="shared" si="60"/>
        <v>0</v>
      </c>
      <c r="O335" s="379"/>
      <c r="P335" s="342">
        <f t="shared" si="61"/>
        <v>0</v>
      </c>
      <c r="Q335" s="379"/>
      <c r="R335" s="342">
        <f t="shared" si="62"/>
        <v>0</v>
      </c>
      <c r="S335" s="379"/>
      <c r="T335" s="342">
        <f t="shared" si="63"/>
        <v>0</v>
      </c>
      <c r="U335" s="379"/>
      <c r="V335" s="342">
        <f t="shared" si="64"/>
        <v>0</v>
      </c>
      <c r="W335" s="379"/>
      <c r="X335" s="383">
        <f t="shared" si="65"/>
        <v>0</v>
      </c>
      <c r="Y335" s="377"/>
    </row>
    <row r="336" spans="1:25" x14ac:dyDescent="0.25">
      <c r="A336" s="377"/>
      <c r="B336" s="343"/>
      <c r="C336" s="377"/>
      <c r="D336" s="384"/>
      <c r="E336" s="377"/>
      <c r="F336" s="377"/>
      <c r="G336" s="381" t="str">
        <f t="shared" si="53"/>
        <v/>
      </c>
      <c r="H336" s="382">
        <f t="shared" si="54"/>
        <v>0</v>
      </c>
      <c r="I336" s="382" t="str">
        <f t="shared" si="55"/>
        <v/>
      </c>
      <c r="J336" s="382" t="str">
        <f t="shared" si="56"/>
        <v/>
      </c>
      <c r="K336" s="382" t="str">
        <f t="shared" si="57"/>
        <v/>
      </c>
      <c r="L336" s="382" t="str">
        <f t="shared" si="58"/>
        <v/>
      </c>
      <c r="M336" s="382" t="str">
        <f t="shared" si="59"/>
        <v/>
      </c>
      <c r="N336" s="342">
        <f t="shared" si="60"/>
        <v>0</v>
      </c>
      <c r="O336" s="379"/>
      <c r="P336" s="342">
        <f t="shared" si="61"/>
        <v>0</v>
      </c>
      <c r="Q336" s="379"/>
      <c r="R336" s="342">
        <f t="shared" si="62"/>
        <v>0</v>
      </c>
      <c r="S336" s="379"/>
      <c r="T336" s="342">
        <f t="shared" si="63"/>
        <v>0</v>
      </c>
      <c r="U336" s="379"/>
      <c r="V336" s="342">
        <f t="shared" si="64"/>
        <v>0</v>
      </c>
      <c r="W336" s="379"/>
      <c r="X336" s="383">
        <f t="shared" si="65"/>
        <v>0</v>
      </c>
      <c r="Y336" s="377"/>
    </row>
    <row r="337" spans="1:25" x14ac:dyDescent="0.25">
      <c r="A337" s="377"/>
      <c r="B337" s="343"/>
      <c r="C337" s="377"/>
      <c r="D337" s="384"/>
      <c r="E337" s="377"/>
      <c r="F337" s="377"/>
      <c r="G337" s="381" t="str">
        <f t="shared" si="53"/>
        <v/>
      </c>
      <c r="H337" s="382">
        <f t="shared" si="54"/>
        <v>0</v>
      </c>
      <c r="I337" s="382" t="str">
        <f t="shared" si="55"/>
        <v/>
      </c>
      <c r="J337" s="382" t="str">
        <f t="shared" si="56"/>
        <v/>
      </c>
      <c r="K337" s="382" t="str">
        <f t="shared" si="57"/>
        <v/>
      </c>
      <c r="L337" s="382" t="str">
        <f t="shared" si="58"/>
        <v/>
      </c>
      <c r="M337" s="382" t="str">
        <f t="shared" si="59"/>
        <v/>
      </c>
      <c r="N337" s="342">
        <f t="shared" si="60"/>
        <v>0</v>
      </c>
      <c r="O337" s="379"/>
      <c r="P337" s="342">
        <f t="shared" si="61"/>
        <v>0</v>
      </c>
      <c r="Q337" s="379"/>
      <c r="R337" s="342">
        <f t="shared" si="62"/>
        <v>0</v>
      </c>
      <c r="S337" s="379"/>
      <c r="T337" s="342">
        <f t="shared" si="63"/>
        <v>0</v>
      </c>
      <c r="U337" s="379"/>
      <c r="V337" s="342">
        <f t="shared" si="64"/>
        <v>0</v>
      </c>
      <c r="W337" s="379"/>
      <c r="X337" s="383">
        <f t="shared" si="65"/>
        <v>0</v>
      </c>
      <c r="Y337" s="377"/>
    </row>
    <row r="338" spans="1:25" x14ac:dyDescent="0.25">
      <c r="A338" s="377"/>
      <c r="B338" s="343"/>
      <c r="C338" s="377"/>
      <c r="D338" s="384"/>
      <c r="E338" s="377"/>
      <c r="F338" s="377"/>
      <c r="G338" s="381" t="str">
        <f t="shared" si="53"/>
        <v/>
      </c>
      <c r="H338" s="382">
        <f t="shared" si="54"/>
        <v>0</v>
      </c>
      <c r="I338" s="382" t="str">
        <f t="shared" si="55"/>
        <v/>
      </c>
      <c r="J338" s="382" t="str">
        <f t="shared" si="56"/>
        <v/>
      </c>
      <c r="K338" s="382" t="str">
        <f t="shared" si="57"/>
        <v/>
      </c>
      <c r="L338" s="382" t="str">
        <f t="shared" si="58"/>
        <v/>
      </c>
      <c r="M338" s="382" t="str">
        <f t="shared" si="59"/>
        <v/>
      </c>
      <c r="N338" s="342">
        <f t="shared" si="60"/>
        <v>0</v>
      </c>
      <c r="O338" s="379"/>
      <c r="P338" s="342">
        <f t="shared" si="61"/>
        <v>0</v>
      </c>
      <c r="Q338" s="379"/>
      <c r="R338" s="342">
        <f t="shared" si="62"/>
        <v>0</v>
      </c>
      <c r="S338" s="379"/>
      <c r="T338" s="342">
        <f t="shared" si="63"/>
        <v>0</v>
      </c>
      <c r="U338" s="379"/>
      <c r="V338" s="342">
        <f t="shared" si="64"/>
        <v>0</v>
      </c>
      <c r="W338" s="379"/>
      <c r="X338" s="383">
        <f t="shared" si="65"/>
        <v>0</v>
      </c>
      <c r="Y338" s="377"/>
    </row>
    <row r="339" spans="1:25" x14ac:dyDescent="0.25">
      <c r="A339" s="377"/>
      <c r="B339" s="343"/>
      <c r="C339" s="377"/>
      <c r="D339" s="384"/>
      <c r="E339" s="377"/>
      <c r="F339" s="377"/>
      <c r="G339" s="381" t="str">
        <f t="shared" si="53"/>
        <v/>
      </c>
      <c r="H339" s="382">
        <f t="shared" si="54"/>
        <v>0</v>
      </c>
      <c r="I339" s="382" t="str">
        <f t="shared" si="55"/>
        <v/>
      </c>
      <c r="J339" s="382" t="str">
        <f t="shared" si="56"/>
        <v/>
      </c>
      <c r="K339" s="382" t="str">
        <f t="shared" si="57"/>
        <v/>
      </c>
      <c r="L339" s="382" t="str">
        <f t="shared" si="58"/>
        <v/>
      </c>
      <c r="M339" s="382" t="str">
        <f t="shared" si="59"/>
        <v/>
      </c>
      <c r="N339" s="342">
        <f t="shared" si="60"/>
        <v>0</v>
      </c>
      <c r="O339" s="379"/>
      <c r="P339" s="342">
        <f t="shared" si="61"/>
        <v>0</v>
      </c>
      <c r="Q339" s="379"/>
      <c r="R339" s="342">
        <f t="shared" si="62"/>
        <v>0</v>
      </c>
      <c r="S339" s="379"/>
      <c r="T339" s="342">
        <f t="shared" si="63"/>
        <v>0</v>
      </c>
      <c r="U339" s="379"/>
      <c r="V339" s="342">
        <f t="shared" si="64"/>
        <v>0</v>
      </c>
      <c r="W339" s="379"/>
      <c r="X339" s="383">
        <f t="shared" si="65"/>
        <v>0</v>
      </c>
      <c r="Y339" s="377"/>
    </row>
    <row r="340" spans="1:25" x14ac:dyDescent="0.25">
      <c r="A340" s="377"/>
      <c r="B340" s="343"/>
      <c r="C340" s="377"/>
      <c r="D340" s="384"/>
      <c r="E340" s="377"/>
      <c r="F340" s="377"/>
      <c r="G340" s="381" t="str">
        <f t="shared" si="53"/>
        <v/>
      </c>
      <c r="H340" s="382">
        <f t="shared" si="54"/>
        <v>0</v>
      </c>
      <c r="I340" s="382" t="str">
        <f t="shared" si="55"/>
        <v/>
      </c>
      <c r="J340" s="382" t="str">
        <f t="shared" si="56"/>
        <v/>
      </c>
      <c r="K340" s="382" t="str">
        <f t="shared" si="57"/>
        <v/>
      </c>
      <c r="L340" s="382" t="str">
        <f t="shared" si="58"/>
        <v/>
      </c>
      <c r="M340" s="382" t="str">
        <f t="shared" si="59"/>
        <v/>
      </c>
      <c r="N340" s="342">
        <f t="shared" si="60"/>
        <v>0</v>
      </c>
      <c r="O340" s="379"/>
      <c r="P340" s="342">
        <f t="shared" si="61"/>
        <v>0</v>
      </c>
      <c r="Q340" s="379"/>
      <c r="R340" s="342">
        <f t="shared" si="62"/>
        <v>0</v>
      </c>
      <c r="S340" s="379"/>
      <c r="T340" s="342">
        <f t="shared" si="63"/>
        <v>0</v>
      </c>
      <c r="U340" s="379"/>
      <c r="V340" s="342">
        <f t="shared" si="64"/>
        <v>0</v>
      </c>
      <c r="W340" s="379"/>
      <c r="X340" s="383">
        <f t="shared" si="65"/>
        <v>0</v>
      </c>
      <c r="Y340" s="377"/>
    </row>
    <row r="341" spans="1:25" x14ac:dyDescent="0.25">
      <c r="A341" s="377"/>
      <c r="B341" s="343"/>
      <c r="C341" s="377"/>
      <c r="D341" s="384"/>
      <c r="E341" s="377"/>
      <c r="F341" s="377"/>
      <c r="G341" s="381" t="str">
        <f t="shared" ref="G341:G404" si="66">IF(E341="","",DATE(YEAR(D341),MONTH(D341)+E341,DAY(D341)-1))</f>
        <v/>
      </c>
      <c r="H341" s="382">
        <f t="shared" ref="H341:H404" si="67">SUM(I341:M341)</f>
        <v>0</v>
      </c>
      <c r="I341" s="382" t="str">
        <f t="shared" ref="I341:I404" si="68">IF(E341="","",IFERROR(AND($I$5,$J$5)*DATEDIF(MAX($I$5,$D341),MIN($J$5,$G341)+1,"m"),0))</f>
        <v/>
      </c>
      <c r="J341" s="382" t="str">
        <f t="shared" ref="J341:J404" si="69">IF(E341="","",IFERROR(AND($I$6,$J$6)*DATEDIF(MAX($I$6,$D341),MIN($J$6,$G341)+1,"m"),0))</f>
        <v/>
      </c>
      <c r="K341" s="382" t="str">
        <f t="shared" ref="K341:K404" si="70">IF(E341="","",IFERROR(AND($I$7,$J$7)*DATEDIF(MAX($I$7,$D341),MIN($J$7,$G341)+1,"m"),0))</f>
        <v/>
      </c>
      <c r="L341" s="382" t="str">
        <f t="shared" ref="L341:L404" si="71">IF(E341="","",IFERROR(AND($I$8,$J$8)*DATEDIF(MAX($I$8,$D341),MIN($J$8,$G341)+1,"m"),0))</f>
        <v/>
      </c>
      <c r="M341" s="382" t="str">
        <f t="shared" ref="M341:M404" si="72">IF(E341="","",IFERROR(AND($I$9,$J$9)*DATEDIF(MAX($I$9,$D341),MIN($J$9,$G341)+1,"m"),0))</f>
        <v/>
      </c>
      <c r="N341" s="342">
        <f t="shared" ref="N341:N404" si="73">IFERROR(ROUND(B341/E341*I341*F341,2),0)</f>
        <v>0</v>
      </c>
      <c r="O341" s="379"/>
      <c r="P341" s="342">
        <f t="shared" ref="P341:P404" si="74">IFERROR(ROUND(B341/E341*J341*F341,2),0)</f>
        <v>0</v>
      </c>
      <c r="Q341" s="379"/>
      <c r="R341" s="342">
        <f t="shared" ref="R341:R404" si="75">IFERROR(ROUND(B341/E341*K341*F341,2),0)</f>
        <v>0</v>
      </c>
      <c r="S341" s="379"/>
      <c r="T341" s="342">
        <f t="shared" ref="T341:T404" si="76">IFERROR(ROUND(B341/E341*L341*F341,2),0)</f>
        <v>0</v>
      </c>
      <c r="U341" s="379"/>
      <c r="V341" s="342">
        <f t="shared" ref="V341:V404" si="77">IFERROR(ROUND(B341/E341*M341*F341,2),0)</f>
        <v>0</v>
      </c>
      <c r="W341" s="379"/>
      <c r="X341" s="383">
        <f t="shared" ref="X341:X404" si="78">B341-SUM(N341:V341)</f>
        <v>0</v>
      </c>
      <c r="Y341" s="377"/>
    </row>
    <row r="342" spans="1:25" x14ac:dyDescent="0.25">
      <c r="A342" s="377"/>
      <c r="B342" s="343"/>
      <c r="C342" s="377"/>
      <c r="D342" s="384"/>
      <c r="E342" s="377"/>
      <c r="F342" s="377"/>
      <c r="G342" s="381" t="str">
        <f t="shared" si="66"/>
        <v/>
      </c>
      <c r="H342" s="382">
        <f t="shared" si="67"/>
        <v>0</v>
      </c>
      <c r="I342" s="382" t="str">
        <f t="shared" si="68"/>
        <v/>
      </c>
      <c r="J342" s="382" t="str">
        <f t="shared" si="69"/>
        <v/>
      </c>
      <c r="K342" s="382" t="str">
        <f t="shared" si="70"/>
        <v/>
      </c>
      <c r="L342" s="382" t="str">
        <f t="shared" si="71"/>
        <v/>
      </c>
      <c r="M342" s="382" t="str">
        <f t="shared" si="72"/>
        <v/>
      </c>
      <c r="N342" s="342">
        <f t="shared" si="73"/>
        <v>0</v>
      </c>
      <c r="O342" s="379"/>
      <c r="P342" s="342">
        <f t="shared" si="74"/>
        <v>0</v>
      </c>
      <c r="Q342" s="379"/>
      <c r="R342" s="342">
        <f t="shared" si="75"/>
        <v>0</v>
      </c>
      <c r="S342" s="379"/>
      <c r="T342" s="342">
        <f t="shared" si="76"/>
        <v>0</v>
      </c>
      <c r="U342" s="379"/>
      <c r="V342" s="342">
        <f t="shared" si="77"/>
        <v>0</v>
      </c>
      <c r="W342" s="379"/>
      <c r="X342" s="383">
        <f t="shared" si="78"/>
        <v>0</v>
      </c>
      <c r="Y342" s="377"/>
    </row>
    <row r="343" spans="1:25" x14ac:dyDescent="0.25">
      <c r="A343" s="377"/>
      <c r="B343" s="343"/>
      <c r="C343" s="377"/>
      <c r="D343" s="384"/>
      <c r="E343" s="377"/>
      <c r="F343" s="377"/>
      <c r="G343" s="381" t="str">
        <f t="shared" si="66"/>
        <v/>
      </c>
      <c r="H343" s="382">
        <f t="shared" si="67"/>
        <v>0</v>
      </c>
      <c r="I343" s="382" t="str">
        <f t="shared" si="68"/>
        <v/>
      </c>
      <c r="J343" s="382" t="str">
        <f t="shared" si="69"/>
        <v/>
      </c>
      <c r="K343" s="382" t="str">
        <f t="shared" si="70"/>
        <v/>
      </c>
      <c r="L343" s="382" t="str">
        <f t="shared" si="71"/>
        <v/>
      </c>
      <c r="M343" s="382" t="str">
        <f t="shared" si="72"/>
        <v/>
      </c>
      <c r="N343" s="342">
        <f t="shared" si="73"/>
        <v>0</v>
      </c>
      <c r="O343" s="379"/>
      <c r="P343" s="342">
        <f t="shared" si="74"/>
        <v>0</v>
      </c>
      <c r="Q343" s="379"/>
      <c r="R343" s="342">
        <f t="shared" si="75"/>
        <v>0</v>
      </c>
      <c r="S343" s="379"/>
      <c r="T343" s="342">
        <f t="shared" si="76"/>
        <v>0</v>
      </c>
      <c r="U343" s="379"/>
      <c r="V343" s="342">
        <f t="shared" si="77"/>
        <v>0</v>
      </c>
      <c r="W343" s="379"/>
      <c r="X343" s="383">
        <f t="shared" si="78"/>
        <v>0</v>
      </c>
      <c r="Y343" s="377"/>
    </row>
    <row r="344" spans="1:25" x14ac:dyDescent="0.25">
      <c r="A344" s="377"/>
      <c r="B344" s="343"/>
      <c r="C344" s="377"/>
      <c r="D344" s="384"/>
      <c r="E344" s="377"/>
      <c r="F344" s="377"/>
      <c r="G344" s="381" t="str">
        <f t="shared" si="66"/>
        <v/>
      </c>
      <c r="H344" s="382">
        <f t="shared" si="67"/>
        <v>0</v>
      </c>
      <c r="I344" s="382" t="str">
        <f t="shared" si="68"/>
        <v/>
      </c>
      <c r="J344" s="382" t="str">
        <f t="shared" si="69"/>
        <v/>
      </c>
      <c r="K344" s="382" t="str">
        <f t="shared" si="70"/>
        <v/>
      </c>
      <c r="L344" s="382" t="str">
        <f t="shared" si="71"/>
        <v/>
      </c>
      <c r="M344" s="382" t="str">
        <f t="shared" si="72"/>
        <v/>
      </c>
      <c r="N344" s="342">
        <f t="shared" si="73"/>
        <v>0</v>
      </c>
      <c r="O344" s="379"/>
      <c r="P344" s="342">
        <f t="shared" si="74"/>
        <v>0</v>
      </c>
      <c r="Q344" s="379"/>
      <c r="R344" s="342">
        <f t="shared" si="75"/>
        <v>0</v>
      </c>
      <c r="S344" s="379"/>
      <c r="T344" s="342">
        <f t="shared" si="76"/>
        <v>0</v>
      </c>
      <c r="U344" s="379"/>
      <c r="V344" s="342">
        <f t="shared" si="77"/>
        <v>0</v>
      </c>
      <c r="W344" s="379"/>
      <c r="X344" s="383">
        <f t="shared" si="78"/>
        <v>0</v>
      </c>
      <c r="Y344" s="377"/>
    </row>
    <row r="345" spans="1:25" x14ac:dyDescent="0.25">
      <c r="A345" s="377"/>
      <c r="B345" s="343"/>
      <c r="C345" s="377"/>
      <c r="D345" s="384"/>
      <c r="E345" s="377"/>
      <c r="F345" s="377"/>
      <c r="G345" s="381" t="str">
        <f t="shared" si="66"/>
        <v/>
      </c>
      <c r="H345" s="382">
        <f t="shared" si="67"/>
        <v>0</v>
      </c>
      <c r="I345" s="382" t="str">
        <f t="shared" si="68"/>
        <v/>
      </c>
      <c r="J345" s="382" t="str">
        <f t="shared" si="69"/>
        <v/>
      </c>
      <c r="K345" s="382" t="str">
        <f t="shared" si="70"/>
        <v/>
      </c>
      <c r="L345" s="382" t="str">
        <f t="shared" si="71"/>
        <v/>
      </c>
      <c r="M345" s="382" t="str">
        <f t="shared" si="72"/>
        <v/>
      </c>
      <c r="N345" s="342">
        <f t="shared" si="73"/>
        <v>0</v>
      </c>
      <c r="O345" s="379"/>
      <c r="P345" s="342">
        <f t="shared" si="74"/>
        <v>0</v>
      </c>
      <c r="Q345" s="379"/>
      <c r="R345" s="342">
        <f t="shared" si="75"/>
        <v>0</v>
      </c>
      <c r="S345" s="379"/>
      <c r="T345" s="342">
        <f t="shared" si="76"/>
        <v>0</v>
      </c>
      <c r="U345" s="379"/>
      <c r="V345" s="342">
        <f t="shared" si="77"/>
        <v>0</v>
      </c>
      <c r="W345" s="379"/>
      <c r="X345" s="383">
        <f t="shared" si="78"/>
        <v>0</v>
      </c>
      <c r="Y345" s="377"/>
    </row>
    <row r="346" spans="1:25" x14ac:dyDescent="0.25">
      <c r="A346" s="377"/>
      <c r="B346" s="343"/>
      <c r="C346" s="377"/>
      <c r="D346" s="384"/>
      <c r="E346" s="377"/>
      <c r="F346" s="377"/>
      <c r="G346" s="381" t="str">
        <f t="shared" si="66"/>
        <v/>
      </c>
      <c r="H346" s="382">
        <f t="shared" si="67"/>
        <v>0</v>
      </c>
      <c r="I346" s="382" t="str">
        <f t="shared" si="68"/>
        <v/>
      </c>
      <c r="J346" s="382" t="str">
        <f t="shared" si="69"/>
        <v/>
      </c>
      <c r="K346" s="382" t="str">
        <f t="shared" si="70"/>
        <v/>
      </c>
      <c r="L346" s="382" t="str">
        <f t="shared" si="71"/>
        <v/>
      </c>
      <c r="M346" s="382" t="str">
        <f t="shared" si="72"/>
        <v/>
      </c>
      <c r="N346" s="342">
        <f t="shared" si="73"/>
        <v>0</v>
      </c>
      <c r="O346" s="379"/>
      <c r="P346" s="342">
        <f t="shared" si="74"/>
        <v>0</v>
      </c>
      <c r="Q346" s="379"/>
      <c r="R346" s="342">
        <f t="shared" si="75"/>
        <v>0</v>
      </c>
      <c r="S346" s="379"/>
      <c r="T346" s="342">
        <f t="shared" si="76"/>
        <v>0</v>
      </c>
      <c r="U346" s="379"/>
      <c r="V346" s="342">
        <f t="shared" si="77"/>
        <v>0</v>
      </c>
      <c r="W346" s="379"/>
      <c r="X346" s="383">
        <f t="shared" si="78"/>
        <v>0</v>
      </c>
      <c r="Y346" s="377"/>
    </row>
    <row r="347" spans="1:25" x14ac:dyDescent="0.25">
      <c r="A347" s="377"/>
      <c r="B347" s="343"/>
      <c r="C347" s="377"/>
      <c r="D347" s="384"/>
      <c r="E347" s="377"/>
      <c r="F347" s="377"/>
      <c r="G347" s="381" t="str">
        <f t="shared" si="66"/>
        <v/>
      </c>
      <c r="H347" s="382">
        <f t="shared" si="67"/>
        <v>0</v>
      </c>
      <c r="I347" s="382" t="str">
        <f t="shared" si="68"/>
        <v/>
      </c>
      <c r="J347" s="382" t="str">
        <f t="shared" si="69"/>
        <v/>
      </c>
      <c r="K347" s="382" t="str">
        <f t="shared" si="70"/>
        <v/>
      </c>
      <c r="L347" s="382" t="str">
        <f t="shared" si="71"/>
        <v/>
      </c>
      <c r="M347" s="382" t="str">
        <f t="shared" si="72"/>
        <v/>
      </c>
      <c r="N347" s="342">
        <f t="shared" si="73"/>
        <v>0</v>
      </c>
      <c r="O347" s="379"/>
      <c r="P347" s="342">
        <f t="shared" si="74"/>
        <v>0</v>
      </c>
      <c r="Q347" s="379"/>
      <c r="R347" s="342">
        <f t="shared" si="75"/>
        <v>0</v>
      </c>
      <c r="S347" s="379"/>
      <c r="T347" s="342">
        <f t="shared" si="76"/>
        <v>0</v>
      </c>
      <c r="U347" s="379"/>
      <c r="V347" s="342">
        <f t="shared" si="77"/>
        <v>0</v>
      </c>
      <c r="W347" s="379"/>
      <c r="X347" s="383">
        <f t="shared" si="78"/>
        <v>0</v>
      </c>
      <c r="Y347" s="377"/>
    </row>
    <row r="348" spans="1:25" x14ac:dyDescent="0.25">
      <c r="A348" s="377"/>
      <c r="B348" s="343"/>
      <c r="C348" s="377"/>
      <c r="D348" s="384"/>
      <c r="E348" s="377"/>
      <c r="F348" s="377"/>
      <c r="G348" s="381" t="str">
        <f t="shared" si="66"/>
        <v/>
      </c>
      <c r="H348" s="382">
        <f t="shared" si="67"/>
        <v>0</v>
      </c>
      <c r="I348" s="382" t="str">
        <f t="shared" si="68"/>
        <v/>
      </c>
      <c r="J348" s="382" t="str">
        <f t="shared" si="69"/>
        <v/>
      </c>
      <c r="K348" s="382" t="str">
        <f t="shared" si="70"/>
        <v/>
      </c>
      <c r="L348" s="382" t="str">
        <f t="shared" si="71"/>
        <v/>
      </c>
      <c r="M348" s="382" t="str">
        <f t="shared" si="72"/>
        <v/>
      </c>
      <c r="N348" s="342">
        <f t="shared" si="73"/>
        <v>0</v>
      </c>
      <c r="O348" s="379"/>
      <c r="P348" s="342">
        <f t="shared" si="74"/>
        <v>0</v>
      </c>
      <c r="Q348" s="379"/>
      <c r="R348" s="342">
        <f t="shared" si="75"/>
        <v>0</v>
      </c>
      <c r="S348" s="379"/>
      <c r="T348" s="342">
        <f t="shared" si="76"/>
        <v>0</v>
      </c>
      <c r="U348" s="379"/>
      <c r="V348" s="342">
        <f t="shared" si="77"/>
        <v>0</v>
      </c>
      <c r="W348" s="379"/>
      <c r="X348" s="383">
        <f t="shared" si="78"/>
        <v>0</v>
      </c>
      <c r="Y348" s="377"/>
    </row>
    <row r="349" spans="1:25" x14ac:dyDescent="0.25">
      <c r="A349" s="377"/>
      <c r="B349" s="343"/>
      <c r="C349" s="377"/>
      <c r="D349" s="384"/>
      <c r="E349" s="377"/>
      <c r="F349" s="377"/>
      <c r="G349" s="381" t="str">
        <f t="shared" si="66"/>
        <v/>
      </c>
      <c r="H349" s="382">
        <f t="shared" si="67"/>
        <v>0</v>
      </c>
      <c r="I349" s="382" t="str">
        <f t="shared" si="68"/>
        <v/>
      </c>
      <c r="J349" s="382" t="str">
        <f t="shared" si="69"/>
        <v/>
      </c>
      <c r="K349" s="382" t="str">
        <f t="shared" si="70"/>
        <v/>
      </c>
      <c r="L349" s="382" t="str">
        <f t="shared" si="71"/>
        <v/>
      </c>
      <c r="M349" s="382" t="str">
        <f t="shared" si="72"/>
        <v/>
      </c>
      <c r="N349" s="342">
        <f t="shared" si="73"/>
        <v>0</v>
      </c>
      <c r="O349" s="379"/>
      <c r="P349" s="342">
        <f t="shared" si="74"/>
        <v>0</v>
      </c>
      <c r="Q349" s="379"/>
      <c r="R349" s="342">
        <f t="shared" si="75"/>
        <v>0</v>
      </c>
      <c r="S349" s="379"/>
      <c r="T349" s="342">
        <f t="shared" si="76"/>
        <v>0</v>
      </c>
      <c r="U349" s="379"/>
      <c r="V349" s="342">
        <f t="shared" si="77"/>
        <v>0</v>
      </c>
      <c r="W349" s="379"/>
      <c r="X349" s="383">
        <f t="shared" si="78"/>
        <v>0</v>
      </c>
      <c r="Y349" s="377"/>
    </row>
    <row r="350" spans="1:25" x14ac:dyDescent="0.25">
      <c r="A350" s="377"/>
      <c r="B350" s="343"/>
      <c r="C350" s="377"/>
      <c r="D350" s="384"/>
      <c r="E350" s="377"/>
      <c r="F350" s="377"/>
      <c r="G350" s="381" t="str">
        <f t="shared" si="66"/>
        <v/>
      </c>
      <c r="H350" s="382">
        <f t="shared" si="67"/>
        <v>0</v>
      </c>
      <c r="I350" s="382" t="str">
        <f t="shared" si="68"/>
        <v/>
      </c>
      <c r="J350" s="382" t="str">
        <f t="shared" si="69"/>
        <v/>
      </c>
      <c r="K350" s="382" t="str">
        <f t="shared" si="70"/>
        <v/>
      </c>
      <c r="L350" s="382" t="str">
        <f t="shared" si="71"/>
        <v/>
      </c>
      <c r="M350" s="382" t="str">
        <f t="shared" si="72"/>
        <v/>
      </c>
      <c r="N350" s="342">
        <f t="shared" si="73"/>
        <v>0</v>
      </c>
      <c r="O350" s="379"/>
      <c r="P350" s="342">
        <f t="shared" si="74"/>
        <v>0</v>
      </c>
      <c r="Q350" s="379"/>
      <c r="R350" s="342">
        <f t="shared" si="75"/>
        <v>0</v>
      </c>
      <c r="S350" s="379"/>
      <c r="T350" s="342">
        <f t="shared" si="76"/>
        <v>0</v>
      </c>
      <c r="U350" s="379"/>
      <c r="V350" s="342">
        <f t="shared" si="77"/>
        <v>0</v>
      </c>
      <c r="W350" s="379"/>
      <c r="X350" s="383">
        <f t="shared" si="78"/>
        <v>0</v>
      </c>
      <c r="Y350" s="377"/>
    </row>
    <row r="351" spans="1:25" x14ac:dyDescent="0.25">
      <c r="A351" s="377"/>
      <c r="B351" s="343"/>
      <c r="C351" s="377"/>
      <c r="D351" s="384"/>
      <c r="E351" s="377"/>
      <c r="F351" s="377"/>
      <c r="G351" s="381" t="str">
        <f t="shared" si="66"/>
        <v/>
      </c>
      <c r="H351" s="382">
        <f t="shared" si="67"/>
        <v>0</v>
      </c>
      <c r="I351" s="382" t="str">
        <f t="shared" si="68"/>
        <v/>
      </c>
      <c r="J351" s="382" t="str">
        <f t="shared" si="69"/>
        <v/>
      </c>
      <c r="K351" s="382" t="str">
        <f t="shared" si="70"/>
        <v/>
      </c>
      <c r="L351" s="382" t="str">
        <f t="shared" si="71"/>
        <v/>
      </c>
      <c r="M351" s="382" t="str">
        <f t="shared" si="72"/>
        <v/>
      </c>
      <c r="N351" s="342">
        <f t="shared" si="73"/>
        <v>0</v>
      </c>
      <c r="O351" s="379"/>
      <c r="P351" s="342">
        <f t="shared" si="74"/>
        <v>0</v>
      </c>
      <c r="Q351" s="379"/>
      <c r="R351" s="342">
        <f t="shared" si="75"/>
        <v>0</v>
      </c>
      <c r="S351" s="379"/>
      <c r="T351" s="342">
        <f t="shared" si="76"/>
        <v>0</v>
      </c>
      <c r="U351" s="379"/>
      <c r="V351" s="342">
        <f t="shared" si="77"/>
        <v>0</v>
      </c>
      <c r="W351" s="379"/>
      <c r="X351" s="383">
        <f t="shared" si="78"/>
        <v>0</v>
      </c>
      <c r="Y351" s="377"/>
    </row>
    <row r="352" spans="1:25" x14ac:dyDescent="0.25">
      <c r="A352" s="377"/>
      <c r="B352" s="343"/>
      <c r="C352" s="377"/>
      <c r="D352" s="384"/>
      <c r="E352" s="377"/>
      <c r="F352" s="377"/>
      <c r="G352" s="381" t="str">
        <f t="shared" si="66"/>
        <v/>
      </c>
      <c r="H352" s="382">
        <f t="shared" si="67"/>
        <v>0</v>
      </c>
      <c r="I352" s="382" t="str">
        <f t="shared" si="68"/>
        <v/>
      </c>
      <c r="J352" s="382" t="str">
        <f t="shared" si="69"/>
        <v/>
      </c>
      <c r="K352" s="382" t="str">
        <f t="shared" si="70"/>
        <v/>
      </c>
      <c r="L352" s="382" t="str">
        <f t="shared" si="71"/>
        <v/>
      </c>
      <c r="M352" s="382" t="str">
        <f t="shared" si="72"/>
        <v/>
      </c>
      <c r="N352" s="342">
        <f t="shared" si="73"/>
        <v>0</v>
      </c>
      <c r="O352" s="379"/>
      <c r="P352" s="342">
        <f t="shared" si="74"/>
        <v>0</v>
      </c>
      <c r="Q352" s="379"/>
      <c r="R352" s="342">
        <f t="shared" si="75"/>
        <v>0</v>
      </c>
      <c r="S352" s="379"/>
      <c r="T352" s="342">
        <f t="shared" si="76"/>
        <v>0</v>
      </c>
      <c r="U352" s="379"/>
      <c r="V352" s="342">
        <f t="shared" si="77"/>
        <v>0</v>
      </c>
      <c r="W352" s="379"/>
      <c r="X352" s="383">
        <f t="shared" si="78"/>
        <v>0</v>
      </c>
      <c r="Y352" s="377"/>
    </row>
    <row r="353" spans="1:25" x14ac:dyDescent="0.25">
      <c r="A353" s="377"/>
      <c r="B353" s="343"/>
      <c r="C353" s="377"/>
      <c r="D353" s="384"/>
      <c r="E353" s="377"/>
      <c r="F353" s="377"/>
      <c r="G353" s="381" t="str">
        <f t="shared" si="66"/>
        <v/>
      </c>
      <c r="H353" s="382">
        <f t="shared" si="67"/>
        <v>0</v>
      </c>
      <c r="I353" s="382" t="str">
        <f t="shared" si="68"/>
        <v/>
      </c>
      <c r="J353" s="382" t="str">
        <f t="shared" si="69"/>
        <v/>
      </c>
      <c r="K353" s="382" t="str">
        <f t="shared" si="70"/>
        <v/>
      </c>
      <c r="L353" s="382" t="str">
        <f t="shared" si="71"/>
        <v/>
      </c>
      <c r="M353" s="382" t="str">
        <f t="shared" si="72"/>
        <v/>
      </c>
      <c r="N353" s="342">
        <f t="shared" si="73"/>
        <v>0</v>
      </c>
      <c r="O353" s="379"/>
      <c r="P353" s="342">
        <f t="shared" si="74"/>
        <v>0</v>
      </c>
      <c r="Q353" s="379"/>
      <c r="R353" s="342">
        <f t="shared" si="75"/>
        <v>0</v>
      </c>
      <c r="S353" s="379"/>
      <c r="T353" s="342">
        <f t="shared" si="76"/>
        <v>0</v>
      </c>
      <c r="U353" s="379"/>
      <c r="V353" s="342">
        <f t="shared" si="77"/>
        <v>0</v>
      </c>
      <c r="W353" s="379"/>
      <c r="X353" s="383">
        <f t="shared" si="78"/>
        <v>0</v>
      </c>
      <c r="Y353" s="377"/>
    </row>
    <row r="354" spans="1:25" x14ac:dyDescent="0.25">
      <c r="A354" s="377"/>
      <c r="B354" s="343"/>
      <c r="C354" s="377"/>
      <c r="D354" s="384"/>
      <c r="E354" s="377"/>
      <c r="F354" s="377"/>
      <c r="G354" s="381" t="str">
        <f t="shared" si="66"/>
        <v/>
      </c>
      <c r="H354" s="382">
        <f t="shared" si="67"/>
        <v>0</v>
      </c>
      <c r="I354" s="382" t="str">
        <f t="shared" si="68"/>
        <v/>
      </c>
      <c r="J354" s="382" t="str">
        <f t="shared" si="69"/>
        <v/>
      </c>
      <c r="K354" s="382" t="str">
        <f t="shared" si="70"/>
        <v/>
      </c>
      <c r="L354" s="382" t="str">
        <f t="shared" si="71"/>
        <v/>
      </c>
      <c r="M354" s="382" t="str">
        <f t="shared" si="72"/>
        <v/>
      </c>
      <c r="N354" s="342">
        <f t="shared" si="73"/>
        <v>0</v>
      </c>
      <c r="O354" s="379"/>
      <c r="P354" s="342">
        <f t="shared" si="74"/>
        <v>0</v>
      </c>
      <c r="Q354" s="379"/>
      <c r="R354" s="342">
        <f t="shared" si="75"/>
        <v>0</v>
      </c>
      <c r="S354" s="379"/>
      <c r="T354" s="342">
        <f t="shared" si="76"/>
        <v>0</v>
      </c>
      <c r="U354" s="379"/>
      <c r="V354" s="342">
        <f t="shared" si="77"/>
        <v>0</v>
      </c>
      <c r="W354" s="379"/>
      <c r="X354" s="383">
        <f t="shared" si="78"/>
        <v>0</v>
      </c>
      <c r="Y354" s="377"/>
    </row>
    <row r="355" spans="1:25" x14ac:dyDescent="0.25">
      <c r="A355" s="377"/>
      <c r="B355" s="343"/>
      <c r="C355" s="377"/>
      <c r="D355" s="384"/>
      <c r="E355" s="377"/>
      <c r="F355" s="377"/>
      <c r="G355" s="381" t="str">
        <f t="shared" si="66"/>
        <v/>
      </c>
      <c r="H355" s="382">
        <f t="shared" si="67"/>
        <v>0</v>
      </c>
      <c r="I355" s="382" t="str">
        <f t="shared" si="68"/>
        <v/>
      </c>
      <c r="J355" s="382" t="str">
        <f t="shared" si="69"/>
        <v/>
      </c>
      <c r="K355" s="382" t="str">
        <f t="shared" si="70"/>
        <v/>
      </c>
      <c r="L355" s="382" t="str">
        <f t="shared" si="71"/>
        <v/>
      </c>
      <c r="M355" s="382" t="str">
        <f t="shared" si="72"/>
        <v/>
      </c>
      <c r="N355" s="342">
        <f t="shared" si="73"/>
        <v>0</v>
      </c>
      <c r="O355" s="379"/>
      <c r="P355" s="342">
        <f t="shared" si="74"/>
        <v>0</v>
      </c>
      <c r="Q355" s="379"/>
      <c r="R355" s="342">
        <f t="shared" si="75"/>
        <v>0</v>
      </c>
      <c r="S355" s="379"/>
      <c r="T355" s="342">
        <f t="shared" si="76"/>
        <v>0</v>
      </c>
      <c r="U355" s="379"/>
      <c r="V355" s="342">
        <f t="shared" si="77"/>
        <v>0</v>
      </c>
      <c r="W355" s="379"/>
      <c r="X355" s="383">
        <f t="shared" si="78"/>
        <v>0</v>
      </c>
      <c r="Y355" s="377"/>
    </row>
    <row r="356" spans="1:25" x14ac:dyDescent="0.25">
      <c r="A356" s="377"/>
      <c r="B356" s="343"/>
      <c r="C356" s="377"/>
      <c r="D356" s="384"/>
      <c r="E356" s="377"/>
      <c r="F356" s="377"/>
      <c r="G356" s="381" t="str">
        <f t="shared" si="66"/>
        <v/>
      </c>
      <c r="H356" s="382">
        <f t="shared" si="67"/>
        <v>0</v>
      </c>
      <c r="I356" s="382" t="str">
        <f t="shared" si="68"/>
        <v/>
      </c>
      <c r="J356" s="382" t="str">
        <f t="shared" si="69"/>
        <v/>
      </c>
      <c r="K356" s="382" t="str">
        <f t="shared" si="70"/>
        <v/>
      </c>
      <c r="L356" s="382" t="str">
        <f t="shared" si="71"/>
        <v/>
      </c>
      <c r="M356" s="382" t="str">
        <f t="shared" si="72"/>
        <v/>
      </c>
      <c r="N356" s="342">
        <f t="shared" si="73"/>
        <v>0</v>
      </c>
      <c r="O356" s="379"/>
      <c r="P356" s="342">
        <f t="shared" si="74"/>
        <v>0</v>
      </c>
      <c r="Q356" s="379"/>
      <c r="R356" s="342">
        <f t="shared" si="75"/>
        <v>0</v>
      </c>
      <c r="S356" s="379"/>
      <c r="T356" s="342">
        <f t="shared" si="76"/>
        <v>0</v>
      </c>
      <c r="U356" s="379"/>
      <c r="V356" s="342">
        <f t="shared" si="77"/>
        <v>0</v>
      </c>
      <c r="W356" s="379"/>
      <c r="X356" s="383">
        <f t="shared" si="78"/>
        <v>0</v>
      </c>
      <c r="Y356" s="377"/>
    </row>
    <row r="357" spans="1:25" x14ac:dyDescent="0.25">
      <c r="A357" s="377"/>
      <c r="B357" s="343"/>
      <c r="C357" s="377"/>
      <c r="D357" s="384"/>
      <c r="E357" s="377"/>
      <c r="F357" s="377"/>
      <c r="G357" s="381" t="str">
        <f t="shared" si="66"/>
        <v/>
      </c>
      <c r="H357" s="382">
        <f t="shared" si="67"/>
        <v>0</v>
      </c>
      <c r="I357" s="382" t="str">
        <f t="shared" si="68"/>
        <v/>
      </c>
      <c r="J357" s="382" t="str">
        <f t="shared" si="69"/>
        <v/>
      </c>
      <c r="K357" s="382" t="str">
        <f t="shared" si="70"/>
        <v/>
      </c>
      <c r="L357" s="382" t="str">
        <f t="shared" si="71"/>
        <v/>
      </c>
      <c r="M357" s="382" t="str">
        <f t="shared" si="72"/>
        <v/>
      </c>
      <c r="N357" s="342">
        <f t="shared" si="73"/>
        <v>0</v>
      </c>
      <c r="O357" s="379"/>
      <c r="P357" s="342">
        <f t="shared" si="74"/>
        <v>0</v>
      </c>
      <c r="Q357" s="379"/>
      <c r="R357" s="342">
        <f t="shared" si="75"/>
        <v>0</v>
      </c>
      <c r="S357" s="379"/>
      <c r="T357" s="342">
        <f t="shared" si="76"/>
        <v>0</v>
      </c>
      <c r="U357" s="379"/>
      <c r="V357" s="342">
        <f t="shared" si="77"/>
        <v>0</v>
      </c>
      <c r="W357" s="379"/>
      <c r="X357" s="383">
        <f t="shared" si="78"/>
        <v>0</v>
      </c>
      <c r="Y357" s="377"/>
    </row>
    <row r="358" spans="1:25" x14ac:dyDescent="0.25">
      <c r="A358" s="377"/>
      <c r="B358" s="343"/>
      <c r="C358" s="377"/>
      <c r="D358" s="384"/>
      <c r="E358" s="377"/>
      <c r="F358" s="377"/>
      <c r="G358" s="381" t="str">
        <f t="shared" si="66"/>
        <v/>
      </c>
      <c r="H358" s="382">
        <f t="shared" si="67"/>
        <v>0</v>
      </c>
      <c r="I358" s="382" t="str">
        <f t="shared" si="68"/>
        <v/>
      </c>
      <c r="J358" s="382" t="str">
        <f t="shared" si="69"/>
        <v/>
      </c>
      <c r="K358" s="382" t="str">
        <f t="shared" si="70"/>
        <v/>
      </c>
      <c r="L358" s="382" t="str">
        <f t="shared" si="71"/>
        <v/>
      </c>
      <c r="M358" s="382" t="str">
        <f t="shared" si="72"/>
        <v/>
      </c>
      <c r="N358" s="342">
        <f t="shared" si="73"/>
        <v>0</v>
      </c>
      <c r="O358" s="379"/>
      <c r="P358" s="342">
        <f t="shared" si="74"/>
        <v>0</v>
      </c>
      <c r="Q358" s="379"/>
      <c r="R358" s="342">
        <f t="shared" si="75"/>
        <v>0</v>
      </c>
      <c r="S358" s="379"/>
      <c r="T358" s="342">
        <f t="shared" si="76"/>
        <v>0</v>
      </c>
      <c r="U358" s="379"/>
      <c r="V358" s="342">
        <f t="shared" si="77"/>
        <v>0</v>
      </c>
      <c r="W358" s="379"/>
      <c r="X358" s="383">
        <f t="shared" si="78"/>
        <v>0</v>
      </c>
      <c r="Y358" s="377"/>
    </row>
    <row r="359" spans="1:25" x14ac:dyDescent="0.25">
      <c r="A359" s="377"/>
      <c r="B359" s="343"/>
      <c r="C359" s="377"/>
      <c r="D359" s="384"/>
      <c r="E359" s="377"/>
      <c r="F359" s="377"/>
      <c r="G359" s="381" t="str">
        <f t="shared" si="66"/>
        <v/>
      </c>
      <c r="H359" s="382">
        <f t="shared" si="67"/>
        <v>0</v>
      </c>
      <c r="I359" s="382" t="str">
        <f t="shared" si="68"/>
        <v/>
      </c>
      <c r="J359" s="382" t="str">
        <f t="shared" si="69"/>
        <v/>
      </c>
      <c r="K359" s="382" t="str">
        <f t="shared" si="70"/>
        <v/>
      </c>
      <c r="L359" s="382" t="str">
        <f t="shared" si="71"/>
        <v/>
      </c>
      <c r="M359" s="382" t="str">
        <f t="shared" si="72"/>
        <v/>
      </c>
      <c r="N359" s="342">
        <f t="shared" si="73"/>
        <v>0</v>
      </c>
      <c r="O359" s="379"/>
      <c r="P359" s="342">
        <f t="shared" si="74"/>
        <v>0</v>
      </c>
      <c r="Q359" s="379"/>
      <c r="R359" s="342">
        <f t="shared" si="75"/>
        <v>0</v>
      </c>
      <c r="S359" s="379"/>
      <c r="T359" s="342">
        <f t="shared" si="76"/>
        <v>0</v>
      </c>
      <c r="U359" s="379"/>
      <c r="V359" s="342">
        <f t="shared" si="77"/>
        <v>0</v>
      </c>
      <c r="W359" s="379"/>
      <c r="X359" s="383">
        <f t="shared" si="78"/>
        <v>0</v>
      </c>
      <c r="Y359" s="377"/>
    </row>
    <row r="360" spans="1:25" x14ac:dyDescent="0.25">
      <c r="A360" s="377"/>
      <c r="B360" s="343"/>
      <c r="C360" s="377"/>
      <c r="D360" s="384"/>
      <c r="E360" s="377"/>
      <c r="F360" s="377"/>
      <c r="G360" s="381" t="str">
        <f t="shared" si="66"/>
        <v/>
      </c>
      <c r="H360" s="382">
        <f t="shared" si="67"/>
        <v>0</v>
      </c>
      <c r="I360" s="382" t="str">
        <f t="shared" si="68"/>
        <v/>
      </c>
      <c r="J360" s="382" t="str">
        <f t="shared" si="69"/>
        <v/>
      </c>
      <c r="K360" s="382" t="str">
        <f t="shared" si="70"/>
        <v/>
      </c>
      <c r="L360" s="382" t="str">
        <f t="shared" si="71"/>
        <v/>
      </c>
      <c r="M360" s="382" t="str">
        <f t="shared" si="72"/>
        <v/>
      </c>
      <c r="N360" s="342">
        <f t="shared" si="73"/>
        <v>0</v>
      </c>
      <c r="O360" s="379"/>
      <c r="P360" s="342">
        <f t="shared" si="74"/>
        <v>0</v>
      </c>
      <c r="Q360" s="379"/>
      <c r="R360" s="342">
        <f t="shared" si="75"/>
        <v>0</v>
      </c>
      <c r="S360" s="379"/>
      <c r="T360" s="342">
        <f t="shared" si="76"/>
        <v>0</v>
      </c>
      <c r="U360" s="379"/>
      <c r="V360" s="342">
        <f t="shared" si="77"/>
        <v>0</v>
      </c>
      <c r="W360" s="379"/>
      <c r="X360" s="383">
        <f t="shared" si="78"/>
        <v>0</v>
      </c>
      <c r="Y360" s="377"/>
    </row>
    <row r="361" spans="1:25" x14ac:dyDescent="0.25">
      <c r="A361" s="377"/>
      <c r="B361" s="343"/>
      <c r="C361" s="377"/>
      <c r="D361" s="384"/>
      <c r="E361" s="377"/>
      <c r="F361" s="377"/>
      <c r="G361" s="381" t="str">
        <f t="shared" si="66"/>
        <v/>
      </c>
      <c r="H361" s="382">
        <f t="shared" si="67"/>
        <v>0</v>
      </c>
      <c r="I361" s="382" t="str">
        <f t="shared" si="68"/>
        <v/>
      </c>
      <c r="J361" s="382" t="str">
        <f t="shared" si="69"/>
        <v/>
      </c>
      <c r="K361" s="382" t="str">
        <f t="shared" si="70"/>
        <v/>
      </c>
      <c r="L361" s="382" t="str">
        <f t="shared" si="71"/>
        <v/>
      </c>
      <c r="M361" s="382" t="str">
        <f t="shared" si="72"/>
        <v/>
      </c>
      <c r="N361" s="342">
        <f t="shared" si="73"/>
        <v>0</v>
      </c>
      <c r="O361" s="379"/>
      <c r="P361" s="342">
        <f t="shared" si="74"/>
        <v>0</v>
      </c>
      <c r="Q361" s="379"/>
      <c r="R361" s="342">
        <f t="shared" si="75"/>
        <v>0</v>
      </c>
      <c r="S361" s="379"/>
      <c r="T361" s="342">
        <f t="shared" si="76"/>
        <v>0</v>
      </c>
      <c r="U361" s="379"/>
      <c r="V361" s="342">
        <f t="shared" si="77"/>
        <v>0</v>
      </c>
      <c r="W361" s="379"/>
      <c r="X361" s="383">
        <f t="shared" si="78"/>
        <v>0</v>
      </c>
      <c r="Y361" s="377"/>
    </row>
    <row r="362" spans="1:25" x14ac:dyDescent="0.25">
      <c r="A362" s="377"/>
      <c r="B362" s="343"/>
      <c r="C362" s="377"/>
      <c r="D362" s="384"/>
      <c r="E362" s="377"/>
      <c r="F362" s="377"/>
      <c r="G362" s="381" t="str">
        <f t="shared" si="66"/>
        <v/>
      </c>
      <c r="H362" s="382">
        <f t="shared" si="67"/>
        <v>0</v>
      </c>
      <c r="I362" s="382" t="str">
        <f t="shared" si="68"/>
        <v/>
      </c>
      <c r="J362" s="382" t="str">
        <f t="shared" si="69"/>
        <v/>
      </c>
      <c r="K362" s="382" t="str">
        <f t="shared" si="70"/>
        <v/>
      </c>
      <c r="L362" s="382" t="str">
        <f t="shared" si="71"/>
        <v/>
      </c>
      <c r="M362" s="382" t="str">
        <f t="shared" si="72"/>
        <v/>
      </c>
      <c r="N362" s="342">
        <f t="shared" si="73"/>
        <v>0</v>
      </c>
      <c r="O362" s="379"/>
      <c r="P362" s="342">
        <f t="shared" si="74"/>
        <v>0</v>
      </c>
      <c r="Q362" s="379"/>
      <c r="R362" s="342">
        <f t="shared" si="75"/>
        <v>0</v>
      </c>
      <c r="S362" s="379"/>
      <c r="T362" s="342">
        <f t="shared" si="76"/>
        <v>0</v>
      </c>
      <c r="U362" s="379"/>
      <c r="V362" s="342">
        <f t="shared" si="77"/>
        <v>0</v>
      </c>
      <c r="W362" s="379"/>
      <c r="X362" s="383">
        <f t="shared" si="78"/>
        <v>0</v>
      </c>
      <c r="Y362" s="377"/>
    </row>
    <row r="363" spans="1:25" x14ac:dyDescent="0.25">
      <c r="A363" s="377"/>
      <c r="B363" s="343"/>
      <c r="C363" s="377"/>
      <c r="D363" s="384"/>
      <c r="E363" s="377"/>
      <c r="F363" s="377"/>
      <c r="G363" s="381" t="str">
        <f t="shared" si="66"/>
        <v/>
      </c>
      <c r="H363" s="382">
        <f t="shared" si="67"/>
        <v>0</v>
      </c>
      <c r="I363" s="382" t="str">
        <f t="shared" si="68"/>
        <v/>
      </c>
      <c r="J363" s="382" t="str">
        <f t="shared" si="69"/>
        <v/>
      </c>
      <c r="K363" s="382" t="str">
        <f t="shared" si="70"/>
        <v/>
      </c>
      <c r="L363" s="382" t="str">
        <f t="shared" si="71"/>
        <v/>
      </c>
      <c r="M363" s="382" t="str">
        <f t="shared" si="72"/>
        <v/>
      </c>
      <c r="N363" s="342">
        <f t="shared" si="73"/>
        <v>0</v>
      </c>
      <c r="O363" s="379"/>
      <c r="P363" s="342">
        <f t="shared" si="74"/>
        <v>0</v>
      </c>
      <c r="Q363" s="379"/>
      <c r="R363" s="342">
        <f t="shared" si="75"/>
        <v>0</v>
      </c>
      <c r="S363" s="379"/>
      <c r="T363" s="342">
        <f t="shared" si="76"/>
        <v>0</v>
      </c>
      <c r="U363" s="379"/>
      <c r="V363" s="342">
        <f t="shared" si="77"/>
        <v>0</v>
      </c>
      <c r="W363" s="379"/>
      <c r="X363" s="383">
        <f t="shared" si="78"/>
        <v>0</v>
      </c>
      <c r="Y363" s="377"/>
    </row>
    <row r="364" spans="1:25" x14ac:dyDescent="0.25">
      <c r="A364" s="377"/>
      <c r="B364" s="343"/>
      <c r="C364" s="377"/>
      <c r="D364" s="384"/>
      <c r="E364" s="377"/>
      <c r="F364" s="377"/>
      <c r="G364" s="381" t="str">
        <f t="shared" si="66"/>
        <v/>
      </c>
      <c r="H364" s="382">
        <f t="shared" si="67"/>
        <v>0</v>
      </c>
      <c r="I364" s="382" t="str">
        <f t="shared" si="68"/>
        <v/>
      </c>
      <c r="J364" s="382" t="str">
        <f t="shared" si="69"/>
        <v/>
      </c>
      <c r="K364" s="382" t="str">
        <f t="shared" si="70"/>
        <v/>
      </c>
      <c r="L364" s="382" t="str">
        <f t="shared" si="71"/>
        <v/>
      </c>
      <c r="M364" s="382" t="str">
        <f t="shared" si="72"/>
        <v/>
      </c>
      <c r="N364" s="342">
        <f t="shared" si="73"/>
        <v>0</v>
      </c>
      <c r="O364" s="379"/>
      <c r="P364" s="342">
        <f t="shared" si="74"/>
        <v>0</v>
      </c>
      <c r="Q364" s="379"/>
      <c r="R364" s="342">
        <f t="shared" si="75"/>
        <v>0</v>
      </c>
      <c r="S364" s="379"/>
      <c r="T364" s="342">
        <f t="shared" si="76"/>
        <v>0</v>
      </c>
      <c r="U364" s="379"/>
      <c r="V364" s="342">
        <f t="shared" si="77"/>
        <v>0</v>
      </c>
      <c r="W364" s="379"/>
      <c r="X364" s="383">
        <f t="shared" si="78"/>
        <v>0</v>
      </c>
      <c r="Y364" s="377"/>
    </row>
    <row r="365" spans="1:25" x14ac:dyDescent="0.25">
      <c r="A365" s="377"/>
      <c r="B365" s="343"/>
      <c r="C365" s="377"/>
      <c r="D365" s="384"/>
      <c r="E365" s="377"/>
      <c r="F365" s="377"/>
      <c r="G365" s="381" t="str">
        <f t="shared" si="66"/>
        <v/>
      </c>
      <c r="H365" s="382">
        <f t="shared" si="67"/>
        <v>0</v>
      </c>
      <c r="I365" s="382" t="str">
        <f t="shared" si="68"/>
        <v/>
      </c>
      <c r="J365" s="382" t="str">
        <f t="shared" si="69"/>
        <v/>
      </c>
      <c r="K365" s="382" t="str">
        <f t="shared" si="70"/>
        <v/>
      </c>
      <c r="L365" s="382" t="str">
        <f t="shared" si="71"/>
        <v/>
      </c>
      <c r="M365" s="382" t="str">
        <f t="shared" si="72"/>
        <v/>
      </c>
      <c r="N365" s="342">
        <f t="shared" si="73"/>
        <v>0</v>
      </c>
      <c r="O365" s="379"/>
      <c r="P365" s="342">
        <f t="shared" si="74"/>
        <v>0</v>
      </c>
      <c r="Q365" s="379"/>
      <c r="R365" s="342">
        <f t="shared" si="75"/>
        <v>0</v>
      </c>
      <c r="S365" s="379"/>
      <c r="T365" s="342">
        <f t="shared" si="76"/>
        <v>0</v>
      </c>
      <c r="U365" s="379"/>
      <c r="V365" s="342">
        <f t="shared" si="77"/>
        <v>0</v>
      </c>
      <c r="W365" s="379"/>
      <c r="X365" s="383">
        <f t="shared" si="78"/>
        <v>0</v>
      </c>
      <c r="Y365" s="377"/>
    </row>
    <row r="366" spans="1:25" x14ac:dyDescent="0.25">
      <c r="A366" s="377"/>
      <c r="B366" s="343"/>
      <c r="C366" s="377"/>
      <c r="D366" s="384"/>
      <c r="E366" s="377"/>
      <c r="F366" s="377"/>
      <c r="G366" s="381" t="str">
        <f t="shared" si="66"/>
        <v/>
      </c>
      <c r="H366" s="382">
        <f t="shared" si="67"/>
        <v>0</v>
      </c>
      <c r="I366" s="382" t="str">
        <f t="shared" si="68"/>
        <v/>
      </c>
      <c r="J366" s="382" t="str">
        <f t="shared" si="69"/>
        <v/>
      </c>
      <c r="K366" s="382" t="str">
        <f t="shared" si="70"/>
        <v/>
      </c>
      <c r="L366" s="382" t="str">
        <f t="shared" si="71"/>
        <v/>
      </c>
      <c r="M366" s="382" t="str">
        <f t="shared" si="72"/>
        <v/>
      </c>
      <c r="N366" s="342">
        <f t="shared" si="73"/>
        <v>0</v>
      </c>
      <c r="O366" s="379"/>
      <c r="P366" s="342">
        <f t="shared" si="74"/>
        <v>0</v>
      </c>
      <c r="Q366" s="379"/>
      <c r="R366" s="342">
        <f t="shared" si="75"/>
        <v>0</v>
      </c>
      <c r="S366" s="379"/>
      <c r="T366" s="342">
        <f t="shared" si="76"/>
        <v>0</v>
      </c>
      <c r="U366" s="379"/>
      <c r="V366" s="342">
        <f t="shared" si="77"/>
        <v>0</v>
      </c>
      <c r="W366" s="379"/>
      <c r="X366" s="383">
        <f t="shared" si="78"/>
        <v>0</v>
      </c>
      <c r="Y366" s="377"/>
    </row>
    <row r="367" spans="1:25" x14ac:dyDescent="0.25">
      <c r="A367" s="377"/>
      <c r="B367" s="343"/>
      <c r="C367" s="377"/>
      <c r="D367" s="384"/>
      <c r="E367" s="377"/>
      <c r="F367" s="377"/>
      <c r="G367" s="381" t="str">
        <f t="shared" si="66"/>
        <v/>
      </c>
      <c r="H367" s="382">
        <f t="shared" si="67"/>
        <v>0</v>
      </c>
      <c r="I367" s="382" t="str">
        <f t="shared" si="68"/>
        <v/>
      </c>
      <c r="J367" s="382" t="str">
        <f t="shared" si="69"/>
        <v/>
      </c>
      <c r="K367" s="382" t="str">
        <f t="shared" si="70"/>
        <v/>
      </c>
      <c r="L367" s="382" t="str">
        <f t="shared" si="71"/>
        <v/>
      </c>
      <c r="M367" s="382" t="str">
        <f t="shared" si="72"/>
        <v/>
      </c>
      <c r="N367" s="342">
        <f t="shared" si="73"/>
        <v>0</v>
      </c>
      <c r="O367" s="379"/>
      <c r="P367" s="342">
        <f t="shared" si="74"/>
        <v>0</v>
      </c>
      <c r="Q367" s="379"/>
      <c r="R367" s="342">
        <f t="shared" si="75"/>
        <v>0</v>
      </c>
      <c r="S367" s="379"/>
      <c r="T367" s="342">
        <f t="shared" si="76"/>
        <v>0</v>
      </c>
      <c r="U367" s="379"/>
      <c r="V367" s="342">
        <f t="shared" si="77"/>
        <v>0</v>
      </c>
      <c r="W367" s="379"/>
      <c r="X367" s="383">
        <f t="shared" si="78"/>
        <v>0</v>
      </c>
      <c r="Y367" s="377"/>
    </row>
    <row r="368" spans="1:25" x14ac:dyDescent="0.25">
      <c r="A368" s="377"/>
      <c r="B368" s="343"/>
      <c r="C368" s="377"/>
      <c r="D368" s="384"/>
      <c r="E368" s="377"/>
      <c r="F368" s="377"/>
      <c r="G368" s="381" t="str">
        <f t="shared" si="66"/>
        <v/>
      </c>
      <c r="H368" s="382">
        <f t="shared" si="67"/>
        <v>0</v>
      </c>
      <c r="I368" s="382" t="str">
        <f t="shared" si="68"/>
        <v/>
      </c>
      <c r="J368" s="382" t="str">
        <f t="shared" si="69"/>
        <v/>
      </c>
      <c r="K368" s="382" t="str">
        <f t="shared" si="70"/>
        <v/>
      </c>
      <c r="L368" s="382" t="str">
        <f t="shared" si="71"/>
        <v/>
      </c>
      <c r="M368" s="382" t="str">
        <f t="shared" si="72"/>
        <v/>
      </c>
      <c r="N368" s="342">
        <f t="shared" si="73"/>
        <v>0</v>
      </c>
      <c r="O368" s="379"/>
      <c r="P368" s="342">
        <f t="shared" si="74"/>
        <v>0</v>
      </c>
      <c r="Q368" s="379"/>
      <c r="R368" s="342">
        <f t="shared" si="75"/>
        <v>0</v>
      </c>
      <c r="S368" s="379"/>
      <c r="T368" s="342">
        <f t="shared" si="76"/>
        <v>0</v>
      </c>
      <c r="U368" s="379"/>
      <c r="V368" s="342">
        <f t="shared" si="77"/>
        <v>0</v>
      </c>
      <c r="W368" s="379"/>
      <c r="X368" s="383">
        <f t="shared" si="78"/>
        <v>0</v>
      </c>
      <c r="Y368" s="377"/>
    </row>
    <row r="369" spans="1:25" x14ac:dyDescent="0.25">
      <c r="A369" s="377"/>
      <c r="B369" s="343"/>
      <c r="C369" s="377"/>
      <c r="D369" s="384"/>
      <c r="E369" s="377"/>
      <c r="F369" s="377"/>
      <c r="G369" s="381" t="str">
        <f t="shared" si="66"/>
        <v/>
      </c>
      <c r="H369" s="382">
        <f t="shared" si="67"/>
        <v>0</v>
      </c>
      <c r="I369" s="382" t="str">
        <f t="shared" si="68"/>
        <v/>
      </c>
      <c r="J369" s="382" t="str">
        <f t="shared" si="69"/>
        <v/>
      </c>
      <c r="K369" s="382" t="str">
        <f t="shared" si="70"/>
        <v/>
      </c>
      <c r="L369" s="382" t="str">
        <f t="shared" si="71"/>
        <v/>
      </c>
      <c r="M369" s="382" t="str">
        <f t="shared" si="72"/>
        <v/>
      </c>
      <c r="N369" s="342">
        <f t="shared" si="73"/>
        <v>0</v>
      </c>
      <c r="O369" s="379"/>
      <c r="P369" s="342">
        <f t="shared" si="74"/>
        <v>0</v>
      </c>
      <c r="Q369" s="379"/>
      <c r="R369" s="342">
        <f t="shared" si="75"/>
        <v>0</v>
      </c>
      <c r="S369" s="379"/>
      <c r="T369" s="342">
        <f t="shared" si="76"/>
        <v>0</v>
      </c>
      <c r="U369" s="379"/>
      <c r="V369" s="342">
        <f t="shared" si="77"/>
        <v>0</v>
      </c>
      <c r="W369" s="379"/>
      <c r="X369" s="383">
        <f t="shared" si="78"/>
        <v>0</v>
      </c>
      <c r="Y369" s="377"/>
    </row>
    <row r="370" spans="1:25" x14ac:dyDescent="0.25">
      <c r="A370" s="377"/>
      <c r="B370" s="343"/>
      <c r="C370" s="377"/>
      <c r="D370" s="384"/>
      <c r="E370" s="377"/>
      <c r="F370" s="377"/>
      <c r="G370" s="381" t="str">
        <f t="shared" si="66"/>
        <v/>
      </c>
      <c r="H370" s="382">
        <f t="shared" si="67"/>
        <v>0</v>
      </c>
      <c r="I370" s="382" t="str">
        <f t="shared" si="68"/>
        <v/>
      </c>
      <c r="J370" s="382" t="str">
        <f t="shared" si="69"/>
        <v/>
      </c>
      <c r="K370" s="382" t="str">
        <f t="shared" si="70"/>
        <v/>
      </c>
      <c r="L370" s="382" t="str">
        <f t="shared" si="71"/>
        <v/>
      </c>
      <c r="M370" s="382" t="str">
        <f t="shared" si="72"/>
        <v/>
      </c>
      <c r="N370" s="342">
        <f t="shared" si="73"/>
        <v>0</v>
      </c>
      <c r="O370" s="379"/>
      <c r="P370" s="342">
        <f t="shared" si="74"/>
        <v>0</v>
      </c>
      <c r="Q370" s="379"/>
      <c r="R370" s="342">
        <f t="shared" si="75"/>
        <v>0</v>
      </c>
      <c r="S370" s="379"/>
      <c r="T370" s="342">
        <f t="shared" si="76"/>
        <v>0</v>
      </c>
      <c r="U370" s="379"/>
      <c r="V370" s="342">
        <f t="shared" si="77"/>
        <v>0</v>
      </c>
      <c r="W370" s="379"/>
      <c r="X370" s="383">
        <f t="shared" si="78"/>
        <v>0</v>
      </c>
      <c r="Y370" s="377"/>
    </row>
    <row r="371" spans="1:25" x14ac:dyDescent="0.25">
      <c r="A371" s="377"/>
      <c r="B371" s="343"/>
      <c r="C371" s="377"/>
      <c r="D371" s="384"/>
      <c r="E371" s="377"/>
      <c r="F371" s="377"/>
      <c r="G371" s="381" t="str">
        <f t="shared" si="66"/>
        <v/>
      </c>
      <c r="H371" s="382">
        <f t="shared" si="67"/>
        <v>0</v>
      </c>
      <c r="I371" s="382" t="str">
        <f t="shared" si="68"/>
        <v/>
      </c>
      <c r="J371" s="382" t="str">
        <f t="shared" si="69"/>
        <v/>
      </c>
      <c r="K371" s="382" t="str">
        <f t="shared" si="70"/>
        <v/>
      </c>
      <c r="L371" s="382" t="str">
        <f t="shared" si="71"/>
        <v/>
      </c>
      <c r="M371" s="382" t="str">
        <f t="shared" si="72"/>
        <v/>
      </c>
      <c r="N371" s="342">
        <f t="shared" si="73"/>
        <v>0</v>
      </c>
      <c r="O371" s="379"/>
      <c r="P371" s="342">
        <f t="shared" si="74"/>
        <v>0</v>
      </c>
      <c r="Q371" s="379"/>
      <c r="R371" s="342">
        <f t="shared" si="75"/>
        <v>0</v>
      </c>
      <c r="S371" s="379"/>
      <c r="T371" s="342">
        <f t="shared" si="76"/>
        <v>0</v>
      </c>
      <c r="U371" s="379"/>
      <c r="V371" s="342">
        <f t="shared" si="77"/>
        <v>0</v>
      </c>
      <c r="W371" s="379"/>
      <c r="X371" s="383">
        <f t="shared" si="78"/>
        <v>0</v>
      </c>
      <c r="Y371" s="377"/>
    </row>
    <row r="372" spans="1:25" x14ac:dyDescent="0.25">
      <c r="A372" s="377"/>
      <c r="B372" s="343"/>
      <c r="C372" s="377"/>
      <c r="D372" s="384"/>
      <c r="E372" s="377"/>
      <c r="F372" s="377"/>
      <c r="G372" s="381" t="str">
        <f t="shared" si="66"/>
        <v/>
      </c>
      <c r="H372" s="382">
        <f t="shared" si="67"/>
        <v>0</v>
      </c>
      <c r="I372" s="382" t="str">
        <f t="shared" si="68"/>
        <v/>
      </c>
      <c r="J372" s="382" t="str">
        <f t="shared" si="69"/>
        <v/>
      </c>
      <c r="K372" s="382" t="str">
        <f t="shared" si="70"/>
        <v/>
      </c>
      <c r="L372" s="382" t="str">
        <f t="shared" si="71"/>
        <v/>
      </c>
      <c r="M372" s="382" t="str">
        <f t="shared" si="72"/>
        <v/>
      </c>
      <c r="N372" s="342">
        <f t="shared" si="73"/>
        <v>0</v>
      </c>
      <c r="O372" s="379"/>
      <c r="P372" s="342">
        <f t="shared" si="74"/>
        <v>0</v>
      </c>
      <c r="Q372" s="379"/>
      <c r="R372" s="342">
        <f t="shared" si="75"/>
        <v>0</v>
      </c>
      <c r="S372" s="379"/>
      <c r="T372" s="342">
        <f t="shared" si="76"/>
        <v>0</v>
      </c>
      <c r="U372" s="379"/>
      <c r="V372" s="342">
        <f t="shared" si="77"/>
        <v>0</v>
      </c>
      <c r="W372" s="379"/>
      <c r="X372" s="383">
        <f t="shared" si="78"/>
        <v>0</v>
      </c>
      <c r="Y372" s="377"/>
    </row>
    <row r="373" spans="1:25" x14ac:dyDescent="0.25">
      <c r="A373" s="377"/>
      <c r="B373" s="343"/>
      <c r="C373" s="377"/>
      <c r="D373" s="384"/>
      <c r="E373" s="377"/>
      <c r="F373" s="377"/>
      <c r="G373" s="381" t="str">
        <f t="shared" si="66"/>
        <v/>
      </c>
      <c r="H373" s="382">
        <f t="shared" si="67"/>
        <v>0</v>
      </c>
      <c r="I373" s="382" t="str">
        <f t="shared" si="68"/>
        <v/>
      </c>
      <c r="J373" s="382" t="str">
        <f t="shared" si="69"/>
        <v/>
      </c>
      <c r="K373" s="382" t="str">
        <f t="shared" si="70"/>
        <v/>
      </c>
      <c r="L373" s="382" t="str">
        <f t="shared" si="71"/>
        <v/>
      </c>
      <c r="M373" s="382" t="str">
        <f t="shared" si="72"/>
        <v/>
      </c>
      <c r="N373" s="342">
        <f t="shared" si="73"/>
        <v>0</v>
      </c>
      <c r="O373" s="379"/>
      <c r="P373" s="342">
        <f t="shared" si="74"/>
        <v>0</v>
      </c>
      <c r="Q373" s="379"/>
      <c r="R373" s="342">
        <f t="shared" si="75"/>
        <v>0</v>
      </c>
      <c r="S373" s="379"/>
      <c r="T373" s="342">
        <f t="shared" si="76"/>
        <v>0</v>
      </c>
      <c r="U373" s="379"/>
      <c r="V373" s="342">
        <f t="shared" si="77"/>
        <v>0</v>
      </c>
      <c r="W373" s="379"/>
      <c r="X373" s="383">
        <f t="shared" si="78"/>
        <v>0</v>
      </c>
      <c r="Y373" s="377"/>
    </row>
    <row r="374" spans="1:25" x14ac:dyDescent="0.25">
      <c r="A374" s="377"/>
      <c r="B374" s="343"/>
      <c r="C374" s="377"/>
      <c r="D374" s="384"/>
      <c r="E374" s="377"/>
      <c r="F374" s="377"/>
      <c r="G374" s="381" t="str">
        <f t="shared" si="66"/>
        <v/>
      </c>
      <c r="H374" s="382">
        <f t="shared" si="67"/>
        <v>0</v>
      </c>
      <c r="I374" s="382" t="str">
        <f t="shared" si="68"/>
        <v/>
      </c>
      <c r="J374" s="382" t="str">
        <f t="shared" si="69"/>
        <v/>
      </c>
      <c r="K374" s="382" t="str">
        <f t="shared" si="70"/>
        <v/>
      </c>
      <c r="L374" s="382" t="str">
        <f t="shared" si="71"/>
        <v/>
      </c>
      <c r="M374" s="382" t="str">
        <f t="shared" si="72"/>
        <v/>
      </c>
      <c r="N374" s="342">
        <f t="shared" si="73"/>
        <v>0</v>
      </c>
      <c r="O374" s="379"/>
      <c r="P374" s="342">
        <f t="shared" si="74"/>
        <v>0</v>
      </c>
      <c r="Q374" s="379"/>
      <c r="R374" s="342">
        <f t="shared" si="75"/>
        <v>0</v>
      </c>
      <c r="S374" s="379"/>
      <c r="T374" s="342">
        <f t="shared" si="76"/>
        <v>0</v>
      </c>
      <c r="U374" s="379"/>
      <c r="V374" s="342">
        <f t="shared" si="77"/>
        <v>0</v>
      </c>
      <c r="W374" s="379"/>
      <c r="X374" s="383">
        <f t="shared" si="78"/>
        <v>0</v>
      </c>
      <c r="Y374" s="377"/>
    </row>
    <row r="375" spans="1:25" x14ac:dyDescent="0.25">
      <c r="A375" s="377"/>
      <c r="B375" s="343"/>
      <c r="C375" s="377"/>
      <c r="D375" s="384"/>
      <c r="E375" s="377"/>
      <c r="F375" s="377"/>
      <c r="G375" s="381" t="str">
        <f t="shared" si="66"/>
        <v/>
      </c>
      <c r="H375" s="382">
        <f t="shared" si="67"/>
        <v>0</v>
      </c>
      <c r="I375" s="382" t="str">
        <f t="shared" si="68"/>
        <v/>
      </c>
      <c r="J375" s="382" t="str">
        <f t="shared" si="69"/>
        <v/>
      </c>
      <c r="K375" s="382" t="str">
        <f t="shared" si="70"/>
        <v/>
      </c>
      <c r="L375" s="382" t="str">
        <f t="shared" si="71"/>
        <v/>
      </c>
      <c r="M375" s="382" t="str">
        <f t="shared" si="72"/>
        <v/>
      </c>
      <c r="N375" s="342">
        <f t="shared" si="73"/>
        <v>0</v>
      </c>
      <c r="O375" s="379"/>
      <c r="P375" s="342">
        <f t="shared" si="74"/>
        <v>0</v>
      </c>
      <c r="Q375" s="379"/>
      <c r="R375" s="342">
        <f t="shared" si="75"/>
        <v>0</v>
      </c>
      <c r="S375" s="379"/>
      <c r="T375" s="342">
        <f t="shared" si="76"/>
        <v>0</v>
      </c>
      <c r="U375" s="379"/>
      <c r="V375" s="342">
        <f t="shared" si="77"/>
        <v>0</v>
      </c>
      <c r="W375" s="379"/>
      <c r="X375" s="383">
        <f t="shared" si="78"/>
        <v>0</v>
      </c>
      <c r="Y375" s="377"/>
    </row>
    <row r="376" spans="1:25" x14ac:dyDescent="0.25">
      <c r="A376" s="377"/>
      <c r="B376" s="343"/>
      <c r="C376" s="377"/>
      <c r="D376" s="384"/>
      <c r="E376" s="377"/>
      <c r="F376" s="377"/>
      <c r="G376" s="381" t="str">
        <f t="shared" si="66"/>
        <v/>
      </c>
      <c r="H376" s="382">
        <f t="shared" si="67"/>
        <v>0</v>
      </c>
      <c r="I376" s="382" t="str">
        <f t="shared" si="68"/>
        <v/>
      </c>
      <c r="J376" s="382" t="str">
        <f t="shared" si="69"/>
        <v/>
      </c>
      <c r="K376" s="382" t="str">
        <f t="shared" si="70"/>
        <v/>
      </c>
      <c r="L376" s="382" t="str">
        <f t="shared" si="71"/>
        <v/>
      </c>
      <c r="M376" s="382" t="str">
        <f t="shared" si="72"/>
        <v/>
      </c>
      <c r="N376" s="342">
        <f t="shared" si="73"/>
        <v>0</v>
      </c>
      <c r="O376" s="379"/>
      <c r="P376" s="342">
        <f t="shared" si="74"/>
        <v>0</v>
      </c>
      <c r="Q376" s="379"/>
      <c r="R376" s="342">
        <f t="shared" si="75"/>
        <v>0</v>
      </c>
      <c r="S376" s="379"/>
      <c r="T376" s="342">
        <f t="shared" si="76"/>
        <v>0</v>
      </c>
      <c r="U376" s="379"/>
      <c r="V376" s="342">
        <f t="shared" si="77"/>
        <v>0</v>
      </c>
      <c r="W376" s="379"/>
      <c r="X376" s="383">
        <f t="shared" si="78"/>
        <v>0</v>
      </c>
      <c r="Y376" s="377"/>
    </row>
    <row r="377" spans="1:25" x14ac:dyDescent="0.25">
      <c r="A377" s="377"/>
      <c r="B377" s="343"/>
      <c r="C377" s="377"/>
      <c r="D377" s="384"/>
      <c r="E377" s="377"/>
      <c r="F377" s="377"/>
      <c r="G377" s="381" t="str">
        <f t="shared" si="66"/>
        <v/>
      </c>
      <c r="H377" s="382">
        <f t="shared" si="67"/>
        <v>0</v>
      </c>
      <c r="I377" s="382" t="str">
        <f t="shared" si="68"/>
        <v/>
      </c>
      <c r="J377" s="382" t="str">
        <f t="shared" si="69"/>
        <v/>
      </c>
      <c r="K377" s="382" t="str">
        <f t="shared" si="70"/>
        <v/>
      </c>
      <c r="L377" s="382" t="str">
        <f t="shared" si="71"/>
        <v/>
      </c>
      <c r="M377" s="382" t="str">
        <f t="shared" si="72"/>
        <v/>
      </c>
      <c r="N377" s="342">
        <f t="shared" si="73"/>
        <v>0</v>
      </c>
      <c r="O377" s="379"/>
      <c r="P377" s="342">
        <f t="shared" si="74"/>
        <v>0</v>
      </c>
      <c r="Q377" s="379"/>
      <c r="R377" s="342">
        <f t="shared" si="75"/>
        <v>0</v>
      </c>
      <c r="S377" s="379"/>
      <c r="T377" s="342">
        <f t="shared" si="76"/>
        <v>0</v>
      </c>
      <c r="U377" s="379"/>
      <c r="V377" s="342">
        <f t="shared" si="77"/>
        <v>0</v>
      </c>
      <c r="W377" s="379"/>
      <c r="X377" s="383">
        <f t="shared" si="78"/>
        <v>0</v>
      </c>
      <c r="Y377" s="377"/>
    </row>
    <row r="378" spans="1:25" x14ac:dyDescent="0.25">
      <c r="A378" s="377"/>
      <c r="B378" s="343"/>
      <c r="C378" s="377"/>
      <c r="D378" s="384"/>
      <c r="E378" s="377"/>
      <c r="F378" s="377"/>
      <c r="G378" s="381" t="str">
        <f t="shared" si="66"/>
        <v/>
      </c>
      <c r="H378" s="382">
        <f t="shared" si="67"/>
        <v>0</v>
      </c>
      <c r="I378" s="382" t="str">
        <f t="shared" si="68"/>
        <v/>
      </c>
      <c r="J378" s="382" t="str">
        <f t="shared" si="69"/>
        <v/>
      </c>
      <c r="K378" s="382" t="str">
        <f t="shared" si="70"/>
        <v/>
      </c>
      <c r="L378" s="382" t="str">
        <f t="shared" si="71"/>
        <v/>
      </c>
      <c r="M378" s="382" t="str">
        <f t="shared" si="72"/>
        <v/>
      </c>
      <c r="N378" s="342">
        <f t="shared" si="73"/>
        <v>0</v>
      </c>
      <c r="O378" s="379"/>
      <c r="P378" s="342">
        <f t="shared" si="74"/>
        <v>0</v>
      </c>
      <c r="Q378" s="379"/>
      <c r="R378" s="342">
        <f t="shared" si="75"/>
        <v>0</v>
      </c>
      <c r="S378" s="379"/>
      <c r="T378" s="342">
        <f t="shared" si="76"/>
        <v>0</v>
      </c>
      <c r="U378" s="379"/>
      <c r="V378" s="342">
        <f t="shared" si="77"/>
        <v>0</v>
      </c>
      <c r="W378" s="379"/>
      <c r="X378" s="383">
        <f t="shared" si="78"/>
        <v>0</v>
      </c>
      <c r="Y378" s="377"/>
    </row>
    <row r="379" spans="1:25" x14ac:dyDescent="0.25">
      <c r="A379" s="377"/>
      <c r="B379" s="343"/>
      <c r="C379" s="377"/>
      <c r="D379" s="384"/>
      <c r="E379" s="377"/>
      <c r="F379" s="377"/>
      <c r="G379" s="381" t="str">
        <f t="shared" si="66"/>
        <v/>
      </c>
      <c r="H379" s="382">
        <f t="shared" si="67"/>
        <v>0</v>
      </c>
      <c r="I379" s="382" t="str">
        <f t="shared" si="68"/>
        <v/>
      </c>
      <c r="J379" s="382" t="str">
        <f t="shared" si="69"/>
        <v/>
      </c>
      <c r="K379" s="382" t="str">
        <f t="shared" si="70"/>
        <v/>
      </c>
      <c r="L379" s="382" t="str">
        <f t="shared" si="71"/>
        <v/>
      </c>
      <c r="M379" s="382" t="str">
        <f t="shared" si="72"/>
        <v/>
      </c>
      <c r="N379" s="342">
        <f t="shared" si="73"/>
        <v>0</v>
      </c>
      <c r="O379" s="379"/>
      <c r="P379" s="342">
        <f t="shared" si="74"/>
        <v>0</v>
      </c>
      <c r="Q379" s="379"/>
      <c r="R379" s="342">
        <f t="shared" si="75"/>
        <v>0</v>
      </c>
      <c r="S379" s="379"/>
      <c r="T379" s="342">
        <f t="shared" si="76"/>
        <v>0</v>
      </c>
      <c r="U379" s="379"/>
      <c r="V379" s="342">
        <f t="shared" si="77"/>
        <v>0</v>
      </c>
      <c r="W379" s="379"/>
      <c r="X379" s="383">
        <f t="shared" si="78"/>
        <v>0</v>
      </c>
      <c r="Y379" s="377"/>
    </row>
    <row r="380" spans="1:25" x14ac:dyDescent="0.25">
      <c r="A380" s="377"/>
      <c r="B380" s="343"/>
      <c r="C380" s="377"/>
      <c r="D380" s="384"/>
      <c r="E380" s="377"/>
      <c r="F380" s="377"/>
      <c r="G380" s="381" t="str">
        <f t="shared" si="66"/>
        <v/>
      </c>
      <c r="H380" s="382">
        <f t="shared" si="67"/>
        <v>0</v>
      </c>
      <c r="I380" s="382" t="str">
        <f t="shared" si="68"/>
        <v/>
      </c>
      <c r="J380" s="382" t="str">
        <f t="shared" si="69"/>
        <v/>
      </c>
      <c r="K380" s="382" t="str">
        <f t="shared" si="70"/>
        <v/>
      </c>
      <c r="L380" s="382" t="str">
        <f t="shared" si="71"/>
        <v/>
      </c>
      <c r="M380" s="382" t="str">
        <f t="shared" si="72"/>
        <v/>
      </c>
      <c r="N380" s="342">
        <f t="shared" si="73"/>
        <v>0</v>
      </c>
      <c r="O380" s="379"/>
      <c r="P380" s="342">
        <f t="shared" si="74"/>
        <v>0</v>
      </c>
      <c r="Q380" s="379"/>
      <c r="R380" s="342">
        <f t="shared" si="75"/>
        <v>0</v>
      </c>
      <c r="S380" s="379"/>
      <c r="T380" s="342">
        <f t="shared" si="76"/>
        <v>0</v>
      </c>
      <c r="U380" s="379"/>
      <c r="V380" s="342">
        <f t="shared" si="77"/>
        <v>0</v>
      </c>
      <c r="W380" s="379"/>
      <c r="X380" s="383">
        <f t="shared" si="78"/>
        <v>0</v>
      </c>
      <c r="Y380" s="377"/>
    </row>
    <row r="381" spans="1:25" x14ac:dyDescent="0.25">
      <c r="A381" s="377"/>
      <c r="B381" s="343"/>
      <c r="C381" s="377"/>
      <c r="D381" s="384"/>
      <c r="E381" s="377"/>
      <c r="F381" s="377"/>
      <c r="G381" s="381" t="str">
        <f t="shared" si="66"/>
        <v/>
      </c>
      <c r="H381" s="382">
        <f t="shared" si="67"/>
        <v>0</v>
      </c>
      <c r="I381" s="382" t="str">
        <f t="shared" si="68"/>
        <v/>
      </c>
      <c r="J381" s="382" t="str">
        <f t="shared" si="69"/>
        <v/>
      </c>
      <c r="K381" s="382" t="str">
        <f t="shared" si="70"/>
        <v/>
      </c>
      <c r="L381" s="382" t="str">
        <f t="shared" si="71"/>
        <v/>
      </c>
      <c r="M381" s="382" t="str">
        <f t="shared" si="72"/>
        <v/>
      </c>
      <c r="N381" s="342">
        <f t="shared" si="73"/>
        <v>0</v>
      </c>
      <c r="O381" s="379"/>
      <c r="P381" s="342">
        <f t="shared" si="74"/>
        <v>0</v>
      </c>
      <c r="Q381" s="379"/>
      <c r="R381" s="342">
        <f t="shared" si="75"/>
        <v>0</v>
      </c>
      <c r="S381" s="379"/>
      <c r="T381" s="342">
        <f t="shared" si="76"/>
        <v>0</v>
      </c>
      <c r="U381" s="379"/>
      <c r="V381" s="342">
        <f t="shared" si="77"/>
        <v>0</v>
      </c>
      <c r="W381" s="379"/>
      <c r="X381" s="383">
        <f t="shared" si="78"/>
        <v>0</v>
      </c>
      <c r="Y381" s="377"/>
    </row>
    <row r="382" spans="1:25" x14ac:dyDescent="0.25">
      <c r="A382" s="377"/>
      <c r="B382" s="343"/>
      <c r="C382" s="377"/>
      <c r="D382" s="384"/>
      <c r="E382" s="377"/>
      <c r="F382" s="377"/>
      <c r="G382" s="381" t="str">
        <f t="shared" si="66"/>
        <v/>
      </c>
      <c r="H382" s="382">
        <f t="shared" si="67"/>
        <v>0</v>
      </c>
      <c r="I382" s="382" t="str">
        <f t="shared" si="68"/>
        <v/>
      </c>
      <c r="J382" s="382" t="str">
        <f t="shared" si="69"/>
        <v/>
      </c>
      <c r="K382" s="382" t="str">
        <f t="shared" si="70"/>
        <v/>
      </c>
      <c r="L382" s="382" t="str">
        <f t="shared" si="71"/>
        <v/>
      </c>
      <c r="M382" s="382" t="str">
        <f t="shared" si="72"/>
        <v/>
      </c>
      <c r="N382" s="342">
        <f t="shared" si="73"/>
        <v>0</v>
      </c>
      <c r="O382" s="379"/>
      <c r="P382" s="342">
        <f t="shared" si="74"/>
        <v>0</v>
      </c>
      <c r="Q382" s="379"/>
      <c r="R382" s="342">
        <f t="shared" si="75"/>
        <v>0</v>
      </c>
      <c r="S382" s="379"/>
      <c r="T382" s="342">
        <f t="shared" si="76"/>
        <v>0</v>
      </c>
      <c r="U382" s="379"/>
      <c r="V382" s="342">
        <f t="shared" si="77"/>
        <v>0</v>
      </c>
      <c r="W382" s="379"/>
      <c r="X382" s="383">
        <f t="shared" si="78"/>
        <v>0</v>
      </c>
      <c r="Y382" s="377"/>
    </row>
    <row r="383" spans="1:25" x14ac:dyDescent="0.25">
      <c r="A383" s="377"/>
      <c r="B383" s="343"/>
      <c r="C383" s="377"/>
      <c r="D383" s="384"/>
      <c r="E383" s="377"/>
      <c r="F383" s="377"/>
      <c r="G383" s="381" t="str">
        <f t="shared" si="66"/>
        <v/>
      </c>
      <c r="H383" s="382">
        <f t="shared" si="67"/>
        <v>0</v>
      </c>
      <c r="I383" s="382" t="str">
        <f t="shared" si="68"/>
        <v/>
      </c>
      <c r="J383" s="382" t="str">
        <f t="shared" si="69"/>
        <v/>
      </c>
      <c r="K383" s="382" t="str">
        <f t="shared" si="70"/>
        <v/>
      </c>
      <c r="L383" s="382" t="str">
        <f t="shared" si="71"/>
        <v/>
      </c>
      <c r="M383" s="382" t="str">
        <f t="shared" si="72"/>
        <v/>
      </c>
      <c r="N383" s="342">
        <f t="shared" si="73"/>
        <v>0</v>
      </c>
      <c r="O383" s="379"/>
      <c r="P383" s="342">
        <f t="shared" si="74"/>
        <v>0</v>
      </c>
      <c r="Q383" s="379"/>
      <c r="R383" s="342">
        <f t="shared" si="75"/>
        <v>0</v>
      </c>
      <c r="S383" s="379"/>
      <c r="T383" s="342">
        <f t="shared" si="76"/>
        <v>0</v>
      </c>
      <c r="U383" s="379"/>
      <c r="V383" s="342">
        <f t="shared" si="77"/>
        <v>0</v>
      </c>
      <c r="W383" s="379"/>
      <c r="X383" s="383">
        <f t="shared" si="78"/>
        <v>0</v>
      </c>
      <c r="Y383" s="377"/>
    </row>
    <row r="384" spans="1:25" x14ac:dyDescent="0.25">
      <c r="A384" s="377"/>
      <c r="B384" s="343"/>
      <c r="C384" s="377"/>
      <c r="D384" s="384"/>
      <c r="E384" s="377"/>
      <c r="F384" s="377"/>
      <c r="G384" s="381" t="str">
        <f t="shared" si="66"/>
        <v/>
      </c>
      <c r="H384" s="382">
        <f t="shared" si="67"/>
        <v>0</v>
      </c>
      <c r="I384" s="382" t="str">
        <f t="shared" si="68"/>
        <v/>
      </c>
      <c r="J384" s="382" t="str">
        <f t="shared" si="69"/>
        <v/>
      </c>
      <c r="K384" s="382" t="str">
        <f t="shared" si="70"/>
        <v/>
      </c>
      <c r="L384" s="382" t="str">
        <f t="shared" si="71"/>
        <v/>
      </c>
      <c r="M384" s="382" t="str">
        <f t="shared" si="72"/>
        <v/>
      </c>
      <c r="N384" s="342">
        <f t="shared" si="73"/>
        <v>0</v>
      </c>
      <c r="O384" s="379"/>
      <c r="P384" s="342">
        <f t="shared" si="74"/>
        <v>0</v>
      </c>
      <c r="Q384" s="379"/>
      <c r="R384" s="342">
        <f t="shared" si="75"/>
        <v>0</v>
      </c>
      <c r="S384" s="379"/>
      <c r="T384" s="342">
        <f t="shared" si="76"/>
        <v>0</v>
      </c>
      <c r="U384" s="379"/>
      <c r="V384" s="342">
        <f t="shared" si="77"/>
        <v>0</v>
      </c>
      <c r="W384" s="379"/>
      <c r="X384" s="383">
        <f t="shared" si="78"/>
        <v>0</v>
      </c>
      <c r="Y384" s="377"/>
    </row>
    <row r="385" spans="1:25" x14ac:dyDescent="0.25">
      <c r="A385" s="377"/>
      <c r="B385" s="343"/>
      <c r="C385" s="377"/>
      <c r="D385" s="384"/>
      <c r="E385" s="377"/>
      <c r="F385" s="377"/>
      <c r="G385" s="381" t="str">
        <f t="shared" si="66"/>
        <v/>
      </c>
      <c r="H385" s="382">
        <f t="shared" si="67"/>
        <v>0</v>
      </c>
      <c r="I385" s="382" t="str">
        <f t="shared" si="68"/>
        <v/>
      </c>
      <c r="J385" s="382" t="str">
        <f t="shared" si="69"/>
        <v/>
      </c>
      <c r="K385" s="382" t="str">
        <f t="shared" si="70"/>
        <v/>
      </c>
      <c r="L385" s="382" t="str">
        <f t="shared" si="71"/>
        <v/>
      </c>
      <c r="M385" s="382" t="str">
        <f t="shared" si="72"/>
        <v/>
      </c>
      <c r="N385" s="342">
        <f t="shared" si="73"/>
        <v>0</v>
      </c>
      <c r="O385" s="379"/>
      <c r="P385" s="342">
        <f t="shared" si="74"/>
        <v>0</v>
      </c>
      <c r="Q385" s="379"/>
      <c r="R385" s="342">
        <f t="shared" si="75"/>
        <v>0</v>
      </c>
      <c r="S385" s="379"/>
      <c r="T385" s="342">
        <f t="shared" si="76"/>
        <v>0</v>
      </c>
      <c r="U385" s="379"/>
      <c r="V385" s="342">
        <f t="shared" si="77"/>
        <v>0</v>
      </c>
      <c r="W385" s="379"/>
      <c r="X385" s="383">
        <f t="shared" si="78"/>
        <v>0</v>
      </c>
      <c r="Y385" s="377"/>
    </row>
    <row r="386" spans="1:25" x14ac:dyDescent="0.25">
      <c r="A386" s="377"/>
      <c r="B386" s="343"/>
      <c r="C386" s="377"/>
      <c r="D386" s="384"/>
      <c r="E386" s="377"/>
      <c r="F386" s="377"/>
      <c r="G386" s="381" t="str">
        <f t="shared" si="66"/>
        <v/>
      </c>
      <c r="H386" s="382">
        <f t="shared" si="67"/>
        <v>0</v>
      </c>
      <c r="I386" s="382" t="str">
        <f t="shared" si="68"/>
        <v/>
      </c>
      <c r="J386" s="382" t="str">
        <f t="shared" si="69"/>
        <v/>
      </c>
      <c r="K386" s="382" t="str">
        <f t="shared" si="70"/>
        <v/>
      </c>
      <c r="L386" s="382" t="str">
        <f t="shared" si="71"/>
        <v/>
      </c>
      <c r="M386" s="382" t="str">
        <f t="shared" si="72"/>
        <v/>
      </c>
      <c r="N386" s="342">
        <f t="shared" si="73"/>
        <v>0</v>
      </c>
      <c r="O386" s="379"/>
      <c r="P386" s="342">
        <f t="shared" si="74"/>
        <v>0</v>
      </c>
      <c r="Q386" s="379"/>
      <c r="R386" s="342">
        <f t="shared" si="75"/>
        <v>0</v>
      </c>
      <c r="S386" s="379"/>
      <c r="T386" s="342">
        <f t="shared" si="76"/>
        <v>0</v>
      </c>
      <c r="U386" s="379"/>
      <c r="V386" s="342">
        <f t="shared" si="77"/>
        <v>0</v>
      </c>
      <c r="W386" s="379"/>
      <c r="X386" s="383">
        <f t="shared" si="78"/>
        <v>0</v>
      </c>
      <c r="Y386" s="377"/>
    </row>
    <row r="387" spans="1:25" x14ac:dyDescent="0.25">
      <c r="A387" s="377"/>
      <c r="B387" s="343"/>
      <c r="C387" s="377"/>
      <c r="D387" s="384"/>
      <c r="E387" s="377"/>
      <c r="F387" s="377"/>
      <c r="G387" s="381" t="str">
        <f t="shared" si="66"/>
        <v/>
      </c>
      <c r="H387" s="382">
        <f t="shared" si="67"/>
        <v>0</v>
      </c>
      <c r="I387" s="382" t="str">
        <f t="shared" si="68"/>
        <v/>
      </c>
      <c r="J387" s="382" t="str">
        <f t="shared" si="69"/>
        <v/>
      </c>
      <c r="K387" s="382" t="str">
        <f t="shared" si="70"/>
        <v/>
      </c>
      <c r="L387" s="382" t="str">
        <f t="shared" si="71"/>
        <v/>
      </c>
      <c r="M387" s="382" t="str">
        <f t="shared" si="72"/>
        <v/>
      </c>
      <c r="N387" s="342">
        <f t="shared" si="73"/>
        <v>0</v>
      </c>
      <c r="O387" s="379"/>
      <c r="P387" s="342">
        <f t="shared" si="74"/>
        <v>0</v>
      </c>
      <c r="Q387" s="379"/>
      <c r="R387" s="342">
        <f t="shared" si="75"/>
        <v>0</v>
      </c>
      <c r="S387" s="379"/>
      <c r="T387" s="342">
        <f t="shared" si="76"/>
        <v>0</v>
      </c>
      <c r="U387" s="379"/>
      <c r="V387" s="342">
        <f t="shared" si="77"/>
        <v>0</v>
      </c>
      <c r="W387" s="379"/>
      <c r="X387" s="383">
        <f t="shared" si="78"/>
        <v>0</v>
      </c>
      <c r="Y387" s="377"/>
    </row>
    <row r="388" spans="1:25" x14ac:dyDescent="0.25">
      <c r="A388" s="377"/>
      <c r="B388" s="343"/>
      <c r="C388" s="377"/>
      <c r="D388" s="384"/>
      <c r="E388" s="377"/>
      <c r="F388" s="377"/>
      <c r="G388" s="381" t="str">
        <f t="shared" si="66"/>
        <v/>
      </c>
      <c r="H388" s="382">
        <f t="shared" si="67"/>
        <v>0</v>
      </c>
      <c r="I388" s="382" t="str">
        <f t="shared" si="68"/>
        <v/>
      </c>
      <c r="J388" s="382" t="str">
        <f t="shared" si="69"/>
        <v/>
      </c>
      <c r="K388" s="382" t="str">
        <f t="shared" si="70"/>
        <v/>
      </c>
      <c r="L388" s="382" t="str">
        <f t="shared" si="71"/>
        <v/>
      </c>
      <c r="M388" s="382" t="str">
        <f t="shared" si="72"/>
        <v/>
      </c>
      <c r="N388" s="342">
        <f t="shared" si="73"/>
        <v>0</v>
      </c>
      <c r="O388" s="379"/>
      <c r="P388" s="342">
        <f t="shared" si="74"/>
        <v>0</v>
      </c>
      <c r="Q388" s="379"/>
      <c r="R388" s="342">
        <f t="shared" si="75"/>
        <v>0</v>
      </c>
      <c r="S388" s="379"/>
      <c r="T388" s="342">
        <f t="shared" si="76"/>
        <v>0</v>
      </c>
      <c r="U388" s="379"/>
      <c r="V388" s="342">
        <f t="shared" si="77"/>
        <v>0</v>
      </c>
      <c r="W388" s="379"/>
      <c r="X388" s="383">
        <f t="shared" si="78"/>
        <v>0</v>
      </c>
      <c r="Y388" s="377"/>
    </row>
    <row r="389" spans="1:25" x14ac:dyDescent="0.25">
      <c r="A389" s="377"/>
      <c r="B389" s="343"/>
      <c r="C389" s="377"/>
      <c r="D389" s="384"/>
      <c r="E389" s="377"/>
      <c r="F389" s="377"/>
      <c r="G389" s="381" t="str">
        <f t="shared" si="66"/>
        <v/>
      </c>
      <c r="H389" s="382">
        <f t="shared" si="67"/>
        <v>0</v>
      </c>
      <c r="I389" s="382" t="str">
        <f t="shared" si="68"/>
        <v/>
      </c>
      <c r="J389" s="382" t="str">
        <f t="shared" si="69"/>
        <v/>
      </c>
      <c r="K389" s="382" t="str">
        <f t="shared" si="70"/>
        <v/>
      </c>
      <c r="L389" s="382" t="str">
        <f t="shared" si="71"/>
        <v/>
      </c>
      <c r="M389" s="382" t="str">
        <f t="shared" si="72"/>
        <v/>
      </c>
      <c r="N389" s="342">
        <f t="shared" si="73"/>
        <v>0</v>
      </c>
      <c r="O389" s="379"/>
      <c r="P389" s="342">
        <f t="shared" si="74"/>
        <v>0</v>
      </c>
      <c r="Q389" s="379"/>
      <c r="R389" s="342">
        <f t="shared" si="75"/>
        <v>0</v>
      </c>
      <c r="S389" s="379"/>
      <c r="T389" s="342">
        <f t="shared" si="76"/>
        <v>0</v>
      </c>
      <c r="U389" s="379"/>
      <c r="V389" s="342">
        <f t="shared" si="77"/>
        <v>0</v>
      </c>
      <c r="W389" s="379"/>
      <c r="X389" s="383">
        <f t="shared" si="78"/>
        <v>0</v>
      </c>
      <c r="Y389" s="377"/>
    </row>
    <row r="390" spans="1:25" x14ac:dyDescent="0.25">
      <c r="A390" s="377"/>
      <c r="B390" s="343"/>
      <c r="C390" s="377"/>
      <c r="D390" s="384"/>
      <c r="E390" s="377"/>
      <c r="F390" s="377"/>
      <c r="G390" s="381" t="str">
        <f t="shared" si="66"/>
        <v/>
      </c>
      <c r="H390" s="382">
        <f t="shared" si="67"/>
        <v>0</v>
      </c>
      <c r="I390" s="382" t="str">
        <f t="shared" si="68"/>
        <v/>
      </c>
      <c r="J390" s="382" t="str">
        <f t="shared" si="69"/>
        <v/>
      </c>
      <c r="K390" s="382" t="str">
        <f t="shared" si="70"/>
        <v/>
      </c>
      <c r="L390" s="382" t="str">
        <f t="shared" si="71"/>
        <v/>
      </c>
      <c r="M390" s="382" t="str">
        <f t="shared" si="72"/>
        <v/>
      </c>
      <c r="N390" s="342">
        <f t="shared" si="73"/>
        <v>0</v>
      </c>
      <c r="O390" s="379"/>
      <c r="P390" s="342">
        <f t="shared" si="74"/>
        <v>0</v>
      </c>
      <c r="Q390" s="379"/>
      <c r="R390" s="342">
        <f t="shared" si="75"/>
        <v>0</v>
      </c>
      <c r="S390" s="379"/>
      <c r="T390" s="342">
        <f t="shared" si="76"/>
        <v>0</v>
      </c>
      <c r="U390" s="379"/>
      <c r="V390" s="342">
        <f t="shared" si="77"/>
        <v>0</v>
      </c>
      <c r="W390" s="379"/>
      <c r="X390" s="383">
        <f t="shared" si="78"/>
        <v>0</v>
      </c>
      <c r="Y390" s="377"/>
    </row>
    <row r="391" spans="1:25" x14ac:dyDescent="0.25">
      <c r="A391" s="377"/>
      <c r="B391" s="343"/>
      <c r="C391" s="377"/>
      <c r="D391" s="384"/>
      <c r="E391" s="377"/>
      <c r="F391" s="377"/>
      <c r="G391" s="381" t="str">
        <f t="shared" si="66"/>
        <v/>
      </c>
      <c r="H391" s="382">
        <f t="shared" si="67"/>
        <v>0</v>
      </c>
      <c r="I391" s="382" t="str">
        <f t="shared" si="68"/>
        <v/>
      </c>
      <c r="J391" s="382" t="str">
        <f t="shared" si="69"/>
        <v/>
      </c>
      <c r="K391" s="382" t="str">
        <f t="shared" si="70"/>
        <v/>
      </c>
      <c r="L391" s="382" t="str">
        <f t="shared" si="71"/>
        <v/>
      </c>
      <c r="M391" s="382" t="str">
        <f t="shared" si="72"/>
        <v/>
      </c>
      <c r="N391" s="342">
        <f t="shared" si="73"/>
        <v>0</v>
      </c>
      <c r="O391" s="379"/>
      <c r="P391" s="342">
        <f t="shared" si="74"/>
        <v>0</v>
      </c>
      <c r="Q391" s="379"/>
      <c r="R391" s="342">
        <f t="shared" si="75"/>
        <v>0</v>
      </c>
      <c r="S391" s="379"/>
      <c r="T391" s="342">
        <f t="shared" si="76"/>
        <v>0</v>
      </c>
      <c r="U391" s="379"/>
      <c r="V391" s="342">
        <f t="shared" si="77"/>
        <v>0</v>
      </c>
      <c r="W391" s="379"/>
      <c r="X391" s="383">
        <f t="shared" si="78"/>
        <v>0</v>
      </c>
      <c r="Y391" s="377"/>
    </row>
    <row r="392" spans="1:25" x14ac:dyDescent="0.25">
      <c r="A392" s="377"/>
      <c r="B392" s="343"/>
      <c r="C392" s="377"/>
      <c r="D392" s="384"/>
      <c r="E392" s="377"/>
      <c r="F392" s="377"/>
      <c r="G392" s="381" t="str">
        <f t="shared" si="66"/>
        <v/>
      </c>
      <c r="H392" s="382">
        <f t="shared" si="67"/>
        <v>0</v>
      </c>
      <c r="I392" s="382" t="str">
        <f t="shared" si="68"/>
        <v/>
      </c>
      <c r="J392" s="382" t="str">
        <f t="shared" si="69"/>
        <v/>
      </c>
      <c r="K392" s="382" t="str">
        <f t="shared" si="70"/>
        <v/>
      </c>
      <c r="L392" s="382" t="str">
        <f t="shared" si="71"/>
        <v/>
      </c>
      <c r="M392" s="382" t="str">
        <f t="shared" si="72"/>
        <v/>
      </c>
      <c r="N392" s="342">
        <f t="shared" si="73"/>
        <v>0</v>
      </c>
      <c r="O392" s="379"/>
      <c r="P392" s="342">
        <f t="shared" si="74"/>
        <v>0</v>
      </c>
      <c r="Q392" s="379"/>
      <c r="R392" s="342">
        <f t="shared" si="75"/>
        <v>0</v>
      </c>
      <c r="S392" s="379"/>
      <c r="T392" s="342">
        <f t="shared" si="76"/>
        <v>0</v>
      </c>
      <c r="U392" s="379"/>
      <c r="V392" s="342">
        <f t="shared" si="77"/>
        <v>0</v>
      </c>
      <c r="W392" s="379"/>
      <c r="X392" s="383">
        <f t="shared" si="78"/>
        <v>0</v>
      </c>
      <c r="Y392" s="377"/>
    </row>
    <row r="393" spans="1:25" x14ac:dyDescent="0.25">
      <c r="A393" s="377"/>
      <c r="B393" s="343"/>
      <c r="C393" s="377"/>
      <c r="D393" s="384"/>
      <c r="E393" s="377"/>
      <c r="F393" s="377"/>
      <c r="G393" s="381" t="str">
        <f t="shared" si="66"/>
        <v/>
      </c>
      <c r="H393" s="382">
        <f t="shared" si="67"/>
        <v>0</v>
      </c>
      <c r="I393" s="382" t="str">
        <f t="shared" si="68"/>
        <v/>
      </c>
      <c r="J393" s="382" t="str">
        <f t="shared" si="69"/>
        <v/>
      </c>
      <c r="K393" s="382" t="str">
        <f t="shared" si="70"/>
        <v/>
      </c>
      <c r="L393" s="382" t="str">
        <f t="shared" si="71"/>
        <v/>
      </c>
      <c r="M393" s="382" t="str">
        <f t="shared" si="72"/>
        <v/>
      </c>
      <c r="N393" s="342">
        <f t="shared" si="73"/>
        <v>0</v>
      </c>
      <c r="O393" s="379"/>
      <c r="P393" s="342">
        <f t="shared" si="74"/>
        <v>0</v>
      </c>
      <c r="Q393" s="379"/>
      <c r="R393" s="342">
        <f t="shared" si="75"/>
        <v>0</v>
      </c>
      <c r="S393" s="379"/>
      <c r="T393" s="342">
        <f t="shared" si="76"/>
        <v>0</v>
      </c>
      <c r="U393" s="379"/>
      <c r="V393" s="342">
        <f t="shared" si="77"/>
        <v>0</v>
      </c>
      <c r="W393" s="379"/>
      <c r="X393" s="383">
        <f t="shared" si="78"/>
        <v>0</v>
      </c>
      <c r="Y393" s="377"/>
    </row>
    <row r="394" spans="1:25" x14ac:dyDescent="0.25">
      <c r="A394" s="377"/>
      <c r="B394" s="343"/>
      <c r="C394" s="377"/>
      <c r="D394" s="384"/>
      <c r="E394" s="377"/>
      <c r="F394" s="377"/>
      <c r="G394" s="381" t="str">
        <f t="shared" si="66"/>
        <v/>
      </c>
      <c r="H394" s="382">
        <f t="shared" si="67"/>
        <v>0</v>
      </c>
      <c r="I394" s="382" t="str">
        <f t="shared" si="68"/>
        <v/>
      </c>
      <c r="J394" s="382" t="str">
        <f t="shared" si="69"/>
        <v/>
      </c>
      <c r="K394" s="382" t="str">
        <f t="shared" si="70"/>
        <v/>
      </c>
      <c r="L394" s="382" t="str">
        <f t="shared" si="71"/>
        <v/>
      </c>
      <c r="M394" s="382" t="str">
        <f t="shared" si="72"/>
        <v/>
      </c>
      <c r="N394" s="342">
        <f t="shared" si="73"/>
        <v>0</v>
      </c>
      <c r="O394" s="379"/>
      <c r="P394" s="342">
        <f t="shared" si="74"/>
        <v>0</v>
      </c>
      <c r="Q394" s="379"/>
      <c r="R394" s="342">
        <f t="shared" si="75"/>
        <v>0</v>
      </c>
      <c r="S394" s="379"/>
      <c r="T394" s="342">
        <f t="shared" si="76"/>
        <v>0</v>
      </c>
      <c r="U394" s="379"/>
      <c r="V394" s="342">
        <f t="shared" si="77"/>
        <v>0</v>
      </c>
      <c r="W394" s="379"/>
      <c r="X394" s="383">
        <f t="shared" si="78"/>
        <v>0</v>
      </c>
      <c r="Y394" s="377"/>
    </row>
    <row r="395" spans="1:25" x14ac:dyDescent="0.25">
      <c r="A395" s="377"/>
      <c r="B395" s="343"/>
      <c r="C395" s="377"/>
      <c r="D395" s="384"/>
      <c r="E395" s="377"/>
      <c r="F395" s="377"/>
      <c r="G395" s="381" t="str">
        <f t="shared" si="66"/>
        <v/>
      </c>
      <c r="H395" s="382">
        <f t="shared" si="67"/>
        <v>0</v>
      </c>
      <c r="I395" s="382" t="str">
        <f t="shared" si="68"/>
        <v/>
      </c>
      <c r="J395" s="382" t="str">
        <f t="shared" si="69"/>
        <v/>
      </c>
      <c r="K395" s="382" t="str">
        <f t="shared" si="70"/>
        <v/>
      </c>
      <c r="L395" s="382" t="str">
        <f t="shared" si="71"/>
        <v/>
      </c>
      <c r="M395" s="382" t="str">
        <f t="shared" si="72"/>
        <v/>
      </c>
      <c r="N395" s="342">
        <f t="shared" si="73"/>
        <v>0</v>
      </c>
      <c r="O395" s="379"/>
      <c r="P395" s="342">
        <f t="shared" si="74"/>
        <v>0</v>
      </c>
      <c r="Q395" s="379"/>
      <c r="R395" s="342">
        <f t="shared" si="75"/>
        <v>0</v>
      </c>
      <c r="S395" s="379"/>
      <c r="T395" s="342">
        <f t="shared" si="76"/>
        <v>0</v>
      </c>
      <c r="U395" s="379"/>
      <c r="V395" s="342">
        <f t="shared" si="77"/>
        <v>0</v>
      </c>
      <c r="W395" s="379"/>
      <c r="X395" s="383">
        <f t="shared" si="78"/>
        <v>0</v>
      </c>
      <c r="Y395" s="377"/>
    </row>
    <row r="396" spans="1:25" x14ac:dyDescent="0.25">
      <c r="A396" s="377"/>
      <c r="B396" s="343"/>
      <c r="C396" s="377"/>
      <c r="D396" s="384"/>
      <c r="E396" s="377"/>
      <c r="F396" s="377"/>
      <c r="G396" s="381" t="str">
        <f t="shared" si="66"/>
        <v/>
      </c>
      <c r="H396" s="382">
        <f t="shared" si="67"/>
        <v>0</v>
      </c>
      <c r="I396" s="382" t="str">
        <f t="shared" si="68"/>
        <v/>
      </c>
      <c r="J396" s="382" t="str">
        <f t="shared" si="69"/>
        <v/>
      </c>
      <c r="K396" s="382" t="str">
        <f t="shared" si="70"/>
        <v/>
      </c>
      <c r="L396" s="382" t="str">
        <f t="shared" si="71"/>
        <v/>
      </c>
      <c r="M396" s="382" t="str">
        <f t="shared" si="72"/>
        <v/>
      </c>
      <c r="N396" s="342">
        <f t="shared" si="73"/>
        <v>0</v>
      </c>
      <c r="O396" s="379"/>
      <c r="P396" s="342">
        <f t="shared" si="74"/>
        <v>0</v>
      </c>
      <c r="Q396" s="379"/>
      <c r="R396" s="342">
        <f t="shared" si="75"/>
        <v>0</v>
      </c>
      <c r="S396" s="379"/>
      <c r="T396" s="342">
        <f t="shared" si="76"/>
        <v>0</v>
      </c>
      <c r="U396" s="379"/>
      <c r="V396" s="342">
        <f t="shared" si="77"/>
        <v>0</v>
      </c>
      <c r="W396" s="379"/>
      <c r="X396" s="383">
        <f t="shared" si="78"/>
        <v>0</v>
      </c>
      <c r="Y396" s="377"/>
    </row>
    <row r="397" spans="1:25" x14ac:dyDescent="0.25">
      <c r="A397" s="377"/>
      <c r="B397" s="343"/>
      <c r="C397" s="377"/>
      <c r="D397" s="384"/>
      <c r="E397" s="377"/>
      <c r="F397" s="377"/>
      <c r="G397" s="381" t="str">
        <f t="shared" si="66"/>
        <v/>
      </c>
      <c r="H397" s="382">
        <f t="shared" si="67"/>
        <v>0</v>
      </c>
      <c r="I397" s="382" t="str">
        <f t="shared" si="68"/>
        <v/>
      </c>
      <c r="J397" s="382" t="str">
        <f t="shared" si="69"/>
        <v/>
      </c>
      <c r="K397" s="382" t="str">
        <f t="shared" si="70"/>
        <v/>
      </c>
      <c r="L397" s="382" t="str">
        <f t="shared" si="71"/>
        <v/>
      </c>
      <c r="M397" s="382" t="str">
        <f t="shared" si="72"/>
        <v/>
      </c>
      <c r="N397" s="342">
        <f t="shared" si="73"/>
        <v>0</v>
      </c>
      <c r="O397" s="379"/>
      <c r="P397" s="342">
        <f t="shared" si="74"/>
        <v>0</v>
      </c>
      <c r="Q397" s="379"/>
      <c r="R397" s="342">
        <f t="shared" si="75"/>
        <v>0</v>
      </c>
      <c r="S397" s="379"/>
      <c r="T397" s="342">
        <f t="shared" si="76"/>
        <v>0</v>
      </c>
      <c r="U397" s="379"/>
      <c r="V397" s="342">
        <f t="shared" si="77"/>
        <v>0</v>
      </c>
      <c r="W397" s="379"/>
      <c r="X397" s="383">
        <f t="shared" si="78"/>
        <v>0</v>
      </c>
      <c r="Y397" s="377"/>
    </row>
    <row r="398" spans="1:25" x14ac:dyDescent="0.25">
      <c r="A398" s="377"/>
      <c r="B398" s="343"/>
      <c r="C398" s="377"/>
      <c r="D398" s="384"/>
      <c r="E398" s="377"/>
      <c r="F398" s="377"/>
      <c r="G398" s="381" t="str">
        <f t="shared" si="66"/>
        <v/>
      </c>
      <c r="H398" s="382">
        <f t="shared" si="67"/>
        <v>0</v>
      </c>
      <c r="I398" s="382" t="str">
        <f t="shared" si="68"/>
        <v/>
      </c>
      <c r="J398" s="382" t="str">
        <f t="shared" si="69"/>
        <v/>
      </c>
      <c r="K398" s="382" t="str">
        <f t="shared" si="70"/>
        <v/>
      </c>
      <c r="L398" s="382" t="str">
        <f t="shared" si="71"/>
        <v/>
      </c>
      <c r="M398" s="382" t="str">
        <f t="shared" si="72"/>
        <v/>
      </c>
      <c r="N398" s="342">
        <f t="shared" si="73"/>
        <v>0</v>
      </c>
      <c r="O398" s="379"/>
      <c r="P398" s="342">
        <f t="shared" si="74"/>
        <v>0</v>
      </c>
      <c r="Q398" s="379"/>
      <c r="R398" s="342">
        <f t="shared" si="75"/>
        <v>0</v>
      </c>
      <c r="S398" s="379"/>
      <c r="T398" s="342">
        <f t="shared" si="76"/>
        <v>0</v>
      </c>
      <c r="U398" s="379"/>
      <c r="V398" s="342">
        <f t="shared" si="77"/>
        <v>0</v>
      </c>
      <c r="W398" s="379"/>
      <c r="X398" s="383">
        <f t="shared" si="78"/>
        <v>0</v>
      </c>
      <c r="Y398" s="377"/>
    </row>
    <row r="399" spans="1:25" x14ac:dyDescent="0.25">
      <c r="A399" s="377"/>
      <c r="B399" s="343"/>
      <c r="C399" s="377"/>
      <c r="D399" s="384"/>
      <c r="E399" s="377"/>
      <c r="F399" s="377"/>
      <c r="G399" s="381" t="str">
        <f t="shared" si="66"/>
        <v/>
      </c>
      <c r="H399" s="382">
        <f t="shared" si="67"/>
        <v>0</v>
      </c>
      <c r="I399" s="382" t="str">
        <f t="shared" si="68"/>
        <v/>
      </c>
      <c r="J399" s="382" t="str">
        <f t="shared" si="69"/>
        <v/>
      </c>
      <c r="K399" s="382" t="str">
        <f t="shared" si="70"/>
        <v/>
      </c>
      <c r="L399" s="382" t="str">
        <f t="shared" si="71"/>
        <v/>
      </c>
      <c r="M399" s="382" t="str">
        <f t="shared" si="72"/>
        <v/>
      </c>
      <c r="N399" s="342">
        <f t="shared" si="73"/>
        <v>0</v>
      </c>
      <c r="O399" s="379"/>
      <c r="P399" s="342">
        <f t="shared" si="74"/>
        <v>0</v>
      </c>
      <c r="Q399" s="379"/>
      <c r="R399" s="342">
        <f t="shared" si="75"/>
        <v>0</v>
      </c>
      <c r="S399" s="379"/>
      <c r="T399" s="342">
        <f t="shared" si="76"/>
        <v>0</v>
      </c>
      <c r="U399" s="379"/>
      <c r="V399" s="342">
        <f t="shared" si="77"/>
        <v>0</v>
      </c>
      <c r="W399" s="379"/>
      <c r="X399" s="383">
        <f t="shared" si="78"/>
        <v>0</v>
      </c>
      <c r="Y399" s="377"/>
    </row>
    <row r="400" spans="1:25" x14ac:dyDescent="0.25">
      <c r="A400" s="377"/>
      <c r="B400" s="343"/>
      <c r="C400" s="377"/>
      <c r="D400" s="384"/>
      <c r="E400" s="377"/>
      <c r="F400" s="377"/>
      <c r="G400" s="381" t="str">
        <f t="shared" si="66"/>
        <v/>
      </c>
      <c r="H400" s="382">
        <f t="shared" si="67"/>
        <v>0</v>
      </c>
      <c r="I400" s="382" t="str">
        <f t="shared" si="68"/>
        <v/>
      </c>
      <c r="J400" s="382" t="str">
        <f t="shared" si="69"/>
        <v/>
      </c>
      <c r="K400" s="382" t="str">
        <f t="shared" si="70"/>
        <v/>
      </c>
      <c r="L400" s="382" t="str">
        <f t="shared" si="71"/>
        <v/>
      </c>
      <c r="M400" s="382" t="str">
        <f t="shared" si="72"/>
        <v/>
      </c>
      <c r="N400" s="342">
        <f t="shared" si="73"/>
        <v>0</v>
      </c>
      <c r="O400" s="379"/>
      <c r="P400" s="342">
        <f t="shared" si="74"/>
        <v>0</v>
      </c>
      <c r="Q400" s="379"/>
      <c r="R400" s="342">
        <f t="shared" si="75"/>
        <v>0</v>
      </c>
      <c r="S400" s="379"/>
      <c r="T400" s="342">
        <f t="shared" si="76"/>
        <v>0</v>
      </c>
      <c r="U400" s="379"/>
      <c r="V400" s="342">
        <f t="shared" si="77"/>
        <v>0</v>
      </c>
      <c r="W400" s="379"/>
      <c r="X400" s="383">
        <f t="shared" si="78"/>
        <v>0</v>
      </c>
      <c r="Y400" s="377"/>
    </row>
    <row r="401" spans="1:25" x14ac:dyDescent="0.25">
      <c r="A401" s="377"/>
      <c r="B401" s="343"/>
      <c r="C401" s="377"/>
      <c r="D401" s="384"/>
      <c r="E401" s="377"/>
      <c r="F401" s="377"/>
      <c r="G401" s="381" t="str">
        <f t="shared" si="66"/>
        <v/>
      </c>
      <c r="H401" s="382">
        <f t="shared" si="67"/>
        <v>0</v>
      </c>
      <c r="I401" s="382" t="str">
        <f t="shared" si="68"/>
        <v/>
      </c>
      <c r="J401" s="382" t="str">
        <f t="shared" si="69"/>
        <v/>
      </c>
      <c r="K401" s="382" t="str">
        <f t="shared" si="70"/>
        <v/>
      </c>
      <c r="L401" s="382" t="str">
        <f t="shared" si="71"/>
        <v/>
      </c>
      <c r="M401" s="382" t="str">
        <f t="shared" si="72"/>
        <v/>
      </c>
      <c r="N401" s="342">
        <f t="shared" si="73"/>
        <v>0</v>
      </c>
      <c r="O401" s="379"/>
      <c r="P401" s="342">
        <f t="shared" si="74"/>
        <v>0</v>
      </c>
      <c r="Q401" s="379"/>
      <c r="R401" s="342">
        <f t="shared" si="75"/>
        <v>0</v>
      </c>
      <c r="S401" s="379"/>
      <c r="T401" s="342">
        <f t="shared" si="76"/>
        <v>0</v>
      </c>
      <c r="U401" s="379"/>
      <c r="V401" s="342">
        <f t="shared" si="77"/>
        <v>0</v>
      </c>
      <c r="W401" s="379"/>
      <c r="X401" s="383">
        <f t="shared" si="78"/>
        <v>0</v>
      </c>
      <c r="Y401" s="377"/>
    </row>
    <row r="402" spans="1:25" x14ac:dyDescent="0.25">
      <c r="A402" s="377"/>
      <c r="B402" s="343"/>
      <c r="C402" s="377"/>
      <c r="D402" s="384"/>
      <c r="E402" s="377"/>
      <c r="F402" s="377"/>
      <c r="G402" s="381" t="str">
        <f t="shared" si="66"/>
        <v/>
      </c>
      <c r="H402" s="382">
        <f t="shared" si="67"/>
        <v>0</v>
      </c>
      <c r="I402" s="382" t="str">
        <f t="shared" si="68"/>
        <v/>
      </c>
      <c r="J402" s="382" t="str">
        <f t="shared" si="69"/>
        <v/>
      </c>
      <c r="K402" s="382" t="str">
        <f t="shared" si="70"/>
        <v/>
      </c>
      <c r="L402" s="382" t="str">
        <f t="shared" si="71"/>
        <v/>
      </c>
      <c r="M402" s="382" t="str">
        <f t="shared" si="72"/>
        <v/>
      </c>
      <c r="N402" s="342">
        <f t="shared" si="73"/>
        <v>0</v>
      </c>
      <c r="O402" s="379"/>
      <c r="P402" s="342">
        <f t="shared" si="74"/>
        <v>0</v>
      </c>
      <c r="Q402" s="379"/>
      <c r="R402" s="342">
        <f t="shared" si="75"/>
        <v>0</v>
      </c>
      <c r="S402" s="379"/>
      <c r="T402" s="342">
        <f t="shared" si="76"/>
        <v>0</v>
      </c>
      <c r="U402" s="379"/>
      <c r="V402" s="342">
        <f t="shared" si="77"/>
        <v>0</v>
      </c>
      <c r="W402" s="379"/>
      <c r="X402" s="383">
        <f t="shared" si="78"/>
        <v>0</v>
      </c>
      <c r="Y402" s="377"/>
    </row>
    <row r="403" spans="1:25" x14ac:dyDescent="0.25">
      <c r="A403" s="377"/>
      <c r="B403" s="343"/>
      <c r="C403" s="377"/>
      <c r="D403" s="384"/>
      <c r="E403" s="377"/>
      <c r="F403" s="377"/>
      <c r="G403" s="381" t="str">
        <f t="shared" si="66"/>
        <v/>
      </c>
      <c r="H403" s="382">
        <f t="shared" si="67"/>
        <v>0</v>
      </c>
      <c r="I403" s="382" t="str">
        <f t="shared" si="68"/>
        <v/>
      </c>
      <c r="J403" s="382" t="str">
        <f t="shared" si="69"/>
        <v/>
      </c>
      <c r="K403" s="382" t="str">
        <f t="shared" si="70"/>
        <v/>
      </c>
      <c r="L403" s="382" t="str">
        <f t="shared" si="71"/>
        <v/>
      </c>
      <c r="M403" s="382" t="str">
        <f t="shared" si="72"/>
        <v/>
      </c>
      <c r="N403" s="342">
        <f t="shared" si="73"/>
        <v>0</v>
      </c>
      <c r="O403" s="379"/>
      <c r="P403" s="342">
        <f t="shared" si="74"/>
        <v>0</v>
      </c>
      <c r="Q403" s="379"/>
      <c r="R403" s="342">
        <f t="shared" si="75"/>
        <v>0</v>
      </c>
      <c r="S403" s="379"/>
      <c r="T403" s="342">
        <f t="shared" si="76"/>
        <v>0</v>
      </c>
      <c r="U403" s="379"/>
      <c r="V403" s="342">
        <f t="shared" si="77"/>
        <v>0</v>
      </c>
      <c r="W403" s="379"/>
      <c r="X403" s="383">
        <f t="shared" si="78"/>
        <v>0</v>
      </c>
      <c r="Y403" s="377"/>
    </row>
    <row r="404" spans="1:25" x14ac:dyDescent="0.25">
      <c r="A404" s="377"/>
      <c r="B404" s="343"/>
      <c r="C404" s="377"/>
      <c r="D404" s="384"/>
      <c r="E404" s="377"/>
      <c r="F404" s="377"/>
      <c r="G404" s="381" t="str">
        <f t="shared" si="66"/>
        <v/>
      </c>
      <c r="H404" s="382">
        <f t="shared" si="67"/>
        <v>0</v>
      </c>
      <c r="I404" s="382" t="str">
        <f t="shared" si="68"/>
        <v/>
      </c>
      <c r="J404" s="382" t="str">
        <f t="shared" si="69"/>
        <v/>
      </c>
      <c r="K404" s="382" t="str">
        <f t="shared" si="70"/>
        <v/>
      </c>
      <c r="L404" s="382" t="str">
        <f t="shared" si="71"/>
        <v/>
      </c>
      <c r="M404" s="382" t="str">
        <f t="shared" si="72"/>
        <v/>
      </c>
      <c r="N404" s="342">
        <f t="shared" si="73"/>
        <v>0</v>
      </c>
      <c r="O404" s="379"/>
      <c r="P404" s="342">
        <f t="shared" si="74"/>
        <v>0</v>
      </c>
      <c r="Q404" s="379"/>
      <c r="R404" s="342">
        <f t="shared" si="75"/>
        <v>0</v>
      </c>
      <c r="S404" s="379"/>
      <c r="T404" s="342">
        <f t="shared" si="76"/>
        <v>0</v>
      </c>
      <c r="U404" s="379"/>
      <c r="V404" s="342">
        <f t="shared" si="77"/>
        <v>0</v>
      </c>
      <c r="W404" s="379"/>
      <c r="X404" s="383">
        <f t="shared" si="78"/>
        <v>0</v>
      </c>
      <c r="Y404" s="377"/>
    </row>
    <row r="405" spans="1:25" x14ac:dyDescent="0.25">
      <c r="A405" s="377"/>
      <c r="B405" s="343"/>
      <c r="C405" s="377"/>
      <c r="D405" s="384"/>
      <c r="E405" s="377"/>
      <c r="F405" s="377"/>
      <c r="G405" s="381" t="str">
        <f t="shared" ref="G405:G468" si="79">IF(E405="","",DATE(YEAR(D405),MONTH(D405)+E405,DAY(D405)-1))</f>
        <v/>
      </c>
      <c r="H405" s="382">
        <f t="shared" ref="H405:H468" si="80">SUM(I405:M405)</f>
        <v>0</v>
      </c>
      <c r="I405" s="382" t="str">
        <f t="shared" ref="I405:I468" si="81">IF(E405="","",IFERROR(AND($I$5,$J$5)*DATEDIF(MAX($I$5,$D405),MIN($J$5,$G405)+1,"m"),0))</f>
        <v/>
      </c>
      <c r="J405" s="382" t="str">
        <f t="shared" ref="J405:J468" si="82">IF(E405="","",IFERROR(AND($I$6,$J$6)*DATEDIF(MAX($I$6,$D405),MIN($J$6,$G405)+1,"m"),0))</f>
        <v/>
      </c>
      <c r="K405" s="382" t="str">
        <f t="shared" ref="K405:K468" si="83">IF(E405="","",IFERROR(AND($I$7,$J$7)*DATEDIF(MAX($I$7,$D405),MIN($J$7,$G405)+1,"m"),0))</f>
        <v/>
      </c>
      <c r="L405" s="382" t="str">
        <f t="shared" ref="L405:L468" si="84">IF(E405="","",IFERROR(AND($I$8,$J$8)*DATEDIF(MAX($I$8,$D405),MIN($J$8,$G405)+1,"m"),0))</f>
        <v/>
      </c>
      <c r="M405" s="382" t="str">
        <f t="shared" ref="M405:M468" si="85">IF(E405="","",IFERROR(AND($I$9,$J$9)*DATEDIF(MAX($I$9,$D405),MIN($J$9,$G405)+1,"m"),0))</f>
        <v/>
      </c>
      <c r="N405" s="342">
        <f t="shared" ref="N405:N468" si="86">IFERROR(ROUND(B405/E405*I405*F405,2),0)</f>
        <v>0</v>
      </c>
      <c r="O405" s="379"/>
      <c r="P405" s="342">
        <f t="shared" ref="P405:P468" si="87">IFERROR(ROUND(B405/E405*J405*F405,2),0)</f>
        <v>0</v>
      </c>
      <c r="Q405" s="379"/>
      <c r="R405" s="342">
        <f t="shared" ref="R405:R468" si="88">IFERROR(ROUND(B405/E405*K405*F405,2),0)</f>
        <v>0</v>
      </c>
      <c r="S405" s="379"/>
      <c r="T405" s="342">
        <f t="shared" ref="T405:T468" si="89">IFERROR(ROUND(B405/E405*L405*F405,2),0)</f>
        <v>0</v>
      </c>
      <c r="U405" s="379"/>
      <c r="V405" s="342">
        <f t="shared" ref="V405:V468" si="90">IFERROR(ROUND(B405/E405*M405*F405,2),0)</f>
        <v>0</v>
      </c>
      <c r="W405" s="379"/>
      <c r="X405" s="383">
        <f t="shared" ref="X405:X468" si="91">B405-SUM(N405:V405)</f>
        <v>0</v>
      </c>
      <c r="Y405" s="377"/>
    </row>
    <row r="406" spans="1:25" x14ac:dyDescent="0.25">
      <c r="A406" s="377"/>
      <c r="B406" s="343"/>
      <c r="C406" s="377"/>
      <c r="D406" s="384"/>
      <c r="E406" s="377"/>
      <c r="F406" s="377"/>
      <c r="G406" s="381" t="str">
        <f t="shared" si="79"/>
        <v/>
      </c>
      <c r="H406" s="382">
        <f t="shared" si="80"/>
        <v>0</v>
      </c>
      <c r="I406" s="382" t="str">
        <f t="shared" si="81"/>
        <v/>
      </c>
      <c r="J406" s="382" t="str">
        <f t="shared" si="82"/>
        <v/>
      </c>
      <c r="K406" s="382" t="str">
        <f t="shared" si="83"/>
        <v/>
      </c>
      <c r="L406" s="382" t="str">
        <f t="shared" si="84"/>
        <v/>
      </c>
      <c r="M406" s="382" t="str">
        <f t="shared" si="85"/>
        <v/>
      </c>
      <c r="N406" s="342">
        <f t="shared" si="86"/>
        <v>0</v>
      </c>
      <c r="O406" s="379"/>
      <c r="P406" s="342">
        <f t="shared" si="87"/>
        <v>0</v>
      </c>
      <c r="Q406" s="379"/>
      <c r="R406" s="342">
        <f t="shared" si="88"/>
        <v>0</v>
      </c>
      <c r="S406" s="379"/>
      <c r="T406" s="342">
        <f t="shared" si="89"/>
        <v>0</v>
      </c>
      <c r="U406" s="379"/>
      <c r="V406" s="342">
        <f t="shared" si="90"/>
        <v>0</v>
      </c>
      <c r="W406" s="379"/>
      <c r="X406" s="383">
        <f t="shared" si="91"/>
        <v>0</v>
      </c>
      <c r="Y406" s="377"/>
    </row>
    <row r="407" spans="1:25" x14ac:dyDescent="0.25">
      <c r="A407" s="377"/>
      <c r="B407" s="343"/>
      <c r="C407" s="377"/>
      <c r="D407" s="384"/>
      <c r="E407" s="377"/>
      <c r="F407" s="377"/>
      <c r="G407" s="381" t="str">
        <f t="shared" si="79"/>
        <v/>
      </c>
      <c r="H407" s="382">
        <f t="shared" si="80"/>
        <v>0</v>
      </c>
      <c r="I407" s="382" t="str">
        <f t="shared" si="81"/>
        <v/>
      </c>
      <c r="J407" s="382" t="str">
        <f t="shared" si="82"/>
        <v/>
      </c>
      <c r="K407" s="382" t="str">
        <f t="shared" si="83"/>
        <v/>
      </c>
      <c r="L407" s="382" t="str">
        <f t="shared" si="84"/>
        <v/>
      </c>
      <c r="M407" s="382" t="str">
        <f t="shared" si="85"/>
        <v/>
      </c>
      <c r="N407" s="342">
        <f t="shared" si="86"/>
        <v>0</v>
      </c>
      <c r="O407" s="379"/>
      <c r="P407" s="342">
        <f t="shared" si="87"/>
        <v>0</v>
      </c>
      <c r="Q407" s="379"/>
      <c r="R407" s="342">
        <f t="shared" si="88"/>
        <v>0</v>
      </c>
      <c r="S407" s="379"/>
      <c r="T407" s="342">
        <f t="shared" si="89"/>
        <v>0</v>
      </c>
      <c r="U407" s="379"/>
      <c r="V407" s="342">
        <f t="shared" si="90"/>
        <v>0</v>
      </c>
      <c r="W407" s="379"/>
      <c r="X407" s="383">
        <f t="shared" si="91"/>
        <v>0</v>
      </c>
      <c r="Y407" s="377"/>
    </row>
    <row r="408" spans="1:25" x14ac:dyDescent="0.25">
      <c r="A408" s="377"/>
      <c r="B408" s="343"/>
      <c r="C408" s="377"/>
      <c r="D408" s="384"/>
      <c r="E408" s="377"/>
      <c r="F408" s="377"/>
      <c r="G408" s="381" t="str">
        <f t="shared" si="79"/>
        <v/>
      </c>
      <c r="H408" s="382">
        <f t="shared" si="80"/>
        <v>0</v>
      </c>
      <c r="I408" s="382" t="str">
        <f t="shared" si="81"/>
        <v/>
      </c>
      <c r="J408" s="382" t="str">
        <f t="shared" si="82"/>
        <v/>
      </c>
      <c r="K408" s="382" t="str">
        <f t="shared" si="83"/>
        <v/>
      </c>
      <c r="L408" s="382" t="str">
        <f t="shared" si="84"/>
        <v/>
      </c>
      <c r="M408" s="382" t="str">
        <f t="shared" si="85"/>
        <v/>
      </c>
      <c r="N408" s="342">
        <f t="shared" si="86"/>
        <v>0</v>
      </c>
      <c r="O408" s="379"/>
      <c r="P408" s="342">
        <f t="shared" si="87"/>
        <v>0</v>
      </c>
      <c r="Q408" s="379"/>
      <c r="R408" s="342">
        <f t="shared" si="88"/>
        <v>0</v>
      </c>
      <c r="S408" s="379"/>
      <c r="T408" s="342">
        <f t="shared" si="89"/>
        <v>0</v>
      </c>
      <c r="U408" s="379"/>
      <c r="V408" s="342">
        <f t="shared" si="90"/>
        <v>0</v>
      </c>
      <c r="W408" s="379"/>
      <c r="X408" s="383">
        <f t="shared" si="91"/>
        <v>0</v>
      </c>
      <c r="Y408" s="377"/>
    </row>
    <row r="409" spans="1:25" x14ac:dyDescent="0.25">
      <c r="A409" s="377"/>
      <c r="B409" s="343"/>
      <c r="C409" s="377"/>
      <c r="D409" s="384"/>
      <c r="E409" s="377"/>
      <c r="F409" s="377"/>
      <c r="G409" s="381" t="str">
        <f t="shared" si="79"/>
        <v/>
      </c>
      <c r="H409" s="382">
        <f t="shared" si="80"/>
        <v>0</v>
      </c>
      <c r="I409" s="382" t="str">
        <f t="shared" si="81"/>
        <v/>
      </c>
      <c r="J409" s="382" t="str">
        <f t="shared" si="82"/>
        <v/>
      </c>
      <c r="K409" s="382" t="str">
        <f t="shared" si="83"/>
        <v/>
      </c>
      <c r="L409" s="382" t="str">
        <f t="shared" si="84"/>
        <v/>
      </c>
      <c r="M409" s="382" t="str">
        <f t="shared" si="85"/>
        <v/>
      </c>
      <c r="N409" s="342">
        <f t="shared" si="86"/>
        <v>0</v>
      </c>
      <c r="O409" s="379"/>
      <c r="P409" s="342">
        <f t="shared" si="87"/>
        <v>0</v>
      </c>
      <c r="Q409" s="379"/>
      <c r="R409" s="342">
        <f t="shared" si="88"/>
        <v>0</v>
      </c>
      <c r="S409" s="379"/>
      <c r="T409" s="342">
        <f t="shared" si="89"/>
        <v>0</v>
      </c>
      <c r="U409" s="379"/>
      <c r="V409" s="342">
        <f t="shared" si="90"/>
        <v>0</v>
      </c>
      <c r="W409" s="379"/>
      <c r="X409" s="383">
        <f t="shared" si="91"/>
        <v>0</v>
      </c>
      <c r="Y409" s="377"/>
    </row>
    <row r="410" spans="1:25" x14ac:dyDescent="0.25">
      <c r="A410" s="377"/>
      <c r="B410" s="343"/>
      <c r="C410" s="377"/>
      <c r="D410" s="384"/>
      <c r="E410" s="377"/>
      <c r="F410" s="377"/>
      <c r="G410" s="381" t="str">
        <f t="shared" si="79"/>
        <v/>
      </c>
      <c r="H410" s="382">
        <f t="shared" si="80"/>
        <v>0</v>
      </c>
      <c r="I410" s="382" t="str">
        <f t="shared" si="81"/>
        <v/>
      </c>
      <c r="J410" s="382" t="str">
        <f t="shared" si="82"/>
        <v/>
      </c>
      <c r="K410" s="382" t="str">
        <f t="shared" si="83"/>
        <v/>
      </c>
      <c r="L410" s="382" t="str">
        <f t="shared" si="84"/>
        <v/>
      </c>
      <c r="M410" s="382" t="str">
        <f t="shared" si="85"/>
        <v/>
      </c>
      <c r="N410" s="342">
        <f t="shared" si="86"/>
        <v>0</v>
      </c>
      <c r="O410" s="379"/>
      <c r="P410" s="342">
        <f t="shared" si="87"/>
        <v>0</v>
      </c>
      <c r="Q410" s="379"/>
      <c r="R410" s="342">
        <f t="shared" si="88"/>
        <v>0</v>
      </c>
      <c r="S410" s="379"/>
      <c r="T410" s="342">
        <f t="shared" si="89"/>
        <v>0</v>
      </c>
      <c r="U410" s="379"/>
      <c r="V410" s="342">
        <f t="shared" si="90"/>
        <v>0</v>
      </c>
      <c r="W410" s="379"/>
      <c r="X410" s="383">
        <f t="shared" si="91"/>
        <v>0</v>
      </c>
      <c r="Y410" s="377"/>
    </row>
    <row r="411" spans="1:25" x14ac:dyDescent="0.25">
      <c r="A411" s="377"/>
      <c r="B411" s="343"/>
      <c r="C411" s="377"/>
      <c r="D411" s="384"/>
      <c r="E411" s="377"/>
      <c r="F411" s="377"/>
      <c r="G411" s="381" t="str">
        <f t="shared" si="79"/>
        <v/>
      </c>
      <c r="H411" s="382">
        <f t="shared" si="80"/>
        <v>0</v>
      </c>
      <c r="I411" s="382" t="str">
        <f t="shared" si="81"/>
        <v/>
      </c>
      <c r="J411" s="382" t="str">
        <f t="shared" si="82"/>
        <v/>
      </c>
      <c r="K411" s="382" t="str">
        <f t="shared" si="83"/>
        <v/>
      </c>
      <c r="L411" s="382" t="str">
        <f t="shared" si="84"/>
        <v/>
      </c>
      <c r="M411" s="382" t="str">
        <f t="shared" si="85"/>
        <v/>
      </c>
      <c r="N411" s="342">
        <f t="shared" si="86"/>
        <v>0</v>
      </c>
      <c r="O411" s="379"/>
      <c r="P411" s="342">
        <f t="shared" si="87"/>
        <v>0</v>
      </c>
      <c r="Q411" s="379"/>
      <c r="R411" s="342">
        <f t="shared" si="88"/>
        <v>0</v>
      </c>
      <c r="S411" s="379"/>
      <c r="T411" s="342">
        <f t="shared" si="89"/>
        <v>0</v>
      </c>
      <c r="U411" s="379"/>
      <c r="V411" s="342">
        <f t="shared" si="90"/>
        <v>0</v>
      </c>
      <c r="W411" s="379"/>
      <c r="X411" s="383">
        <f t="shared" si="91"/>
        <v>0</v>
      </c>
      <c r="Y411" s="377"/>
    </row>
    <row r="412" spans="1:25" x14ac:dyDescent="0.25">
      <c r="A412" s="377"/>
      <c r="B412" s="343"/>
      <c r="C412" s="377"/>
      <c r="D412" s="384"/>
      <c r="E412" s="377"/>
      <c r="F412" s="377"/>
      <c r="G412" s="381" t="str">
        <f t="shared" si="79"/>
        <v/>
      </c>
      <c r="H412" s="382">
        <f t="shared" si="80"/>
        <v>0</v>
      </c>
      <c r="I412" s="382" t="str">
        <f t="shared" si="81"/>
        <v/>
      </c>
      <c r="J412" s="382" t="str">
        <f t="shared" si="82"/>
        <v/>
      </c>
      <c r="K412" s="382" t="str">
        <f t="shared" si="83"/>
        <v/>
      </c>
      <c r="L412" s="382" t="str">
        <f t="shared" si="84"/>
        <v/>
      </c>
      <c r="M412" s="382" t="str">
        <f t="shared" si="85"/>
        <v/>
      </c>
      <c r="N412" s="342">
        <f t="shared" si="86"/>
        <v>0</v>
      </c>
      <c r="O412" s="379"/>
      <c r="P412" s="342">
        <f t="shared" si="87"/>
        <v>0</v>
      </c>
      <c r="Q412" s="379"/>
      <c r="R412" s="342">
        <f t="shared" si="88"/>
        <v>0</v>
      </c>
      <c r="S412" s="379"/>
      <c r="T412" s="342">
        <f t="shared" si="89"/>
        <v>0</v>
      </c>
      <c r="U412" s="379"/>
      <c r="V412" s="342">
        <f t="shared" si="90"/>
        <v>0</v>
      </c>
      <c r="W412" s="379"/>
      <c r="X412" s="383">
        <f t="shared" si="91"/>
        <v>0</v>
      </c>
      <c r="Y412" s="377"/>
    </row>
    <row r="413" spans="1:25" x14ac:dyDescent="0.25">
      <c r="A413" s="377"/>
      <c r="B413" s="343"/>
      <c r="C413" s="377"/>
      <c r="D413" s="384"/>
      <c r="E413" s="377"/>
      <c r="F413" s="377"/>
      <c r="G413" s="381" t="str">
        <f t="shared" si="79"/>
        <v/>
      </c>
      <c r="H413" s="382">
        <f t="shared" si="80"/>
        <v>0</v>
      </c>
      <c r="I413" s="382" t="str">
        <f t="shared" si="81"/>
        <v/>
      </c>
      <c r="J413" s="382" t="str">
        <f t="shared" si="82"/>
        <v/>
      </c>
      <c r="K413" s="382" t="str">
        <f t="shared" si="83"/>
        <v/>
      </c>
      <c r="L413" s="382" t="str">
        <f t="shared" si="84"/>
        <v/>
      </c>
      <c r="M413" s="382" t="str">
        <f t="shared" si="85"/>
        <v/>
      </c>
      <c r="N413" s="342">
        <f t="shared" si="86"/>
        <v>0</v>
      </c>
      <c r="O413" s="379"/>
      <c r="P413" s="342">
        <f t="shared" si="87"/>
        <v>0</v>
      </c>
      <c r="Q413" s="379"/>
      <c r="R413" s="342">
        <f t="shared" si="88"/>
        <v>0</v>
      </c>
      <c r="S413" s="379"/>
      <c r="T413" s="342">
        <f t="shared" si="89"/>
        <v>0</v>
      </c>
      <c r="U413" s="379"/>
      <c r="V413" s="342">
        <f t="shared" si="90"/>
        <v>0</v>
      </c>
      <c r="W413" s="379"/>
      <c r="X413" s="383">
        <f t="shared" si="91"/>
        <v>0</v>
      </c>
      <c r="Y413" s="377"/>
    </row>
    <row r="414" spans="1:25" x14ac:dyDescent="0.25">
      <c r="A414" s="377"/>
      <c r="B414" s="343"/>
      <c r="C414" s="377"/>
      <c r="D414" s="384"/>
      <c r="E414" s="377"/>
      <c r="F414" s="377"/>
      <c r="G414" s="381" t="str">
        <f t="shared" si="79"/>
        <v/>
      </c>
      <c r="H414" s="382">
        <f t="shared" si="80"/>
        <v>0</v>
      </c>
      <c r="I414" s="382" t="str">
        <f t="shared" si="81"/>
        <v/>
      </c>
      <c r="J414" s="382" t="str">
        <f t="shared" si="82"/>
        <v/>
      </c>
      <c r="K414" s="382" t="str">
        <f t="shared" si="83"/>
        <v/>
      </c>
      <c r="L414" s="382" t="str">
        <f t="shared" si="84"/>
        <v/>
      </c>
      <c r="M414" s="382" t="str">
        <f t="shared" si="85"/>
        <v/>
      </c>
      <c r="N414" s="342">
        <f t="shared" si="86"/>
        <v>0</v>
      </c>
      <c r="O414" s="379"/>
      <c r="P414" s="342">
        <f t="shared" si="87"/>
        <v>0</v>
      </c>
      <c r="Q414" s="379"/>
      <c r="R414" s="342">
        <f t="shared" si="88"/>
        <v>0</v>
      </c>
      <c r="S414" s="379"/>
      <c r="T414" s="342">
        <f t="shared" si="89"/>
        <v>0</v>
      </c>
      <c r="U414" s="379"/>
      <c r="V414" s="342">
        <f t="shared" si="90"/>
        <v>0</v>
      </c>
      <c r="W414" s="379"/>
      <c r="X414" s="383">
        <f t="shared" si="91"/>
        <v>0</v>
      </c>
      <c r="Y414" s="377"/>
    </row>
    <row r="415" spans="1:25" x14ac:dyDescent="0.25">
      <c r="A415" s="377"/>
      <c r="B415" s="343"/>
      <c r="C415" s="377"/>
      <c r="D415" s="384"/>
      <c r="E415" s="377"/>
      <c r="F415" s="377"/>
      <c r="G415" s="381" t="str">
        <f t="shared" si="79"/>
        <v/>
      </c>
      <c r="H415" s="382">
        <f t="shared" si="80"/>
        <v>0</v>
      </c>
      <c r="I415" s="382" t="str">
        <f t="shared" si="81"/>
        <v/>
      </c>
      <c r="J415" s="382" t="str">
        <f t="shared" si="82"/>
        <v/>
      </c>
      <c r="K415" s="382" t="str">
        <f t="shared" si="83"/>
        <v/>
      </c>
      <c r="L415" s="382" t="str">
        <f t="shared" si="84"/>
        <v/>
      </c>
      <c r="M415" s="382" t="str">
        <f t="shared" si="85"/>
        <v/>
      </c>
      <c r="N415" s="342">
        <f t="shared" si="86"/>
        <v>0</v>
      </c>
      <c r="O415" s="379"/>
      <c r="P415" s="342">
        <f t="shared" si="87"/>
        <v>0</v>
      </c>
      <c r="Q415" s="379"/>
      <c r="R415" s="342">
        <f t="shared" si="88"/>
        <v>0</v>
      </c>
      <c r="S415" s="379"/>
      <c r="T415" s="342">
        <f t="shared" si="89"/>
        <v>0</v>
      </c>
      <c r="U415" s="379"/>
      <c r="V415" s="342">
        <f t="shared" si="90"/>
        <v>0</v>
      </c>
      <c r="W415" s="379"/>
      <c r="X415" s="383">
        <f t="shared" si="91"/>
        <v>0</v>
      </c>
      <c r="Y415" s="377"/>
    </row>
    <row r="416" spans="1:25" x14ac:dyDescent="0.25">
      <c r="A416" s="377"/>
      <c r="B416" s="343"/>
      <c r="C416" s="377"/>
      <c r="D416" s="384"/>
      <c r="E416" s="377"/>
      <c r="F416" s="377"/>
      <c r="G416" s="381" t="str">
        <f t="shared" si="79"/>
        <v/>
      </c>
      <c r="H416" s="382">
        <f t="shared" si="80"/>
        <v>0</v>
      </c>
      <c r="I416" s="382" t="str">
        <f t="shared" si="81"/>
        <v/>
      </c>
      <c r="J416" s="382" t="str">
        <f t="shared" si="82"/>
        <v/>
      </c>
      <c r="K416" s="382" t="str">
        <f t="shared" si="83"/>
        <v/>
      </c>
      <c r="L416" s="382" t="str">
        <f t="shared" si="84"/>
        <v/>
      </c>
      <c r="M416" s="382" t="str">
        <f t="shared" si="85"/>
        <v/>
      </c>
      <c r="N416" s="342">
        <f t="shared" si="86"/>
        <v>0</v>
      </c>
      <c r="O416" s="379"/>
      <c r="P416" s="342">
        <f t="shared" si="87"/>
        <v>0</v>
      </c>
      <c r="Q416" s="379"/>
      <c r="R416" s="342">
        <f t="shared" si="88"/>
        <v>0</v>
      </c>
      <c r="S416" s="379"/>
      <c r="T416" s="342">
        <f t="shared" si="89"/>
        <v>0</v>
      </c>
      <c r="U416" s="379"/>
      <c r="V416" s="342">
        <f t="shared" si="90"/>
        <v>0</v>
      </c>
      <c r="W416" s="379"/>
      <c r="X416" s="383">
        <f t="shared" si="91"/>
        <v>0</v>
      </c>
      <c r="Y416" s="377"/>
    </row>
    <row r="417" spans="1:25" x14ac:dyDescent="0.25">
      <c r="A417" s="377"/>
      <c r="B417" s="343"/>
      <c r="C417" s="377"/>
      <c r="D417" s="384"/>
      <c r="E417" s="377"/>
      <c r="F417" s="377"/>
      <c r="G417" s="381" t="str">
        <f t="shared" si="79"/>
        <v/>
      </c>
      <c r="H417" s="382">
        <f t="shared" si="80"/>
        <v>0</v>
      </c>
      <c r="I417" s="382" t="str">
        <f t="shared" si="81"/>
        <v/>
      </c>
      <c r="J417" s="382" t="str">
        <f t="shared" si="82"/>
        <v/>
      </c>
      <c r="K417" s="382" t="str">
        <f t="shared" si="83"/>
        <v/>
      </c>
      <c r="L417" s="382" t="str">
        <f t="shared" si="84"/>
        <v/>
      </c>
      <c r="M417" s="382" t="str">
        <f t="shared" si="85"/>
        <v/>
      </c>
      <c r="N417" s="342">
        <f t="shared" si="86"/>
        <v>0</v>
      </c>
      <c r="O417" s="379"/>
      <c r="P417" s="342">
        <f t="shared" si="87"/>
        <v>0</v>
      </c>
      <c r="Q417" s="379"/>
      <c r="R417" s="342">
        <f t="shared" si="88"/>
        <v>0</v>
      </c>
      <c r="S417" s="379"/>
      <c r="T417" s="342">
        <f t="shared" si="89"/>
        <v>0</v>
      </c>
      <c r="U417" s="379"/>
      <c r="V417" s="342">
        <f t="shared" si="90"/>
        <v>0</v>
      </c>
      <c r="W417" s="379"/>
      <c r="X417" s="383">
        <f t="shared" si="91"/>
        <v>0</v>
      </c>
      <c r="Y417" s="377"/>
    </row>
    <row r="418" spans="1:25" x14ac:dyDescent="0.25">
      <c r="A418" s="377"/>
      <c r="B418" s="343"/>
      <c r="C418" s="377"/>
      <c r="D418" s="384"/>
      <c r="E418" s="377"/>
      <c r="F418" s="377"/>
      <c r="G418" s="381" t="str">
        <f t="shared" si="79"/>
        <v/>
      </c>
      <c r="H418" s="382">
        <f t="shared" si="80"/>
        <v>0</v>
      </c>
      <c r="I418" s="382" t="str">
        <f t="shared" si="81"/>
        <v/>
      </c>
      <c r="J418" s="382" t="str">
        <f t="shared" si="82"/>
        <v/>
      </c>
      <c r="K418" s="382" t="str">
        <f t="shared" si="83"/>
        <v/>
      </c>
      <c r="L418" s="382" t="str">
        <f t="shared" si="84"/>
        <v/>
      </c>
      <c r="M418" s="382" t="str">
        <f t="shared" si="85"/>
        <v/>
      </c>
      <c r="N418" s="342">
        <f t="shared" si="86"/>
        <v>0</v>
      </c>
      <c r="O418" s="379"/>
      <c r="P418" s="342">
        <f t="shared" si="87"/>
        <v>0</v>
      </c>
      <c r="Q418" s="379"/>
      <c r="R418" s="342">
        <f t="shared" si="88"/>
        <v>0</v>
      </c>
      <c r="S418" s="379"/>
      <c r="T418" s="342">
        <f t="shared" si="89"/>
        <v>0</v>
      </c>
      <c r="U418" s="379"/>
      <c r="V418" s="342">
        <f t="shared" si="90"/>
        <v>0</v>
      </c>
      <c r="W418" s="379"/>
      <c r="X418" s="383">
        <f t="shared" si="91"/>
        <v>0</v>
      </c>
      <c r="Y418" s="377"/>
    </row>
    <row r="419" spans="1:25" x14ac:dyDescent="0.25">
      <c r="A419" s="377"/>
      <c r="B419" s="343"/>
      <c r="C419" s="377"/>
      <c r="D419" s="384"/>
      <c r="E419" s="377"/>
      <c r="F419" s="377"/>
      <c r="G419" s="381" t="str">
        <f t="shared" si="79"/>
        <v/>
      </c>
      <c r="H419" s="382">
        <f t="shared" si="80"/>
        <v>0</v>
      </c>
      <c r="I419" s="382" t="str">
        <f t="shared" si="81"/>
        <v/>
      </c>
      <c r="J419" s="382" t="str">
        <f t="shared" si="82"/>
        <v/>
      </c>
      <c r="K419" s="382" t="str">
        <f t="shared" si="83"/>
        <v/>
      </c>
      <c r="L419" s="382" t="str">
        <f t="shared" si="84"/>
        <v/>
      </c>
      <c r="M419" s="382" t="str">
        <f t="shared" si="85"/>
        <v/>
      </c>
      <c r="N419" s="342">
        <f t="shared" si="86"/>
        <v>0</v>
      </c>
      <c r="O419" s="379"/>
      <c r="P419" s="342">
        <f t="shared" si="87"/>
        <v>0</v>
      </c>
      <c r="Q419" s="379"/>
      <c r="R419" s="342">
        <f t="shared" si="88"/>
        <v>0</v>
      </c>
      <c r="S419" s="379"/>
      <c r="T419" s="342">
        <f t="shared" si="89"/>
        <v>0</v>
      </c>
      <c r="U419" s="379"/>
      <c r="V419" s="342">
        <f t="shared" si="90"/>
        <v>0</v>
      </c>
      <c r="W419" s="379"/>
      <c r="X419" s="383">
        <f t="shared" si="91"/>
        <v>0</v>
      </c>
      <c r="Y419" s="377"/>
    </row>
    <row r="420" spans="1:25" x14ac:dyDescent="0.25">
      <c r="A420" s="377"/>
      <c r="B420" s="343"/>
      <c r="C420" s="377"/>
      <c r="D420" s="384"/>
      <c r="E420" s="377"/>
      <c r="F420" s="377"/>
      <c r="G420" s="381" t="str">
        <f t="shared" si="79"/>
        <v/>
      </c>
      <c r="H420" s="382">
        <f t="shared" si="80"/>
        <v>0</v>
      </c>
      <c r="I420" s="382" t="str">
        <f t="shared" si="81"/>
        <v/>
      </c>
      <c r="J420" s="382" t="str">
        <f t="shared" si="82"/>
        <v/>
      </c>
      <c r="K420" s="382" t="str">
        <f t="shared" si="83"/>
        <v/>
      </c>
      <c r="L420" s="382" t="str">
        <f t="shared" si="84"/>
        <v/>
      </c>
      <c r="M420" s="382" t="str">
        <f t="shared" si="85"/>
        <v/>
      </c>
      <c r="N420" s="342">
        <f t="shared" si="86"/>
        <v>0</v>
      </c>
      <c r="O420" s="379"/>
      <c r="P420" s="342">
        <f t="shared" si="87"/>
        <v>0</v>
      </c>
      <c r="Q420" s="379"/>
      <c r="R420" s="342">
        <f t="shared" si="88"/>
        <v>0</v>
      </c>
      <c r="S420" s="379"/>
      <c r="T420" s="342">
        <f t="shared" si="89"/>
        <v>0</v>
      </c>
      <c r="U420" s="379"/>
      <c r="V420" s="342">
        <f t="shared" si="90"/>
        <v>0</v>
      </c>
      <c r="W420" s="379"/>
      <c r="X420" s="383">
        <f t="shared" si="91"/>
        <v>0</v>
      </c>
      <c r="Y420" s="377"/>
    </row>
    <row r="421" spans="1:25" x14ac:dyDescent="0.25">
      <c r="A421" s="377"/>
      <c r="B421" s="343"/>
      <c r="C421" s="377"/>
      <c r="D421" s="384"/>
      <c r="E421" s="377"/>
      <c r="F421" s="377"/>
      <c r="G421" s="381" t="str">
        <f t="shared" si="79"/>
        <v/>
      </c>
      <c r="H421" s="382">
        <f t="shared" si="80"/>
        <v>0</v>
      </c>
      <c r="I421" s="382" t="str">
        <f t="shared" si="81"/>
        <v/>
      </c>
      <c r="J421" s="382" t="str">
        <f t="shared" si="82"/>
        <v/>
      </c>
      <c r="K421" s="382" t="str">
        <f t="shared" si="83"/>
        <v/>
      </c>
      <c r="L421" s="382" t="str">
        <f t="shared" si="84"/>
        <v/>
      </c>
      <c r="M421" s="382" t="str">
        <f t="shared" si="85"/>
        <v/>
      </c>
      <c r="N421" s="342">
        <f t="shared" si="86"/>
        <v>0</v>
      </c>
      <c r="O421" s="379"/>
      <c r="P421" s="342">
        <f t="shared" si="87"/>
        <v>0</v>
      </c>
      <c r="Q421" s="379"/>
      <c r="R421" s="342">
        <f t="shared" si="88"/>
        <v>0</v>
      </c>
      <c r="S421" s="379"/>
      <c r="T421" s="342">
        <f t="shared" si="89"/>
        <v>0</v>
      </c>
      <c r="U421" s="379"/>
      <c r="V421" s="342">
        <f t="shared" si="90"/>
        <v>0</v>
      </c>
      <c r="W421" s="379"/>
      <c r="X421" s="383">
        <f t="shared" si="91"/>
        <v>0</v>
      </c>
      <c r="Y421" s="377"/>
    </row>
    <row r="422" spans="1:25" x14ac:dyDescent="0.25">
      <c r="A422" s="377"/>
      <c r="B422" s="343"/>
      <c r="C422" s="377"/>
      <c r="D422" s="384"/>
      <c r="E422" s="377"/>
      <c r="F422" s="377"/>
      <c r="G422" s="381" t="str">
        <f t="shared" si="79"/>
        <v/>
      </c>
      <c r="H422" s="382">
        <f t="shared" si="80"/>
        <v>0</v>
      </c>
      <c r="I422" s="382" t="str">
        <f t="shared" si="81"/>
        <v/>
      </c>
      <c r="J422" s="382" t="str">
        <f t="shared" si="82"/>
        <v/>
      </c>
      <c r="K422" s="382" t="str">
        <f t="shared" si="83"/>
        <v/>
      </c>
      <c r="L422" s="382" t="str">
        <f t="shared" si="84"/>
        <v/>
      </c>
      <c r="M422" s="382" t="str">
        <f t="shared" si="85"/>
        <v/>
      </c>
      <c r="N422" s="342">
        <f t="shared" si="86"/>
        <v>0</v>
      </c>
      <c r="O422" s="379"/>
      <c r="P422" s="342">
        <f t="shared" si="87"/>
        <v>0</v>
      </c>
      <c r="Q422" s="379"/>
      <c r="R422" s="342">
        <f t="shared" si="88"/>
        <v>0</v>
      </c>
      <c r="S422" s="379"/>
      <c r="T422" s="342">
        <f t="shared" si="89"/>
        <v>0</v>
      </c>
      <c r="U422" s="379"/>
      <c r="V422" s="342">
        <f t="shared" si="90"/>
        <v>0</v>
      </c>
      <c r="W422" s="379"/>
      <c r="X422" s="383">
        <f t="shared" si="91"/>
        <v>0</v>
      </c>
      <c r="Y422" s="377"/>
    </row>
    <row r="423" spans="1:25" x14ac:dyDescent="0.25">
      <c r="A423" s="377"/>
      <c r="B423" s="343"/>
      <c r="C423" s="377"/>
      <c r="D423" s="384"/>
      <c r="E423" s="377"/>
      <c r="F423" s="377"/>
      <c r="G423" s="381" t="str">
        <f t="shared" si="79"/>
        <v/>
      </c>
      <c r="H423" s="382">
        <f t="shared" si="80"/>
        <v>0</v>
      </c>
      <c r="I423" s="382" t="str">
        <f t="shared" si="81"/>
        <v/>
      </c>
      <c r="J423" s="382" t="str">
        <f t="shared" si="82"/>
        <v/>
      </c>
      <c r="K423" s="382" t="str">
        <f t="shared" si="83"/>
        <v/>
      </c>
      <c r="L423" s="382" t="str">
        <f t="shared" si="84"/>
        <v/>
      </c>
      <c r="M423" s="382" t="str">
        <f t="shared" si="85"/>
        <v/>
      </c>
      <c r="N423" s="342">
        <f t="shared" si="86"/>
        <v>0</v>
      </c>
      <c r="O423" s="379"/>
      <c r="P423" s="342">
        <f t="shared" si="87"/>
        <v>0</v>
      </c>
      <c r="Q423" s="379"/>
      <c r="R423" s="342">
        <f t="shared" si="88"/>
        <v>0</v>
      </c>
      <c r="S423" s="379"/>
      <c r="T423" s="342">
        <f t="shared" si="89"/>
        <v>0</v>
      </c>
      <c r="U423" s="379"/>
      <c r="V423" s="342">
        <f t="shared" si="90"/>
        <v>0</v>
      </c>
      <c r="W423" s="379"/>
      <c r="X423" s="383">
        <f t="shared" si="91"/>
        <v>0</v>
      </c>
      <c r="Y423" s="377"/>
    </row>
    <row r="424" spans="1:25" x14ac:dyDescent="0.25">
      <c r="A424" s="377"/>
      <c r="B424" s="343"/>
      <c r="C424" s="377"/>
      <c r="D424" s="384"/>
      <c r="E424" s="377"/>
      <c r="F424" s="377"/>
      <c r="G424" s="381" t="str">
        <f t="shared" si="79"/>
        <v/>
      </c>
      <c r="H424" s="382">
        <f t="shared" si="80"/>
        <v>0</v>
      </c>
      <c r="I424" s="382" t="str">
        <f t="shared" si="81"/>
        <v/>
      </c>
      <c r="J424" s="382" t="str">
        <f t="shared" si="82"/>
        <v/>
      </c>
      <c r="K424" s="382" t="str">
        <f t="shared" si="83"/>
        <v/>
      </c>
      <c r="L424" s="382" t="str">
        <f t="shared" si="84"/>
        <v/>
      </c>
      <c r="M424" s="382" t="str">
        <f t="shared" si="85"/>
        <v/>
      </c>
      <c r="N424" s="342">
        <f t="shared" si="86"/>
        <v>0</v>
      </c>
      <c r="O424" s="379"/>
      <c r="P424" s="342">
        <f t="shared" si="87"/>
        <v>0</v>
      </c>
      <c r="Q424" s="379"/>
      <c r="R424" s="342">
        <f t="shared" si="88"/>
        <v>0</v>
      </c>
      <c r="S424" s="379"/>
      <c r="T424" s="342">
        <f t="shared" si="89"/>
        <v>0</v>
      </c>
      <c r="U424" s="379"/>
      <c r="V424" s="342">
        <f t="shared" si="90"/>
        <v>0</v>
      </c>
      <c r="W424" s="379"/>
      <c r="X424" s="383">
        <f t="shared" si="91"/>
        <v>0</v>
      </c>
      <c r="Y424" s="377"/>
    </row>
    <row r="425" spans="1:25" x14ac:dyDescent="0.25">
      <c r="A425" s="377"/>
      <c r="B425" s="343"/>
      <c r="C425" s="377"/>
      <c r="D425" s="384"/>
      <c r="E425" s="377"/>
      <c r="F425" s="377"/>
      <c r="G425" s="381" t="str">
        <f t="shared" si="79"/>
        <v/>
      </c>
      <c r="H425" s="382">
        <f t="shared" si="80"/>
        <v>0</v>
      </c>
      <c r="I425" s="382" t="str">
        <f t="shared" si="81"/>
        <v/>
      </c>
      <c r="J425" s="382" t="str">
        <f t="shared" si="82"/>
        <v/>
      </c>
      <c r="K425" s="382" t="str">
        <f t="shared" si="83"/>
        <v/>
      </c>
      <c r="L425" s="382" t="str">
        <f t="shared" si="84"/>
        <v/>
      </c>
      <c r="M425" s="382" t="str">
        <f t="shared" si="85"/>
        <v/>
      </c>
      <c r="N425" s="342">
        <f t="shared" si="86"/>
        <v>0</v>
      </c>
      <c r="O425" s="379"/>
      <c r="P425" s="342">
        <f t="shared" si="87"/>
        <v>0</v>
      </c>
      <c r="Q425" s="379"/>
      <c r="R425" s="342">
        <f t="shared" si="88"/>
        <v>0</v>
      </c>
      <c r="S425" s="379"/>
      <c r="T425" s="342">
        <f t="shared" si="89"/>
        <v>0</v>
      </c>
      <c r="U425" s="379"/>
      <c r="V425" s="342">
        <f t="shared" si="90"/>
        <v>0</v>
      </c>
      <c r="W425" s="379"/>
      <c r="X425" s="383">
        <f t="shared" si="91"/>
        <v>0</v>
      </c>
      <c r="Y425" s="377"/>
    </row>
    <row r="426" spans="1:25" x14ac:dyDescent="0.25">
      <c r="A426" s="377"/>
      <c r="B426" s="343"/>
      <c r="C426" s="377"/>
      <c r="D426" s="384"/>
      <c r="E426" s="377"/>
      <c r="F426" s="377"/>
      <c r="G426" s="381" t="str">
        <f t="shared" si="79"/>
        <v/>
      </c>
      <c r="H426" s="382">
        <f t="shared" si="80"/>
        <v>0</v>
      </c>
      <c r="I426" s="382" t="str">
        <f t="shared" si="81"/>
        <v/>
      </c>
      <c r="J426" s="382" t="str">
        <f t="shared" si="82"/>
        <v/>
      </c>
      <c r="K426" s="382" t="str">
        <f t="shared" si="83"/>
        <v/>
      </c>
      <c r="L426" s="382" t="str">
        <f t="shared" si="84"/>
        <v/>
      </c>
      <c r="M426" s="382" t="str">
        <f t="shared" si="85"/>
        <v/>
      </c>
      <c r="N426" s="342">
        <f t="shared" si="86"/>
        <v>0</v>
      </c>
      <c r="O426" s="379"/>
      <c r="P426" s="342">
        <f t="shared" si="87"/>
        <v>0</v>
      </c>
      <c r="Q426" s="379"/>
      <c r="R426" s="342">
        <f t="shared" si="88"/>
        <v>0</v>
      </c>
      <c r="S426" s="379"/>
      <c r="T426" s="342">
        <f t="shared" si="89"/>
        <v>0</v>
      </c>
      <c r="U426" s="379"/>
      <c r="V426" s="342">
        <f t="shared" si="90"/>
        <v>0</v>
      </c>
      <c r="W426" s="379"/>
      <c r="X426" s="383">
        <f t="shared" si="91"/>
        <v>0</v>
      </c>
      <c r="Y426" s="377"/>
    </row>
    <row r="427" spans="1:25" x14ac:dyDescent="0.25">
      <c r="A427" s="377"/>
      <c r="B427" s="343"/>
      <c r="C427" s="377"/>
      <c r="D427" s="384"/>
      <c r="E427" s="377"/>
      <c r="F427" s="377"/>
      <c r="G427" s="381" t="str">
        <f t="shared" si="79"/>
        <v/>
      </c>
      <c r="H427" s="382">
        <f t="shared" si="80"/>
        <v>0</v>
      </c>
      <c r="I427" s="382" t="str">
        <f t="shared" si="81"/>
        <v/>
      </c>
      <c r="J427" s="382" t="str">
        <f t="shared" si="82"/>
        <v/>
      </c>
      <c r="K427" s="382" t="str">
        <f t="shared" si="83"/>
        <v/>
      </c>
      <c r="L427" s="382" t="str">
        <f t="shared" si="84"/>
        <v/>
      </c>
      <c r="M427" s="382" t="str">
        <f t="shared" si="85"/>
        <v/>
      </c>
      <c r="N427" s="342">
        <f t="shared" si="86"/>
        <v>0</v>
      </c>
      <c r="O427" s="379"/>
      <c r="P427" s="342">
        <f t="shared" si="87"/>
        <v>0</v>
      </c>
      <c r="Q427" s="379"/>
      <c r="R427" s="342">
        <f t="shared" si="88"/>
        <v>0</v>
      </c>
      <c r="S427" s="379"/>
      <c r="T427" s="342">
        <f t="shared" si="89"/>
        <v>0</v>
      </c>
      <c r="U427" s="379"/>
      <c r="V427" s="342">
        <f t="shared" si="90"/>
        <v>0</v>
      </c>
      <c r="W427" s="379"/>
      <c r="X427" s="383">
        <f t="shared" si="91"/>
        <v>0</v>
      </c>
      <c r="Y427" s="377"/>
    </row>
    <row r="428" spans="1:25" x14ac:dyDescent="0.25">
      <c r="A428" s="377"/>
      <c r="B428" s="343"/>
      <c r="C428" s="377"/>
      <c r="D428" s="384"/>
      <c r="E428" s="377"/>
      <c r="F428" s="377"/>
      <c r="G428" s="381" t="str">
        <f t="shared" si="79"/>
        <v/>
      </c>
      <c r="H428" s="382">
        <f t="shared" si="80"/>
        <v>0</v>
      </c>
      <c r="I428" s="382" t="str">
        <f t="shared" si="81"/>
        <v/>
      </c>
      <c r="J428" s="382" t="str">
        <f t="shared" si="82"/>
        <v/>
      </c>
      <c r="K428" s="382" t="str">
        <f t="shared" si="83"/>
        <v/>
      </c>
      <c r="L428" s="382" t="str">
        <f t="shared" si="84"/>
        <v/>
      </c>
      <c r="M428" s="382" t="str">
        <f t="shared" si="85"/>
        <v/>
      </c>
      <c r="N428" s="342">
        <f t="shared" si="86"/>
        <v>0</v>
      </c>
      <c r="O428" s="379"/>
      <c r="P428" s="342">
        <f t="shared" si="87"/>
        <v>0</v>
      </c>
      <c r="Q428" s="379"/>
      <c r="R428" s="342">
        <f t="shared" si="88"/>
        <v>0</v>
      </c>
      <c r="S428" s="379"/>
      <c r="T428" s="342">
        <f t="shared" si="89"/>
        <v>0</v>
      </c>
      <c r="U428" s="379"/>
      <c r="V428" s="342">
        <f t="shared" si="90"/>
        <v>0</v>
      </c>
      <c r="W428" s="379"/>
      <c r="X428" s="383">
        <f t="shared" si="91"/>
        <v>0</v>
      </c>
      <c r="Y428" s="377"/>
    </row>
    <row r="429" spans="1:25" x14ac:dyDescent="0.25">
      <c r="A429" s="377"/>
      <c r="B429" s="343"/>
      <c r="C429" s="377"/>
      <c r="D429" s="384"/>
      <c r="E429" s="377"/>
      <c r="F429" s="377"/>
      <c r="G429" s="381" t="str">
        <f t="shared" si="79"/>
        <v/>
      </c>
      <c r="H429" s="382">
        <f t="shared" si="80"/>
        <v>0</v>
      </c>
      <c r="I429" s="382" t="str">
        <f t="shared" si="81"/>
        <v/>
      </c>
      <c r="J429" s="382" t="str">
        <f t="shared" si="82"/>
        <v/>
      </c>
      <c r="K429" s="382" t="str">
        <f t="shared" si="83"/>
        <v/>
      </c>
      <c r="L429" s="382" t="str">
        <f t="shared" si="84"/>
        <v/>
      </c>
      <c r="M429" s="382" t="str">
        <f t="shared" si="85"/>
        <v/>
      </c>
      <c r="N429" s="342">
        <f t="shared" si="86"/>
        <v>0</v>
      </c>
      <c r="O429" s="379"/>
      <c r="P429" s="342">
        <f t="shared" si="87"/>
        <v>0</v>
      </c>
      <c r="Q429" s="379"/>
      <c r="R429" s="342">
        <f t="shared" si="88"/>
        <v>0</v>
      </c>
      <c r="S429" s="379"/>
      <c r="T429" s="342">
        <f t="shared" si="89"/>
        <v>0</v>
      </c>
      <c r="U429" s="379"/>
      <c r="V429" s="342">
        <f t="shared" si="90"/>
        <v>0</v>
      </c>
      <c r="W429" s="379"/>
      <c r="X429" s="383">
        <f t="shared" si="91"/>
        <v>0</v>
      </c>
      <c r="Y429" s="377"/>
    </row>
    <row r="430" spans="1:25" x14ac:dyDescent="0.25">
      <c r="A430" s="377"/>
      <c r="B430" s="343"/>
      <c r="C430" s="377"/>
      <c r="D430" s="384"/>
      <c r="E430" s="377"/>
      <c r="F430" s="377"/>
      <c r="G430" s="381" t="str">
        <f t="shared" si="79"/>
        <v/>
      </c>
      <c r="H430" s="382">
        <f t="shared" si="80"/>
        <v>0</v>
      </c>
      <c r="I430" s="382" t="str">
        <f t="shared" si="81"/>
        <v/>
      </c>
      <c r="J430" s="382" t="str">
        <f t="shared" si="82"/>
        <v/>
      </c>
      <c r="K430" s="382" t="str">
        <f t="shared" si="83"/>
        <v/>
      </c>
      <c r="L430" s="382" t="str">
        <f t="shared" si="84"/>
        <v/>
      </c>
      <c r="M430" s="382" t="str">
        <f t="shared" si="85"/>
        <v/>
      </c>
      <c r="N430" s="342">
        <f t="shared" si="86"/>
        <v>0</v>
      </c>
      <c r="O430" s="379"/>
      <c r="P430" s="342">
        <f t="shared" si="87"/>
        <v>0</v>
      </c>
      <c r="Q430" s="379"/>
      <c r="R430" s="342">
        <f t="shared" si="88"/>
        <v>0</v>
      </c>
      <c r="S430" s="379"/>
      <c r="T430" s="342">
        <f t="shared" si="89"/>
        <v>0</v>
      </c>
      <c r="U430" s="379"/>
      <c r="V430" s="342">
        <f t="shared" si="90"/>
        <v>0</v>
      </c>
      <c r="W430" s="379"/>
      <c r="X430" s="383">
        <f t="shared" si="91"/>
        <v>0</v>
      </c>
      <c r="Y430" s="377"/>
    </row>
    <row r="431" spans="1:25" x14ac:dyDescent="0.25">
      <c r="A431" s="377"/>
      <c r="B431" s="343"/>
      <c r="C431" s="377"/>
      <c r="D431" s="384"/>
      <c r="E431" s="377"/>
      <c r="F431" s="377"/>
      <c r="G431" s="381" t="str">
        <f t="shared" si="79"/>
        <v/>
      </c>
      <c r="H431" s="382">
        <f t="shared" si="80"/>
        <v>0</v>
      </c>
      <c r="I431" s="382" t="str">
        <f t="shared" si="81"/>
        <v/>
      </c>
      <c r="J431" s="382" t="str">
        <f t="shared" si="82"/>
        <v/>
      </c>
      <c r="K431" s="382" t="str">
        <f t="shared" si="83"/>
        <v/>
      </c>
      <c r="L431" s="382" t="str">
        <f t="shared" si="84"/>
        <v/>
      </c>
      <c r="M431" s="382" t="str">
        <f t="shared" si="85"/>
        <v/>
      </c>
      <c r="N431" s="342">
        <f t="shared" si="86"/>
        <v>0</v>
      </c>
      <c r="O431" s="379"/>
      <c r="P431" s="342">
        <f t="shared" si="87"/>
        <v>0</v>
      </c>
      <c r="Q431" s="379"/>
      <c r="R431" s="342">
        <f t="shared" si="88"/>
        <v>0</v>
      </c>
      <c r="S431" s="379"/>
      <c r="T431" s="342">
        <f t="shared" si="89"/>
        <v>0</v>
      </c>
      <c r="U431" s="379"/>
      <c r="V431" s="342">
        <f t="shared" si="90"/>
        <v>0</v>
      </c>
      <c r="W431" s="379"/>
      <c r="X431" s="383">
        <f t="shared" si="91"/>
        <v>0</v>
      </c>
      <c r="Y431" s="377"/>
    </row>
    <row r="432" spans="1:25" x14ac:dyDescent="0.25">
      <c r="A432" s="377"/>
      <c r="B432" s="343"/>
      <c r="C432" s="377"/>
      <c r="D432" s="384"/>
      <c r="E432" s="377"/>
      <c r="F432" s="377"/>
      <c r="G432" s="381" t="str">
        <f t="shared" si="79"/>
        <v/>
      </c>
      <c r="H432" s="382">
        <f t="shared" si="80"/>
        <v>0</v>
      </c>
      <c r="I432" s="382" t="str">
        <f t="shared" si="81"/>
        <v/>
      </c>
      <c r="J432" s="382" t="str">
        <f t="shared" si="82"/>
        <v/>
      </c>
      <c r="K432" s="382" t="str">
        <f t="shared" si="83"/>
        <v/>
      </c>
      <c r="L432" s="382" t="str">
        <f t="shared" si="84"/>
        <v/>
      </c>
      <c r="M432" s="382" t="str">
        <f t="shared" si="85"/>
        <v/>
      </c>
      <c r="N432" s="342">
        <f t="shared" si="86"/>
        <v>0</v>
      </c>
      <c r="O432" s="379"/>
      <c r="P432" s="342">
        <f t="shared" si="87"/>
        <v>0</v>
      </c>
      <c r="Q432" s="379"/>
      <c r="R432" s="342">
        <f t="shared" si="88"/>
        <v>0</v>
      </c>
      <c r="S432" s="379"/>
      <c r="T432" s="342">
        <f t="shared" si="89"/>
        <v>0</v>
      </c>
      <c r="U432" s="379"/>
      <c r="V432" s="342">
        <f t="shared" si="90"/>
        <v>0</v>
      </c>
      <c r="W432" s="379"/>
      <c r="X432" s="383">
        <f t="shared" si="91"/>
        <v>0</v>
      </c>
      <c r="Y432" s="377"/>
    </row>
    <row r="433" spans="1:25" x14ac:dyDescent="0.25">
      <c r="A433" s="377"/>
      <c r="B433" s="343"/>
      <c r="C433" s="377"/>
      <c r="D433" s="384"/>
      <c r="E433" s="377"/>
      <c r="F433" s="377"/>
      <c r="G433" s="381" t="str">
        <f t="shared" si="79"/>
        <v/>
      </c>
      <c r="H433" s="382">
        <f t="shared" si="80"/>
        <v>0</v>
      </c>
      <c r="I433" s="382" t="str">
        <f t="shared" si="81"/>
        <v/>
      </c>
      <c r="J433" s="382" t="str">
        <f t="shared" si="82"/>
        <v/>
      </c>
      <c r="K433" s="382" t="str">
        <f t="shared" si="83"/>
        <v/>
      </c>
      <c r="L433" s="382" t="str">
        <f t="shared" si="84"/>
        <v/>
      </c>
      <c r="M433" s="382" t="str">
        <f t="shared" si="85"/>
        <v/>
      </c>
      <c r="N433" s="342">
        <f t="shared" si="86"/>
        <v>0</v>
      </c>
      <c r="O433" s="379"/>
      <c r="P433" s="342">
        <f t="shared" si="87"/>
        <v>0</v>
      </c>
      <c r="Q433" s="379"/>
      <c r="R433" s="342">
        <f t="shared" si="88"/>
        <v>0</v>
      </c>
      <c r="S433" s="379"/>
      <c r="T433" s="342">
        <f t="shared" si="89"/>
        <v>0</v>
      </c>
      <c r="U433" s="379"/>
      <c r="V433" s="342">
        <f t="shared" si="90"/>
        <v>0</v>
      </c>
      <c r="W433" s="379"/>
      <c r="X433" s="383">
        <f t="shared" si="91"/>
        <v>0</v>
      </c>
      <c r="Y433" s="377"/>
    </row>
    <row r="434" spans="1:25" x14ac:dyDescent="0.25">
      <c r="A434" s="377"/>
      <c r="B434" s="343"/>
      <c r="C434" s="377"/>
      <c r="D434" s="384"/>
      <c r="E434" s="377"/>
      <c r="F434" s="377"/>
      <c r="G434" s="381" t="str">
        <f t="shared" si="79"/>
        <v/>
      </c>
      <c r="H434" s="382">
        <f t="shared" si="80"/>
        <v>0</v>
      </c>
      <c r="I434" s="382" t="str">
        <f t="shared" si="81"/>
        <v/>
      </c>
      <c r="J434" s="382" t="str">
        <f t="shared" si="82"/>
        <v/>
      </c>
      <c r="K434" s="382" t="str">
        <f t="shared" si="83"/>
        <v/>
      </c>
      <c r="L434" s="382" t="str">
        <f t="shared" si="84"/>
        <v/>
      </c>
      <c r="M434" s="382" t="str">
        <f t="shared" si="85"/>
        <v/>
      </c>
      <c r="N434" s="342">
        <f t="shared" si="86"/>
        <v>0</v>
      </c>
      <c r="O434" s="379"/>
      <c r="P434" s="342">
        <f t="shared" si="87"/>
        <v>0</v>
      </c>
      <c r="Q434" s="379"/>
      <c r="R434" s="342">
        <f t="shared" si="88"/>
        <v>0</v>
      </c>
      <c r="S434" s="379"/>
      <c r="T434" s="342">
        <f t="shared" si="89"/>
        <v>0</v>
      </c>
      <c r="U434" s="379"/>
      <c r="V434" s="342">
        <f t="shared" si="90"/>
        <v>0</v>
      </c>
      <c r="W434" s="379"/>
      <c r="X434" s="383">
        <f t="shared" si="91"/>
        <v>0</v>
      </c>
      <c r="Y434" s="377"/>
    </row>
    <row r="435" spans="1:25" x14ac:dyDescent="0.25">
      <c r="A435" s="377"/>
      <c r="B435" s="343"/>
      <c r="C435" s="377"/>
      <c r="D435" s="384"/>
      <c r="E435" s="377"/>
      <c r="F435" s="377"/>
      <c r="G435" s="381" t="str">
        <f t="shared" si="79"/>
        <v/>
      </c>
      <c r="H435" s="382">
        <f t="shared" si="80"/>
        <v>0</v>
      </c>
      <c r="I435" s="382" t="str">
        <f t="shared" si="81"/>
        <v/>
      </c>
      <c r="J435" s="382" t="str">
        <f t="shared" si="82"/>
        <v/>
      </c>
      <c r="K435" s="382" t="str">
        <f t="shared" si="83"/>
        <v/>
      </c>
      <c r="L435" s="382" t="str">
        <f t="shared" si="84"/>
        <v/>
      </c>
      <c r="M435" s="382" t="str">
        <f t="shared" si="85"/>
        <v/>
      </c>
      <c r="N435" s="342">
        <f t="shared" si="86"/>
        <v>0</v>
      </c>
      <c r="O435" s="379"/>
      <c r="P435" s="342">
        <f t="shared" si="87"/>
        <v>0</v>
      </c>
      <c r="Q435" s="379"/>
      <c r="R435" s="342">
        <f t="shared" si="88"/>
        <v>0</v>
      </c>
      <c r="S435" s="379"/>
      <c r="T435" s="342">
        <f t="shared" si="89"/>
        <v>0</v>
      </c>
      <c r="U435" s="379"/>
      <c r="V435" s="342">
        <f t="shared" si="90"/>
        <v>0</v>
      </c>
      <c r="W435" s="379"/>
      <c r="X435" s="383">
        <f t="shared" si="91"/>
        <v>0</v>
      </c>
      <c r="Y435" s="377"/>
    </row>
    <row r="436" spans="1:25" x14ac:dyDescent="0.25">
      <c r="A436" s="377"/>
      <c r="B436" s="343"/>
      <c r="C436" s="377"/>
      <c r="D436" s="384"/>
      <c r="E436" s="377"/>
      <c r="F436" s="377"/>
      <c r="G436" s="381" t="str">
        <f t="shared" si="79"/>
        <v/>
      </c>
      <c r="H436" s="382">
        <f t="shared" si="80"/>
        <v>0</v>
      </c>
      <c r="I436" s="382" t="str">
        <f t="shared" si="81"/>
        <v/>
      </c>
      <c r="J436" s="382" t="str">
        <f t="shared" si="82"/>
        <v/>
      </c>
      <c r="K436" s="382" t="str">
        <f t="shared" si="83"/>
        <v/>
      </c>
      <c r="L436" s="382" t="str">
        <f t="shared" si="84"/>
        <v/>
      </c>
      <c r="M436" s="382" t="str">
        <f t="shared" si="85"/>
        <v/>
      </c>
      <c r="N436" s="342">
        <f t="shared" si="86"/>
        <v>0</v>
      </c>
      <c r="O436" s="379"/>
      <c r="P436" s="342">
        <f t="shared" si="87"/>
        <v>0</v>
      </c>
      <c r="Q436" s="379"/>
      <c r="R436" s="342">
        <f t="shared" si="88"/>
        <v>0</v>
      </c>
      <c r="S436" s="379"/>
      <c r="T436" s="342">
        <f t="shared" si="89"/>
        <v>0</v>
      </c>
      <c r="U436" s="379"/>
      <c r="V436" s="342">
        <f t="shared" si="90"/>
        <v>0</v>
      </c>
      <c r="W436" s="379"/>
      <c r="X436" s="383">
        <f t="shared" si="91"/>
        <v>0</v>
      </c>
      <c r="Y436" s="377"/>
    </row>
    <row r="437" spans="1:25" x14ac:dyDescent="0.25">
      <c r="A437" s="377"/>
      <c r="B437" s="343"/>
      <c r="C437" s="377"/>
      <c r="D437" s="384"/>
      <c r="E437" s="377"/>
      <c r="F437" s="377"/>
      <c r="G437" s="381" t="str">
        <f t="shared" si="79"/>
        <v/>
      </c>
      <c r="H437" s="382">
        <f t="shared" si="80"/>
        <v>0</v>
      </c>
      <c r="I437" s="382" t="str">
        <f t="shared" si="81"/>
        <v/>
      </c>
      <c r="J437" s="382" t="str">
        <f t="shared" si="82"/>
        <v/>
      </c>
      <c r="K437" s="382" t="str">
        <f t="shared" si="83"/>
        <v/>
      </c>
      <c r="L437" s="382" t="str">
        <f t="shared" si="84"/>
        <v/>
      </c>
      <c r="M437" s="382" t="str">
        <f t="shared" si="85"/>
        <v/>
      </c>
      <c r="N437" s="342">
        <f t="shared" si="86"/>
        <v>0</v>
      </c>
      <c r="O437" s="379"/>
      <c r="P437" s="342">
        <f t="shared" si="87"/>
        <v>0</v>
      </c>
      <c r="Q437" s="379"/>
      <c r="R437" s="342">
        <f t="shared" si="88"/>
        <v>0</v>
      </c>
      <c r="S437" s="379"/>
      <c r="T437" s="342">
        <f t="shared" si="89"/>
        <v>0</v>
      </c>
      <c r="U437" s="379"/>
      <c r="V437" s="342">
        <f t="shared" si="90"/>
        <v>0</v>
      </c>
      <c r="W437" s="379"/>
      <c r="X437" s="383">
        <f t="shared" si="91"/>
        <v>0</v>
      </c>
      <c r="Y437" s="377"/>
    </row>
    <row r="438" spans="1:25" x14ac:dyDescent="0.25">
      <c r="A438" s="377"/>
      <c r="B438" s="343"/>
      <c r="C438" s="377"/>
      <c r="D438" s="384"/>
      <c r="E438" s="377"/>
      <c r="F438" s="377"/>
      <c r="G438" s="381" t="str">
        <f t="shared" si="79"/>
        <v/>
      </c>
      <c r="H438" s="382">
        <f t="shared" si="80"/>
        <v>0</v>
      </c>
      <c r="I438" s="382" t="str">
        <f t="shared" si="81"/>
        <v/>
      </c>
      <c r="J438" s="382" t="str">
        <f t="shared" si="82"/>
        <v/>
      </c>
      <c r="K438" s="382" t="str">
        <f t="shared" si="83"/>
        <v/>
      </c>
      <c r="L438" s="382" t="str">
        <f t="shared" si="84"/>
        <v/>
      </c>
      <c r="M438" s="382" t="str">
        <f t="shared" si="85"/>
        <v/>
      </c>
      <c r="N438" s="342">
        <f t="shared" si="86"/>
        <v>0</v>
      </c>
      <c r="O438" s="379"/>
      <c r="P438" s="342">
        <f t="shared" si="87"/>
        <v>0</v>
      </c>
      <c r="Q438" s="379"/>
      <c r="R438" s="342">
        <f t="shared" si="88"/>
        <v>0</v>
      </c>
      <c r="S438" s="379"/>
      <c r="T438" s="342">
        <f t="shared" si="89"/>
        <v>0</v>
      </c>
      <c r="U438" s="379"/>
      <c r="V438" s="342">
        <f t="shared" si="90"/>
        <v>0</v>
      </c>
      <c r="W438" s="379"/>
      <c r="X438" s="383">
        <f t="shared" si="91"/>
        <v>0</v>
      </c>
      <c r="Y438" s="377"/>
    </row>
    <row r="439" spans="1:25" x14ac:dyDescent="0.25">
      <c r="A439" s="377"/>
      <c r="B439" s="343"/>
      <c r="C439" s="377"/>
      <c r="D439" s="384"/>
      <c r="E439" s="377"/>
      <c r="F439" s="377"/>
      <c r="G439" s="381" t="str">
        <f t="shared" si="79"/>
        <v/>
      </c>
      <c r="H439" s="382">
        <f t="shared" si="80"/>
        <v>0</v>
      </c>
      <c r="I439" s="382" t="str">
        <f t="shared" si="81"/>
        <v/>
      </c>
      <c r="J439" s="382" t="str">
        <f t="shared" si="82"/>
        <v/>
      </c>
      <c r="K439" s="382" t="str">
        <f t="shared" si="83"/>
        <v/>
      </c>
      <c r="L439" s="382" t="str">
        <f t="shared" si="84"/>
        <v/>
      </c>
      <c r="M439" s="382" t="str">
        <f t="shared" si="85"/>
        <v/>
      </c>
      <c r="N439" s="342">
        <f t="shared" si="86"/>
        <v>0</v>
      </c>
      <c r="O439" s="379"/>
      <c r="P439" s="342">
        <f t="shared" si="87"/>
        <v>0</v>
      </c>
      <c r="Q439" s="379"/>
      <c r="R439" s="342">
        <f t="shared" si="88"/>
        <v>0</v>
      </c>
      <c r="S439" s="379"/>
      <c r="T439" s="342">
        <f t="shared" si="89"/>
        <v>0</v>
      </c>
      <c r="U439" s="379"/>
      <c r="V439" s="342">
        <f t="shared" si="90"/>
        <v>0</v>
      </c>
      <c r="W439" s="379"/>
      <c r="X439" s="383">
        <f t="shared" si="91"/>
        <v>0</v>
      </c>
      <c r="Y439" s="377"/>
    </row>
    <row r="440" spans="1:25" x14ac:dyDescent="0.25">
      <c r="A440" s="377"/>
      <c r="B440" s="343"/>
      <c r="C440" s="377"/>
      <c r="D440" s="384"/>
      <c r="E440" s="377"/>
      <c r="F440" s="377"/>
      <c r="G440" s="381" t="str">
        <f t="shared" si="79"/>
        <v/>
      </c>
      <c r="H440" s="382">
        <f t="shared" si="80"/>
        <v>0</v>
      </c>
      <c r="I440" s="382" t="str">
        <f t="shared" si="81"/>
        <v/>
      </c>
      <c r="J440" s="382" t="str">
        <f t="shared" si="82"/>
        <v/>
      </c>
      <c r="K440" s="382" t="str">
        <f t="shared" si="83"/>
        <v/>
      </c>
      <c r="L440" s="382" t="str">
        <f t="shared" si="84"/>
        <v/>
      </c>
      <c r="M440" s="382" t="str">
        <f t="shared" si="85"/>
        <v/>
      </c>
      <c r="N440" s="342">
        <f t="shared" si="86"/>
        <v>0</v>
      </c>
      <c r="O440" s="379"/>
      <c r="P440" s="342">
        <f t="shared" si="87"/>
        <v>0</v>
      </c>
      <c r="Q440" s="379"/>
      <c r="R440" s="342">
        <f t="shared" si="88"/>
        <v>0</v>
      </c>
      <c r="S440" s="379"/>
      <c r="T440" s="342">
        <f t="shared" si="89"/>
        <v>0</v>
      </c>
      <c r="U440" s="379"/>
      <c r="V440" s="342">
        <f t="shared" si="90"/>
        <v>0</v>
      </c>
      <c r="W440" s="379"/>
      <c r="X440" s="383">
        <f t="shared" si="91"/>
        <v>0</v>
      </c>
      <c r="Y440" s="377"/>
    </row>
    <row r="441" spans="1:25" x14ac:dyDescent="0.25">
      <c r="A441" s="377"/>
      <c r="B441" s="343"/>
      <c r="C441" s="377"/>
      <c r="D441" s="384"/>
      <c r="E441" s="377"/>
      <c r="F441" s="377"/>
      <c r="G441" s="381" t="str">
        <f t="shared" si="79"/>
        <v/>
      </c>
      <c r="H441" s="382">
        <f t="shared" si="80"/>
        <v>0</v>
      </c>
      <c r="I441" s="382" t="str">
        <f t="shared" si="81"/>
        <v/>
      </c>
      <c r="J441" s="382" t="str">
        <f t="shared" si="82"/>
        <v/>
      </c>
      <c r="K441" s="382" t="str">
        <f t="shared" si="83"/>
        <v/>
      </c>
      <c r="L441" s="382" t="str">
        <f t="shared" si="84"/>
        <v/>
      </c>
      <c r="M441" s="382" t="str">
        <f t="shared" si="85"/>
        <v/>
      </c>
      <c r="N441" s="342">
        <f t="shared" si="86"/>
        <v>0</v>
      </c>
      <c r="O441" s="379"/>
      <c r="P441" s="342">
        <f t="shared" si="87"/>
        <v>0</v>
      </c>
      <c r="Q441" s="379"/>
      <c r="R441" s="342">
        <f t="shared" si="88"/>
        <v>0</v>
      </c>
      <c r="S441" s="379"/>
      <c r="T441" s="342">
        <f t="shared" si="89"/>
        <v>0</v>
      </c>
      <c r="U441" s="379"/>
      <c r="V441" s="342">
        <f t="shared" si="90"/>
        <v>0</v>
      </c>
      <c r="W441" s="379"/>
      <c r="X441" s="383">
        <f t="shared" si="91"/>
        <v>0</v>
      </c>
      <c r="Y441" s="377"/>
    </row>
    <row r="442" spans="1:25" x14ac:dyDescent="0.25">
      <c r="A442" s="377"/>
      <c r="B442" s="343"/>
      <c r="C442" s="377"/>
      <c r="D442" s="384"/>
      <c r="E442" s="377"/>
      <c r="F442" s="377"/>
      <c r="G442" s="381" t="str">
        <f t="shared" si="79"/>
        <v/>
      </c>
      <c r="H442" s="382">
        <f t="shared" si="80"/>
        <v>0</v>
      </c>
      <c r="I442" s="382" t="str">
        <f t="shared" si="81"/>
        <v/>
      </c>
      <c r="J442" s="382" t="str">
        <f t="shared" si="82"/>
        <v/>
      </c>
      <c r="K442" s="382" t="str">
        <f t="shared" si="83"/>
        <v/>
      </c>
      <c r="L442" s="382" t="str">
        <f t="shared" si="84"/>
        <v/>
      </c>
      <c r="M442" s="382" t="str">
        <f t="shared" si="85"/>
        <v/>
      </c>
      <c r="N442" s="342">
        <f t="shared" si="86"/>
        <v>0</v>
      </c>
      <c r="O442" s="379"/>
      <c r="P442" s="342">
        <f t="shared" si="87"/>
        <v>0</v>
      </c>
      <c r="Q442" s="379"/>
      <c r="R442" s="342">
        <f t="shared" si="88"/>
        <v>0</v>
      </c>
      <c r="S442" s="379"/>
      <c r="T442" s="342">
        <f t="shared" si="89"/>
        <v>0</v>
      </c>
      <c r="U442" s="379"/>
      <c r="V442" s="342">
        <f t="shared" si="90"/>
        <v>0</v>
      </c>
      <c r="W442" s="379"/>
      <c r="X442" s="383">
        <f t="shared" si="91"/>
        <v>0</v>
      </c>
      <c r="Y442" s="377"/>
    </row>
    <row r="443" spans="1:25" x14ac:dyDescent="0.25">
      <c r="A443" s="377"/>
      <c r="B443" s="343"/>
      <c r="C443" s="377"/>
      <c r="D443" s="384"/>
      <c r="E443" s="377"/>
      <c r="F443" s="377"/>
      <c r="G443" s="381" t="str">
        <f t="shared" si="79"/>
        <v/>
      </c>
      <c r="H443" s="382">
        <f t="shared" si="80"/>
        <v>0</v>
      </c>
      <c r="I443" s="382" t="str">
        <f t="shared" si="81"/>
        <v/>
      </c>
      <c r="J443" s="382" t="str">
        <f t="shared" si="82"/>
        <v/>
      </c>
      <c r="K443" s="382" t="str">
        <f t="shared" si="83"/>
        <v/>
      </c>
      <c r="L443" s="382" t="str">
        <f t="shared" si="84"/>
        <v/>
      </c>
      <c r="M443" s="382" t="str">
        <f t="shared" si="85"/>
        <v/>
      </c>
      <c r="N443" s="342">
        <f t="shared" si="86"/>
        <v>0</v>
      </c>
      <c r="O443" s="379"/>
      <c r="P443" s="342">
        <f t="shared" si="87"/>
        <v>0</v>
      </c>
      <c r="Q443" s="379"/>
      <c r="R443" s="342">
        <f t="shared" si="88"/>
        <v>0</v>
      </c>
      <c r="S443" s="379"/>
      <c r="T443" s="342">
        <f t="shared" si="89"/>
        <v>0</v>
      </c>
      <c r="U443" s="379"/>
      <c r="V443" s="342">
        <f t="shared" si="90"/>
        <v>0</v>
      </c>
      <c r="W443" s="379"/>
      <c r="X443" s="383">
        <f t="shared" si="91"/>
        <v>0</v>
      </c>
      <c r="Y443" s="377"/>
    </row>
    <row r="444" spans="1:25" x14ac:dyDescent="0.25">
      <c r="A444" s="377"/>
      <c r="B444" s="343"/>
      <c r="C444" s="377"/>
      <c r="D444" s="384"/>
      <c r="E444" s="377"/>
      <c r="F444" s="377"/>
      <c r="G444" s="381" t="str">
        <f t="shared" si="79"/>
        <v/>
      </c>
      <c r="H444" s="382">
        <f t="shared" si="80"/>
        <v>0</v>
      </c>
      <c r="I444" s="382" t="str">
        <f t="shared" si="81"/>
        <v/>
      </c>
      <c r="J444" s="382" t="str">
        <f t="shared" si="82"/>
        <v/>
      </c>
      <c r="K444" s="382" t="str">
        <f t="shared" si="83"/>
        <v/>
      </c>
      <c r="L444" s="382" t="str">
        <f t="shared" si="84"/>
        <v/>
      </c>
      <c r="M444" s="382" t="str">
        <f t="shared" si="85"/>
        <v/>
      </c>
      <c r="N444" s="342">
        <f t="shared" si="86"/>
        <v>0</v>
      </c>
      <c r="O444" s="379"/>
      <c r="P444" s="342">
        <f t="shared" si="87"/>
        <v>0</v>
      </c>
      <c r="Q444" s="379"/>
      <c r="R444" s="342">
        <f t="shared" si="88"/>
        <v>0</v>
      </c>
      <c r="S444" s="379"/>
      <c r="T444" s="342">
        <f t="shared" si="89"/>
        <v>0</v>
      </c>
      <c r="U444" s="379"/>
      <c r="V444" s="342">
        <f t="shared" si="90"/>
        <v>0</v>
      </c>
      <c r="W444" s="379"/>
      <c r="X444" s="383">
        <f t="shared" si="91"/>
        <v>0</v>
      </c>
      <c r="Y444" s="377"/>
    </row>
    <row r="445" spans="1:25" x14ac:dyDescent="0.25">
      <c r="A445" s="377"/>
      <c r="B445" s="343"/>
      <c r="C445" s="377"/>
      <c r="D445" s="384"/>
      <c r="E445" s="377"/>
      <c r="F445" s="377"/>
      <c r="G445" s="381" t="str">
        <f t="shared" si="79"/>
        <v/>
      </c>
      <c r="H445" s="382">
        <f t="shared" si="80"/>
        <v>0</v>
      </c>
      <c r="I445" s="382" t="str">
        <f t="shared" si="81"/>
        <v/>
      </c>
      <c r="J445" s="382" t="str">
        <f t="shared" si="82"/>
        <v/>
      </c>
      <c r="K445" s="382" t="str">
        <f t="shared" si="83"/>
        <v/>
      </c>
      <c r="L445" s="382" t="str">
        <f t="shared" si="84"/>
        <v/>
      </c>
      <c r="M445" s="382" t="str">
        <f t="shared" si="85"/>
        <v/>
      </c>
      <c r="N445" s="342">
        <f t="shared" si="86"/>
        <v>0</v>
      </c>
      <c r="O445" s="379"/>
      <c r="P445" s="342">
        <f t="shared" si="87"/>
        <v>0</v>
      </c>
      <c r="Q445" s="379"/>
      <c r="R445" s="342">
        <f t="shared" si="88"/>
        <v>0</v>
      </c>
      <c r="S445" s="379"/>
      <c r="T445" s="342">
        <f t="shared" si="89"/>
        <v>0</v>
      </c>
      <c r="U445" s="379"/>
      <c r="V445" s="342">
        <f t="shared" si="90"/>
        <v>0</v>
      </c>
      <c r="W445" s="379"/>
      <c r="X445" s="383">
        <f t="shared" si="91"/>
        <v>0</v>
      </c>
      <c r="Y445" s="377"/>
    </row>
    <row r="446" spans="1:25" x14ac:dyDescent="0.25">
      <c r="A446" s="377"/>
      <c r="B446" s="343"/>
      <c r="C446" s="377"/>
      <c r="D446" s="384"/>
      <c r="E446" s="377"/>
      <c r="F446" s="377"/>
      <c r="G446" s="381" t="str">
        <f t="shared" si="79"/>
        <v/>
      </c>
      <c r="H446" s="382">
        <f t="shared" si="80"/>
        <v>0</v>
      </c>
      <c r="I446" s="382" t="str">
        <f t="shared" si="81"/>
        <v/>
      </c>
      <c r="J446" s="382" t="str">
        <f t="shared" si="82"/>
        <v/>
      </c>
      <c r="K446" s="382" t="str">
        <f t="shared" si="83"/>
        <v/>
      </c>
      <c r="L446" s="382" t="str">
        <f t="shared" si="84"/>
        <v/>
      </c>
      <c r="M446" s="382" t="str">
        <f t="shared" si="85"/>
        <v/>
      </c>
      <c r="N446" s="342">
        <f t="shared" si="86"/>
        <v>0</v>
      </c>
      <c r="O446" s="379"/>
      <c r="P446" s="342">
        <f t="shared" si="87"/>
        <v>0</v>
      </c>
      <c r="Q446" s="379"/>
      <c r="R446" s="342">
        <f t="shared" si="88"/>
        <v>0</v>
      </c>
      <c r="S446" s="379"/>
      <c r="T446" s="342">
        <f t="shared" si="89"/>
        <v>0</v>
      </c>
      <c r="U446" s="379"/>
      <c r="V446" s="342">
        <f t="shared" si="90"/>
        <v>0</v>
      </c>
      <c r="W446" s="379"/>
      <c r="X446" s="383">
        <f t="shared" si="91"/>
        <v>0</v>
      </c>
      <c r="Y446" s="377"/>
    </row>
    <row r="447" spans="1:25" x14ac:dyDescent="0.25">
      <c r="A447" s="377"/>
      <c r="B447" s="343"/>
      <c r="C447" s="377"/>
      <c r="D447" s="384"/>
      <c r="E447" s="377"/>
      <c r="F447" s="377"/>
      <c r="G447" s="381" t="str">
        <f t="shared" si="79"/>
        <v/>
      </c>
      <c r="H447" s="382">
        <f t="shared" si="80"/>
        <v>0</v>
      </c>
      <c r="I447" s="382" t="str">
        <f t="shared" si="81"/>
        <v/>
      </c>
      <c r="J447" s="382" t="str">
        <f t="shared" si="82"/>
        <v/>
      </c>
      <c r="K447" s="382" t="str">
        <f t="shared" si="83"/>
        <v/>
      </c>
      <c r="L447" s="382" t="str">
        <f t="shared" si="84"/>
        <v/>
      </c>
      <c r="M447" s="382" t="str">
        <f t="shared" si="85"/>
        <v/>
      </c>
      <c r="N447" s="342">
        <f t="shared" si="86"/>
        <v>0</v>
      </c>
      <c r="O447" s="379"/>
      <c r="P447" s="342">
        <f t="shared" si="87"/>
        <v>0</v>
      </c>
      <c r="Q447" s="379"/>
      <c r="R447" s="342">
        <f t="shared" si="88"/>
        <v>0</v>
      </c>
      <c r="S447" s="379"/>
      <c r="T447" s="342">
        <f t="shared" si="89"/>
        <v>0</v>
      </c>
      <c r="U447" s="379"/>
      <c r="V447" s="342">
        <f t="shared" si="90"/>
        <v>0</v>
      </c>
      <c r="W447" s="379"/>
      <c r="X447" s="383">
        <f t="shared" si="91"/>
        <v>0</v>
      </c>
      <c r="Y447" s="377"/>
    </row>
    <row r="448" spans="1:25" x14ac:dyDescent="0.25">
      <c r="A448" s="377"/>
      <c r="B448" s="343"/>
      <c r="C448" s="377"/>
      <c r="D448" s="384"/>
      <c r="E448" s="377"/>
      <c r="F448" s="377"/>
      <c r="G448" s="381" t="str">
        <f t="shared" si="79"/>
        <v/>
      </c>
      <c r="H448" s="382">
        <f t="shared" si="80"/>
        <v>0</v>
      </c>
      <c r="I448" s="382" t="str">
        <f t="shared" si="81"/>
        <v/>
      </c>
      <c r="J448" s="382" t="str">
        <f t="shared" si="82"/>
        <v/>
      </c>
      <c r="K448" s="382" t="str">
        <f t="shared" si="83"/>
        <v/>
      </c>
      <c r="L448" s="382" t="str">
        <f t="shared" si="84"/>
        <v/>
      </c>
      <c r="M448" s="382" t="str">
        <f t="shared" si="85"/>
        <v/>
      </c>
      <c r="N448" s="342">
        <f t="shared" si="86"/>
        <v>0</v>
      </c>
      <c r="O448" s="379"/>
      <c r="P448" s="342">
        <f t="shared" si="87"/>
        <v>0</v>
      </c>
      <c r="Q448" s="379"/>
      <c r="R448" s="342">
        <f t="shared" si="88"/>
        <v>0</v>
      </c>
      <c r="S448" s="379"/>
      <c r="T448" s="342">
        <f t="shared" si="89"/>
        <v>0</v>
      </c>
      <c r="U448" s="379"/>
      <c r="V448" s="342">
        <f t="shared" si="90"/>
        <v>0</v>
      </c>
      <c r="W448" s="379"/>
      <c r="X448" s="383">
        <f t="shared" si="91"/>
        <v>0</v>
      </c>
      <c r="Y448" s="377"/>
    </row>
    <row r="449" spans="1:25" x14ac:dyDescent="0.25">
      <c r="A449" s="377"/>
      <c r="B449" s="343"/>
      <c r="C449" s="377"/>
      <c r="D449" s="384"/>
      <c r="E449" s="377"/>
      <c r="F449" s="377"/>
      <c r="G449" s="381" t="str">
        <f t="shared" si="79"/>
        <v/>
      </c>
      <c r="H449" s="382">
        <f t="shared" si="80"/>
        <v>0</v>
      </c>
      <c r="I449" s="382" t="str">
        <f t="shared" si="81"/>
        <v/>
      </c>
      <c r="J449" s="382" t="str">
        <f t="shared" si="82"/>
        <v/>
      </c>
      <c r="K449" s="382" t="str">
        <f t="shared" si="83"/>
        <v/>
      </c>
      <c r="L449" s="382" t="str">
        <f t="shared" si="84"/>
        <v/>
      </c>
      <c r="M449" s="382" t="str">
        <f t="shared" si="85"/>
        <v/>
      </c>
      <c r="N449" s="342">
        <f t="shared" si="86"/>
        <v>0</v>
      </c>
      <c r="O449" s="379"/>
      <c r="P449" s="342">
        <f t="shared" si="87"/>
        <v>0</v>
      </c>
      <c r="Q449" s="379"/>
      <c r="R449" s="342">
        <f t="shared" si="88"/>
        <v>0</v>
      </c>
      <c r="S449" s="379"/>
      <c r="T449" s="342">
        <f t="shared" si="89"/>
        <v>0</v>
      </c>
      <c r="U449" s="379"/>
      <c r="V449" s="342">
        <f t="shared" si="90"/>
        <v>0</v>
      </c>
      <c r="W449" s="379"/>
      <c r="X449" s="383">
        <f t="shared" si="91"/>
        <v>0</v>
      </c>
      <c r="Y449" s="377"/>
    </row>
    <row r="450" spans="1:25" x14ac:dyDescent="0.25">
      <c r="A450" s="377"/>
      <c r="B450" s="343"/>
      <c r="C450" s="377"/>
      <c r="D450" s="384"/>
      <c r="E450" s="377"/>
      <c r="F450" s="377"/>
      <c r="G450" s="381" t="str">
        <f t="shared" si="79"/>
        <v/>
      </c>
      <c r="H450" s="382">
        <f t="shared" si="80"/>
        <v>0</v>
      </c>
      <c r="I450" s="382" t="str">
        <f t="shared" si="81"/>
        <v/>
      </c>
      <c r="J450" s="382" t="str">
        <f t="shared" si="82"/>
        <v/>
      </c>
      <c r="K450" s="382" t="str">
        <f t="shared" si="83"/>
        <v/>
      </c>
      <c r="L450" s="382" t="str">
        <f t="shared" si="84"/>
        <v/>
      </c>
      <c r="M450" s="382" t="str">
        <f t="shared" si="85"/>
        <v/>
      </c>
      <c r="N450" s="342">
        <f t="shared" si="86"/>
        <v>0</v>
      </c>
      <c r="O450" s="379"/>
      <c r="P450" s="342">
        <f t="shared" si="87"/>
        <v>0</v>
      </c>
      <c r="Q450" s="379"/>
      <c r="R450" s="342">
        <f t="shared" si="88"/>
        <v>0</v>
      </c>
      <c r="S450" s="379"/>
      <c r="T450" s="342">
        <f t="shared" si="89"/>
        <v>0</v>
      </c>
      <c r="U450" s="379"/>
      <c r="V450" s="342">
        <f t="shared" si="90"/>
        <v>0</v>
      </c>
      <c r="W450" s="379"/>
      <c r="X450" s="383">
        <f t="shared" si="91"/>
        <v>0</v>
      </c>
      <c r="Y450" s="377"/>
    </row>
    <row r="451" spans="1:25" x14ac:dyDescent="0.25">
      <c r="A451" s="377"/>
      <c r="B451" s="343"/>
      <c r="C451" s="377"/>
      <c r="D451" s="384"/>
      <c r="E451" s="377"/>
      <c r="F451" s="377"/>
      <c r="G451" s="381" t="str">
        <f t="shared" si="79"/>
        <v/>
      </c>
      <c r="H451" s="382">
        <f t="shared" si="80"/>
        <v>0</v>
      </c>
      <c r="I451" s="382" t="str">
        <f t="shared" si="81"/>
        <v/>
      </c>
      <c r="J451" s="382" t="str">
        <f t="shared" si="82"/>
        <v/>
      </c>
      <c r="K451" s="382" t="str">
        <f t="shared" si="83"/>
        <v/>
      </c>
      <c r="L451" s="382" t="str">
        <f t="shared" si="84"/>
        <v/>
      </c>
      <c r="M451" s="382" t="str">
        <f t="shared" si="85"/>
        <v/>
      </c>
      <c r="N451" s="342">
        <f t="shared" si="86"/>
        <v>0</v>
      </c>
      <c r="O451" s="379"/>
      <c r="P451" s="342">
        <f t="shared" si="87"/>
        <v>0</v>
      </c>
      <c r="Q451" s="379"/>
      <c r="R451" s="342">
        <f t="shared" si="88"/>
        <v>0</v>
      </c>
      <c r="S451" s="379"/>
      <c r="T451" s="342">
        <f t="shared" si="89"/>
        <v>0</v>
      </c>
      <c r="U451" s="379"/>
      <c r="V451" s="342">
        <f t="shared" si="90"/>
        <v>0</v>
      </c>
      <c r="W451" s="379"/>
      <c r="X451" s="383">
        <f t="shared" si="91"/>
        <v>0</v>
      </c>
      <c r="Y451" s="377"/>
    </row>
    <row r="452" spans="1:25" x14ac:dyDescent="0.25">
      <c r="A452" s="377"/>
      <c r="B452" s="343"/>
      <c r="C452" s="377"/>
      <c r="D452" s="384"/>
      <c r="E452" s="377"/>
      <c r="F452" s="377"/>
      <c r="G452" s="381" t="str">
        <f t="shared" si="79"/>
        <v/>
      </c>
      <c r="H452" s="382">
        <f t="shared" si="80"/>
        <v>0</v>
      </c>
      <c r="I452" s="382" t="str">
        <f t="shared" si="81"/>
        <v/>
      </c>
      <c r="J452" s="382" t="str">
        <f t="shared" si="82"/>
        <v/>
      </c>
      <c r="K452" s="382" t="str">
        <f t="shared" si="83"/>
        <v/>
      </c>
      <c r="L452" s="382" t="str">
        <f t="shared" si="84"/>
        <v/>
      </c>
      <c r="M452" s="382" t="str">
        <f t="shared" si="85"/>
        <v/>
      </c>
      <c r="N452" s="342">
        <f t="shared" si="86"/>
        <v>0</v>
      </c>
      <c r="O452" s="379"/>
      <c r="P452" s="342">
        <f t="shared" si="87"/>
        <v>0</v>
      </c>
      <c r="Q452" s="379"/>
      <c r="R452" s="342">
        <f t="shared" si="88"/>
        <v>0</v>
      </c>
      <c r="S452" s="379"/>
      <c r="T452" s="342">
        <f t="shared" si="89"/>
        <v>0</v>
      </c>
      <c r="U452" s="379"/>
      <c r="V452" s="342">
        <f t="shared" si="90"/>
        <v>0</v>
      </c>
      <c r="W452" s="379"/>
      <c r="X452" s="383">
        <f t="shared" si="91"/>
        <v>0</v>
      </c>
      <c r="Y452" s="377"/>
    </row>
    <row r="453" spans="1:25" x14ac:dyDescent="0.25">
      <c r="A453" s="377"/>
      <c r="B453" s="343"/>
      <c r="C453" s="377"/>
      <c r="D453" s="384"/>
      <c r="E453" s="377"/>
      <c r="F453" s="377"/>
      <c r="G453" s="381" t="str">
        <f t="shared" si="79"/>
        <v/>
      </c>
      <c r="H453" s="382">
        <f t="shared" si="80"/>
        <v>0</v>
      </c>
      <c r="I453" s="382" t="str">
        <f t="shared" si="81"/>
        <v/>
      </c>
      <c r="J453" s="382" t="str">
        <f t="shared" si="82"/>
        <v/>
      </c>
      <c r="K453" s="382" t="str">
        <f t="shared" si="83"/>
        <v/>
      </c>
      <c r="L453" s="382" t="str">
        <f t="shared" si="84"/>
        <v/>
      </c>
      <c r="M453" s="382" t="str">
        <f t="shared" si="85"/>
        <v/>
      </c>
      <c r="N453" s="342">
        <f t="shared" si="86"/>
        <v>0</v>
      </c>
      <c r="O453" s="379"/>
      <c r="P453" s="342">
        <f t="shared" si="87"/>
        <v>0</v>
      </c>
      <c r="Q453" s="379"/>
      <c r="R453" s="342">
        <f t="shared" si="88"/>
        <v>0</v>
      </c>
      <c r="S453" s="379"/>
      <c r="T453" s="342">
        <f t="shared" si="89"/>
        <v>0</v>
      </c>
      <c r="U453" s="379"/>
      <c r="V453" s="342">
        <f t="shared" si="90"/>
        <v>0</v>
      </c>
      <c r="W453" s="379"/>
      <c r="X453" s="383">
        <f t="shared" si="91"/>
        <v>0</v>
      </c>
      <c r="Y453" s="377"/>
    </row>
    <row r="454" spans="1:25" x14ac:dyDescent="0.25">
      <c r="A454" s="377"/>
      <c r="B454" s="343"/>
      <c r="C454" s="377"/>
      <c r="D454" s="384"/>
      <c r="E454" s="377"/>
      <c r="F454" s="377"/>
      <c r="G454" s="381" t="str">
        <f t="shared" si="79"/>
        <v/>
      </c>
      <c r="H454" s="382">
        <f t="shared" si="80"/>
        <v>0</v>
      </c>
      <c r="I454" s="382" t="str">
        <f t="shared" si="81"/>
        <v/>
      </c>
      <c r="J454" s="382" t="str">
        <f t="shared" si="82"/>
        <v/>
      </c>
      <c r="K454" s="382" t="str">
        <f t="shared" si="83"/>
        <v/>
      </c>
      <c r="L454" s="382" t="str">
        <f t="shared" si="84"/>
        <v/>
      </c>
      <c r="M454" s="382" t="str">
        <f t="shared" si="85"/>
        <v/>
      </c>
      <c r="N454" s="342">
        <f t="shared" si="86"/>
        <v>0</v>
      </c>
      <c r="O454" s="379"/>
      <c r="P454" s="342">
        <f t="shared" si="87"/>
        <v>0</v>
      </c>
      <c r="Q454" s="379"/>
      <c r="R454" s="342">
        <f t="shared" si="88"/>
        <v>0</v>
      </c>
      <c r="S454" s="379"/>
      <c r="T454" s="342">
        <f t="shared" si="89"/>
        <v>0</v>
      </c>
      <c r="U454" s="379"/>
      <c r="V454" s="342">
        <f t="shared" si="90"/>
        <v>0</v>
      </c>
      <c r="W454" s="379"/>
      <c r="X454" s="383">
        <f t="shared" si="91"/>
        <v>0</v>
      </c>
      <c r="Y454" s="377"/>
    </row>
    <row r="455" spans="1:25" x14ac:dyDescent="0.25">
      <c r="A455" s="377"/>
      <c r="B455" s="343"/>
      <c r="C455" s="377"/>
      <c r="D455" s="384"/>
      <c r="E455" s="377"/>
      <c r="F455" s="377"/>
      <c r="G455" s="381" t="str">
        <f t="shared" si="79"/>
        <v/>
      </c>
      <c r="H455" s="382">
        <f t="shared" si="80"/>
        <v>0</v>
      </c>
      <c r="I455" s="382" t="str">
        <f t="shared" si="81"/>
        <v/>
      </c>
      <c r="J455" s="382" t="str">
        <f t="shared" si="82"/>
        <v/>
      </c>
      <c r="K455" s="382" t="str">
        <f t="shared" si="83"/>
        <v/>
      </c>
      <c r="L455" s="382" t="str">
        <f t="shared" si="84"/>
        <v/>
      </c>
      <c r="M455" s="382" t="str">
        <f t="shared" si="85"/>
        <v/>
      </c>
      <c r="N455" s="342">
        <f t="shared" si="86"/>
        <v>0</v>
      </c>
      <c r="O455" s="379"/>
      <c r="P455" s="342">
        <f t="shared" si="87"/>
        <v>0</v>
      </c>
      <c r="Q455" s="379"/>
      <c r="R455" s="342">
        <f t="shared" si="88"/>
        <v>0</v>
      </c>
      <c r="S455" s="379"/>
      <c r="T455" s="342">
        <f t="shared" si="89"/>
        <v>0</v>
      </c>
      <c r="U455" s="379"/>
      <c r="V455" s="342">
        <f t="shared" si="90"/>
        <v>0</v>
      </c>
      <c r="W455" s="379"/>
      <c r="X455" s="383">
        <f t="shared" si="91"/>
        <v>0</v>
      </c>
      <c r="Y455" s="377"/>
    </row>
    <row r="456" spans="1:25" x14ac:dyDescent="0.25">
      <c r="A456" s="377"/>
      <c r="B456" s="343"/>
      <c r="C456" s="377"/>
      <c r="D456" s="384"/>
      <c r="E456" s="377"/>
      <c r="F456" s="377"/>
      <c r="G456" s="381" t="str">
        <f t="shared" si="79"/>
        <v/>
      </c>
      <c r="H456" s="382">
        <f t="shared" si="80"/>
        <v>0</v>
      </c>
      <c r="I456" s="382" t="str">
        <f t="shared" si="81"/>
        <v/>
      </c>
      <c r="J456" s="382" t="str">
        <f t="shared" si="82"/>
        <v/>
      </c>
      <c r="K456" s="382" t="str">
        <f t="shared" si="83"/>
        <v/>
      </c>
      <c r="L456" s="382" t="str">
        <f t="shared" si="84"/>
        <v/>
      </c>
      <c r="M456" s="382" t="str">
        <f t="shared" si="85"/>
        <v/>
      </c>
      <c r="N456" s="342">
        <f t="shared" si="86"/>
        <v>0</v>
      </c>
      <c r="O456" s="379"/>
      <c r="P456" s="342">
        <f t="shared" si="87"/>
        <v>0</v>
      </c>
      <c r="Q456" s="379"/>
      <c r="R456" s="342">
        <f t="shared" si="88"/>
        <v>0</v>
      </c>
      <c r="S456" s="379"/>
      <c r="T456" s="342">
        <f t="shared" si="89"/>
        <v>0</v>
      </c>
      <c r="U456" s="379"/>
      <c r="V456" s="342">
        <f t="shared" si="90"/>
        <v>0</v>
      </c>
      <c r="W456" s="379"/>
      <c r="X456" s="383">
        <f t="shared" si="91"/>
        <v>0</v>
      </c>
      <c r="Y456" s="377"/>
    </row>
    <row r="457" spans="1:25" x14ac:dyDescent="0.25">
      <c r="A457" s="377"/>
      <c r="B457" s="343"/>
      <c r="C457" s="377"/>
      <c r="D457" s="384"/>
      <c r="E457" s="377"/>
      <c r="F457" s="377"/>
      <c r="G457" s="381" t="str">
        <f t="shared" si="79"/>
        <v/>
      </c>
      <c r="H457" s="382">
        <f t="shared" si="80"/>
        <v>0</v>
      </c>
      <c r="I457" s="382" t="str">
        <f t="shared" si="81"/>
        <v/>
      </c>
      <c r="J457" s="382" t="str">
        <f t="shared" si="82"/>
        <v/>
      </c>
      <c r="K457" s="382" t="str">
        <f t="shared" si="83"/>
        <v/>
      </c>
      <c r="L457" s="382" t="str">
        <f t="shared" si="84"/>
        <v/>
      </c>
      <c r="M457" s="382" t="str">
        <f t="shared" si="85"/>
        <v/>
      </c>
      <c r="N457" s="342">
        <f t="shared" si="86"/>
        <v>0</v>
      </c>
      <c r="O457" s="379"/>
      <c r="P457" s="342">
        <f t="shared" si="87"/>
        <v>0</v>
      </c>
      <c r="Q457" s="379"/>
      <c r="R457" s="342">
        <f t="shared" si="88"/>
        <v>0</v>
      </c>
      <c r="S457" s="379"/>
      <c r="T457" s="342">
        <f t="shared" si="89"/>
        <v>0</v>
      </c>
      <c r="U457" s="379"/>
      <c r="V457" s="342">
        <f t="shared" si="90"/>
        <v>0</v>
      </c>
      <c r="W457" s="379"/>
      <c r="X457" s="383">
        <f t="shared" si="91"/>
        <v>0</v>
      </c>
      <c r="Y457" s="377"/>
    </row>
    <row r="458" spans="1:25" x14ac:dyDescent="0.25">
      <c r="A458" s="377"/>
      <c r="B458" s="343"/>
      <c r="C458" s="377"/>
      <c r="D458" s="384"/>
      <c r="E458" s="377"/>
      <c r="F458" s="377"/>
      <c r="G458" s="381" t="str">
        <f t="shared" si="79"/>
        <v/>
      </c>
      <c r="H458" s="382">
        <f t="shared" si="80"/>
        <v>0</v>
      </c>
      <c r="I458" s="382" t="str">
        <f t="shared" si="81"/>
        <v/>
      </c>
      <c r="J458" s="382" t="str">
        <f t="shared" si="82"/>
        <v/>
      </c>
      <c r="K458" s="382" t="str">
        <f t="shared" si="83"/>
        <v/>
      </c>
      <c r="L458" s="382" t="str">
        <f t="shared" si="84"/>
        <v/>
      </c>
      <c r="M458" s="382" t="str">
        <f t="shared" si="85"/>
        <v/>
      </c>
      <c r="N458" s="342">
        <f t="shared" si="86"/>
        <v>0</v>
      </c>
      <c r="O458" s="379"/>
      <c r="P458" s="342">
        <f t="shared" si="87"/>
        <v>0</v>
      </c>
      <c r="Q458" s="379"/>
      <c r="R458" s="342">
        <f t="shared" si="88"/>
        <v>0</v>
      </c>
      <c r="S458" s="379"/>
      <c r="T458" s="342">
        <f t="shared" si="89"/>
        <v>0</v>
      </c>
      <c r="U458" s="379"/>
      <c r="V458" s="342">
        <f t="shared" si="90"/>
        <v>0</v>
      </c>
      <c r="W458" s="379"/>
      <c r="X458" s="383">
        <f t="shared" si="91"/>
        <v>0</v>
      </c>
      <c r="Y458" s="377"/>
    </row>
    <row r="459" spans="1:25" x14ac:dyDescent="0.25">
      <c r="A459" s="377"/>
      <c r="B459" s="343"/>
      <c r="C459" s="377"/>
      <c r="D459" s="384"/>
      <c r="E459" s="377"/>
      <c r="F459" s="377"/>
      <c r="G459" s="381" t="str">
        <f t="shared" si="79"/>
        <v/>
      </c>
      <c r="H459" s="382">
        <f t="shared" si="80"/>
        <v>0</v>
      </c>
      <c r="I459" s="382" t="str">
        <f t="shared" si="81"/>
        <v/>
      </c>
      <c r="J459" s="382" t="str">
        <f t="shared" si="82"/>
        <v/>
      </c>
      <c r="K459" s="382" t="str">
        <f t="shared" si="83"/>
        <v/>
      </c>
      <c r="L459" s="382" t="str">
        <f t="shared" si="84"/>
        <v/>
      </c>
      <c r="M459" s="382" t="str">
        <f t="shared" si="85"/>
        <v/>
      </c>
      <c r="N459" s="342">
        <f t="shared" si="86"/>
        <v>0</v>
      </c>
      <c r="O459" s="379"/>
      <c r="P459" s="342">
        <f t="shared" si="87"/>
        <v>0</v>
      </c>
      <c r="Q459" s="379"/>
      <c r="R459" s="342">
        <f t="shared" si="88"/>
        <v>0</v>
      </c>
      <c r="S459" s="379"/>
      <c r="T459" s="342">
        <f t="shared" si="89"/>
        <v>0</v>
      </c>
      <c r="U459" s="379"/>
      <c r="V459" s="342">
        <f t="shared" si="90"/>
        <v>0</v>
      </c>
      <c r="W459" s="379"/>
      <c r="X459" s="383">
        <f t="shared" si="91"/>
        <v>0</v>
      </c>
      <c r="Y459" s="377"/>
    </row>
    <row r="460" spans="1:25" x14ac:dyDescent="0.25">
      <c r="A460" s="377"/>
      <c r="B460" s="343"/>
      <c r="C460" s="377"/>
      <c r="D460" s="384"/>
      <c r="E460" s="377"/>
      <c r="F460" s="377"/>
      <c r="G460" s="381" t="str">
        <f t="shared" si="79"/>
        <v/>
      </c>
      <c r="H460" s="382">
        <f t="shared" si="80"/>
        <v>0</v>
      </c>
      <c r="I460" s="382" t="str">
        <f t="shared" si="81"/>
        <v/>
      </c>
      <c r="J460" s="382" t="str">
        <f t="shared" si="82"/>
        <v/>
      </c>
      <c r="K460" s="382" t="str">
        <f t="shared" si="83"/>
        <v/>
      </c>
      <c r="L460" s="382" t="str">
        <f t="shared" si="84"/>
        <v/>
      </c>
      <c r="M460" s="382" t="str">
        <f t="shared" si="85"/>
        <v/>
      </c>
      <c r="N460" s="342">
        <f t="shared" si="86"/>
        <v>0</v>
      </c>
      <c r="O460" s="379"/>
      <c r="P460" s="342">
        <f t="shared" si="87"/>
        <v>0</v>
      </c>
      <c r="Q460" s="379"/>
      <c r="R460" s="342">
        <f t="shared" si="88"/>
        <v>0</v>
      </c>
      <c r="S460" s="379"/>
      <c r="T460" s="342">
        <f t="shared" si="89"/>
        <v>0</v>
      </c>
      <c r="U460" s="379"/>
      <c r="V460" s="342">
        <f t="shared" si="90"/>
        <v>0</v>
      </c>
      <c r="W460" s="379"/>
      <c r="X460" s="383">
        <f t="shared" si="91"/>
        <v>0</v>
      </c>
      <c r="Y460" s="377"/>
    </row>
    <row r="461" spans="1:25" x14ac:dyDescent="0.25">
      <c r="A461" s="377"/>
      <c r="B461" s="343"/>
      <c r="C461" s="377"/>
      <c r="D461" s="384"/>
      <c r="E461" s="377"/>
      <c r="F461" s="377"/>
      <c r="G461" s="381" t="str">
        <f t="shared" si="79"/>
        <v/>
      </c>
      <c r="H461" s="382">
        <f t="shared" si="80"/>
        <v>0</v>
      </c>
      <c r="I461" s="382" t="str">
        <f t="shared" si="81"/>
        <v/>
      </c>
      <c r="J461" s="382" t="str">
        <f t="shared" si="82"/>
        <v/>
      </c>
      <c r="K461" s="382" t="str">
        <f t="shared" si="83"/>
        <v/>
      </c>
      <c r="L461" s="382" t="str">
        <f t="shared" si="84"/>
        <v/>
      </c>
      <c r="M461" s="382" t="str">
        <f t="shared" si="85"/>
        <v/>
      </c>
      <c r="N461" s="342">
        <f t="shared" si="86"/>
        <v>0</v>
      </c>
      <c r="O461" s="379"/>
      <c r="P461" s="342">
        <f t="shared" si="87"/>
        <v>0</v>
      </c>
      <c r="Q461" s="379"/>
      <c r="R461" s="342">
        <f t="shared" si="88"/>
        <v>0</v>
      </c>
      <c r="S461" s="379"/>
      <c r="T461" s="342">
        <f t="shared" si="89"/>
        <v>0</v>
      </c>
      <c r="U461" s="379"/>
      <c r="V461" s="342">
        <f t="shared" si="90"/>
        <v>0</v>
      </c>
      <c r="W461" s="379"/>
      <c r="X461" s="383">
        <f t="shared" si="91"/>
        <v>0</v>
      </c>
      <c r="Y461" s="377"/>
    </row>
    <row r="462" spans="1:25" x14ac:dyDescent="0.25">
      <c r="A462" s="377"/>
      <c r="B462" s="343"/>
      <c r="C462" s="377"/>
      <c r="D462" s="384"/>
      <c r="E462" s="377"/>
      <c r="F462" s="377"/>
      <c r="G462" s="381" t="str">
        <f t="shared" si="79"/>
        <v/>
      </c>
      <c r="H462" s="382">
        <f t="shared" si="80"/>
        <v>0</v>
      </c>
      <c r="I462" s="382" t="str">
        <f t="shared" si="81"/>
        <v/>
      </c>
      <c r="J462" s="382" t="str">
        <f t="shared" si="82"/>
        <v/>
      </c>
      <c r="K462" s="382" t="str">
        <f t="shared" si="83"/>
        <v/>
      </c>
      <c r="L462" s="382" t="str">
        <f t="shared" si="84"/>
        <v/>
      </c>
      <c r="M462" s="382" t="str">
        <f t="shared" si="85"/>
        <v/>
      </c>
      <c r="N462" s="342">
        <f t="shared" si="86"/>
        <v>0</v>
      </c>
      <c r="O462" s="379"/>
      <c r="P462" s="342">
        <f t="shared" si="87"/>
        <v>0</v>
      </c>
      <c r="Q462" s="379"/>
      <c r="R462" s="342">
        <f t="shared" si="88"/>
        <v>0</v>
      </c>
      <c r="S462" s="379"/>
      <c r="T462" s="342">
        <f t="shared" si="89"/>
        <v>0</v>
      </c>
      <c r="U462" s="379"/>
      <c r="V462" s="342">
        <f t="shared" si="90"/>
        <v>0</v>
      </c>
      <c r="W462" s="379"/>
      <c r="X462" s="383">
        <f t="shared" si="91"/>
        <v>0</v>
      </c>
      <c r="Y462" s="377"/>
    </row>
    <row r="463" spans="1:25" x14ac:dyDescent="0.25">
      <c r="A463" s="377"/>
      <c r="B463" s="343"/>
      <c r="C463" s="377"/>
      <c r="D463" s="384"/>
      <c r="E463" s="377"/>
      <c r="F463" s="377"/>
      <c r="G463" s="381" t="str">
        <f t="shared" si="79"/>
        <v/>
      </c>
      <c r="H463" s="382">
        <f t="shared" si="80"/>
        <v>0</v>
      </c>
      <c r="I463" s="382" t="str">
        <f t="shared" si="81"/>
        <v/>
      </c>
      <c r="J463" s="382" t="str">
        <f t="shared" si="82"/>
        <v/>
      </c>
      <c r="K463" s="382" t="str">
        <f t="shared" si="83"/>
        <v/>
      </c>
      <c r="L463" s="382" t="str">
        <f t="shared" si="84"/>
        <v/>
      </c>
      <c r="M463" s="382" t="str">
        <f t="shared" si="85"/>
        <v/>
      </c>
      <c r="N463" s="342">
        <f t="shared" si="86"/>
        <v>0</v>
      </c>
      <c r="O463" s="379"/>
      <c r="P463" s="342">
        <f t="shared" si="87"/>
        <v>0</v>
      </c>
      <c r="Q463" s="379"/>
      <c r="R463" s="342">
        <f t="shared" si="88"/>
        <v>0</v>
      </c>
      <c r="S463" s="379"/>
      <c r="T463" s="342">
        <f t="shared" si="89"/>
        <v>0</v>
      </c>
      <c r="U463" s="379"/>
      <c r="V463" s="342">
        <f t="shared" si="90"/>
        <v>0</v>
      </c>
      <c r="W463" s="379"/>
      <c r="X463" s="383">
        <f t="shared" si="91"/>
        <v>0</v>
      </c>
      <c r="Y463" s="377"/>
    </row>
    <row r="464" spans="1:25" x14ac:dyDescent="0.25">
      <c r="A464" s="377"/>
      <c r="B464" s="343"/>
      <c r="C464" s="377"/>
      <c r="D464" s="384"/>
      <c r="E464" s="377"/>
      <c r="F464" s="377"/>
      <c r="G464" s="381" t="str">
        <f t="shared" si="79"/>
        <v/>
      </c>
      <c r="H464" s="382">
        <f t="shared" si="80"/>
        <v>0</v>
      </c>
      <c r="I464" s="382" t="str">
        <f t="shared" si="81"/>
        <v/>
      </c>
      <c r="J464" s="382" t="str">
        <f t="shared" si="82"/>
        <v/>
      </c>
      <c r="K464" s="382" t="str">
        <f t="shared" si="83"/>
        <v/>
      </c>
      <c r="L464" s="382" t="str">
        <f t="shared" si="84"/>
        <v/>
      </c>
      <c r="M464" s="382" t="str">
        <f t="shared" si="85"/>
        <v/>
      </c>
      <c r="N464" s="342">
        <f t="shared" si="86"/>
        <v>0</v>
      </c>
      <c r="O464" s="379"/>
      <c r="P464" s="342">
        <f t="shared" si="87"/>
        <v>0</v>
      </c>
      <c r="Q464" s="379"/>
      <c r="R464" s="342">
        <f t="shared" si="88"/>
        <v>0</v>
      </c>
      <c r="S464" s="379"/>
      <c r="T464" s="342">
        <f t="shared" si="89"/>
        <v>0</v>
      </c>
      <c r="U464" s="379"/>
      <c r="V464" s="342">
        <f t="shared" si="90"/>
        <v>0</v>
      </c>
      <c r="W464" s="379"/>
      <c r="X464" s="383">
        <f t="shared" si="91"/>
        <v>0</v>
      </c>
      <c r="Y464" s="377"/>
    </row>
    <row r="465" spans="1:25" x14ac:dyDescent="0.25">
      <c r="A465" s="377"/>
      <c r="B465" s="343"/>
      <c r="C465" s="377"/>
      <c r="D465" s="384"/>
      <c r="E465" s="377"/>
      <c r="F465" s="377"/>
      <c r="G465" s="381" t="str">
        <f t="shared" si="79"/>
        <v/>
      </c>
      <c r="H465" s="382">
        <f t="shared" si="80"/>
        <v>0</v>
      </c>
      <c r="I465" s="382" t="str">
        <f t="shared" si="81"/>
        <v/>
      </c>
      <c r="J465" s="382" t="str">
        <f t="shared" si="82"/>
        <v/>
      </c>
      <c r="K465" s="382" t="str">
        <f t="shared" si="83"/>
        <v/>
      </c>
      <c r="L465" s="382" t="str">
        <f t="shared" si="84"/>
        <v/>
      </c>
      <c r="M465" s="382" t="str">
        <f t="shared" si="85"/>
        <v/>
      </c>
      <c r="N465" s="342">
        <f t="shared" si="86"/>
        <v>0</v>
      </c>
      <c r="O465" s="379"/>
      <c r="P465" s="342">
        <f t="shared" si="87"/>
        <v>0</v>
      </c>
      <c r="Q465" s="379"/>
      <c r="R465" s="342">
        <f t="shared" si="88"/>
        <v>0</v>
      </c>
      <c r="S465" s="379"/>
      <c r="T465" s="342">
        <f t="shared" si="89"/>
        <v>0</v>
      </c>
      <c r="U465" s="379"/>
      <c r="V465" s="342">
        <f t="shared" si="90"/>
        <v>0</v>
      </c>
      <c r="W465" s="379"/>
      <c r="X465" s="383">
        <f t="shared" si="91"/>
        <v>0</v>
      </c>
      <c r="Y465" s="377"/>
    </row>
    <row r="466" spans="1:25" x14ac:dyDescent="0.25">
      <c r="A466" s="377"/>
      <c r="B466" s="343"/>
      <c r="C466" s="377"/>
      <c r="D466" s="384"/>
      <c r="E466" s="377"/>
      <c r="F466" s="377"/>
      <c r="G466" s="381" t="str">
        <f t="shared" si="79"/>
        <v/>
      </c>
      <c r="H466" s="382">
        <f t="shared" si="80"/>
        <v>0</v>
      </c>
      <c r="I466" s="382" t="str">
        <f t="shared" si="81"/>
        <v/>
      </c>
      <c r="J466" s="382" t="str">
        <f t="shared" si="82"/>
        <v/>
      </c>
      <c r="K466" s="382" t="str">
        <f t="shared" si="83"/>
        <v/>
      </c>
      <c r="L466" s="382" t="str">
        <f t="shared" si="84"/>
        <v/>
      </c>
      <c r="M466" s="382" t="str">
        <f t="shared" si="85"/>
        <v/>
      </c>
      <c r="N466" s="342">
        <f t="shared" si="86"/>
        <v>0</v>
      </c>
      <c r="O466" s="379"/>
      <c r="P466" s="342">
        <f t="shared" si="87"/>
        <v>0</v>
      </c>
      <c r="Q466" s="379"/>
      <c r="R466" s="342">
        <f t="shared" si="88"/>
        <v>0</v>
      </c>
      <c r="S466" s="379"/>
      <c r="T466" s="342">
        <f t="shared" si="89"/>
        <v>0</v>
      </c>
      <c r="U466" s="379"/>
      <c r="V466" s="342">
        <f t="shared" si="90"/>
        <v>0</v>
      </c>
      <c r="W466" s="379"/>
      <c r="X466" s="383">
        <f t="shared" si="91"/>
        <v>0</v>
      </c>
      <c r="Y466" s="377"/>
    </row>
    <row r="467" spans="1:25" x14ac:dyDescent="0.25">
      <c r="A467" s="377"/>
      <c r="B467" s="343"/>
      <c r="C467" s="377"/>
      <c r="D467" s="384"/>
      <c r="E467" s="377"/>
      <c r="F467" s="377"/>
      <c r="G467" s="381" t="str">
        <f t="shared" si="79"/>
        <v/>
      </c>
      <c r="H467" s="382">
        <f t="shared" si="80"/>
        <v>0</v>
      </c>
      <c r="I467" s="382" t="str">
        <f t="shared" si="81"/>
        <v/>
      </c>
      <c r="J467" s="382" t="str">
        <f t="shared" si="82"/>
        <v/>
      </c>
      <c r="K467" s="382" t="str">
        <f t="shared" si="83"/>
        <v/>
      </c>
      <c r="L467" s="382" t="str">
        <f t="shared" si="84"/>
        <v/>
      </c>
      <c r="M467" s="382" t="str">
        <f t="shared" si="85"/>
        <v/>
      </c>
      <c r="N467" s="342">
        <f t="shared" si="86"/>
        <v>0</v>
      </c>
      <c r="O467" s="379"/>
      <c r="P467" s="342">
        <f t="shared" si="87"/>
        <v>0</v>
      </c>
      <c r="Q467" s="379"/>
      <c r="R467" s="342">
        <f t="shared" si="88"/>
        <v>0</v>
      </c>
      <c r="S467" s="379"/>
      <c r="T467" s="342">
        <f t="shared" si="89"/>
        <v>0</v>
      </c>
      <c r="U467" s="379"/>
      <c r="V467" s="342">
        <f t="shared" si="90"/>
        <v>0</v>
      </c>
      <c r="W467" s="379"/>
      <c r="X467" s="383">
        <f t="shared" si="91"/>
        <v>0</v>
      </c>
      <c r="Y467" s="377"/>
    </row>
    <row r="468" spans="1:25" x14ac:dyDescent="0.25">
      <c r="A468" s="377"/>
      <c r="B468" s="343"/>
      <c r="C468" s="377"/>
      <c r="D468" s="384"/>
      <c r="E468" s="377"/>
      <c r="F468" s="377"/>
      <c r="G468" s="381" t="str">
        <f t="shared" si="79"/>
        <v/>
      </c>
      <c r="H468" s="382">
        <f t="shared" si="80"/>
        <v>0</v>
      </c>
      <c r="I468" s="382" t="str">
        <f t="shared" si="81"/>
        <v/>
      </c>
      <c r="J468" s="382" t="str">
        <f t="shared" si="82"/>
        <v/>
      </c>
      <c r="K468" s="382" t="str">
        <f t="shared" si="83"/>
        <v/>
      </c>
      <c r="L468" s="382" t="str">
        <f t="shared" si="84"/>
        <v/>
      </c>
      <c r="M468" s="382" t="str">
        <f t="shared" si="85"/>
        <v/>
      </c>
      <c r="N468" s="342">
        <f t="shared" si="86"/>
        <v>0</v>
      </c>
      <c r="O468" s="379"/>
      <c r="P468" s="342">
        <f t="shared" si="87"/>
        <v>0</v>
      </c>
      <c r="Q468" s="379"/>
      <c r="R468" s="342">
        <f t="shared" si="88"/>
        <v>0</v>
      </c>
      <c r="S468" s="379"/>
      <c r="T468" s="342">
        <f t="shared" si="89"/>
        <v>0</v>
      </c>
      <c r="U468" s="379"/>
      <c r="V468" s="342">
        <f t="shared" si="90"/>
        <v>0</v>
      </c>
      <c r="W468" s="379"/>
      <c r="X468" s="383">
        <f t="shared" si="91"/>
        <v>0</v>
      </c>
      <c r="Y468" s="377"/>
    </row>
    <row r="469" spans="1:25" x14ac:dyDescent="0.25">
      <c r="A469" s="377"/>
      <c r="B469" s="343"/>
      <c r="C469" s="377"/>
      <c r="D469" s="384"/>
      <c r="E469" s="377"/>
      <c r="F469" s="377"/>
      <c r="G469" s="381" t="str">
        <f t="shared" ref="G469:G532" si="92">IF(E469="","",DATE(YEAR(D469),MONTH(D469)+E469,DAY(D469)-1))</f>
        <v/>
      </c>
      <c r="H469" s="382">
        <f t="shared" ref="H469:H532" si="93">SUM(I469:M469)</f>
        <v>0</v>
      </c>
      <c r="I469" s="382" t="str">
        <f t="shared" ref="I469:I532" si="94">IF(E469="","",IFERROR(AND($I$5,$J$5)*DATEDIF(MAX($I$5,$D469),MIN($J$5,$G469)+1,"m"),0))</f>
        <v/>
      </c>
      <c r="J469" s="382" t="str">
        <f t="shared" ref="J469:J532" si="95">IF(E469="","",IFERROR(AND($I$6,$J$6)*DATEDIF(MAX($I$6,$D469),MIN($J$6,$G469)+1,"m"),0))</f>
        <v/>
      </c>
      <c r="K469" s="382" t="str">
        <f t="shared" ref="K469:K532" si="96">IF(E469="","",IFERROR(AND($I$7,$J$7)*DATEDIF(MAX($I$7,$D469),MIN($J$7,$G469)+1,"m"),0))</f>
        <v/>
      </c>
      <c r="L469" s="382" t="str">
        <f t="shared" ref="L469:L532" si="97">IF(E469="","",IFERROR(AND($I$8,$J$8)*DATEDIF(MAX($I$8,$D469),MIN($J$8,$G469)+1,"m"),0))</f>
        <v/>
      </c>
      <c r="M469" s="382" t="str">
        <f t="shared" ref="M469:M532" si="98">IF(E469="","",IFERROR(AND($I$9,$J$9)*DATEDIF(MAX($I$9,$D469),MIN($J$9,$G469)+1,"m"),0))</f>
        <v/>
      </c>
      <c r="N469" s="342">
        <f t="shared" ref="N469:N532" si="99">IFERROR(ROUND(B469/E469*I469*F469,2),0)</f>
        <v>0</v>
      </c>
      <c r="O469" s="379"/>
      <c r="P469" s="342">
        <f t="shared" ref="P469:P532" si="100">IFERROR(ROUND(B469/E469*J469*F469,2),0)</f>
        <v>0</v>
      </c>
      <c r="Q469" s="379"/>
      <c r="R469" s="342">
        <f t="shared" ref="R469:R532" si="101">IFERROR(ROUND(B469/E469*K469*F469,2),0)</f>
        <v>0</v>
      </c>
      <c r="S469" s="379"/>
      <c r="T469" s="342">
        <f t="shared" ref="T469:T532" si="102">IFERROR(ROUND(B469/E469*L469*F469,2),0)</f>
        <v>0</v>
      </c>
      <c r="U469" s="379"/>
      <c r="V469" s="342">
        <f t="shared" ref="V469:V532" si="103">IFERROR(ROUND(B469/E469*M469*F469,2),0)</f>
        <v>0</v>
      </c>
      <c r="W469" s="379"/>
      <c r="X469" s="383">
        <f t="shared" ref="X469:X532" si="104">B469-SUM(N469:V469)</f>
        <v>0</v>
      </c>
      <c r="Y469" s="377"/>
    </row>
    <row r="470" spans="1:25" x14ac:dyDescent="0.25">
      <c r="A470" s="377"/>
      <c r="B470" s="343"/>
      <c r="C470" s="377"/>
      <c r="D470" s="384"/>
      <c r="E470" s="377"/>
      <c r="F470" s="377"/>
      <c r="G470" s="381" t="str">
        <f t="shared" si="92"/>
        <v/>
      </c>
      <c r="H470" s="382">
        <f t="shared" si="93"/>
        <v>0</v>
      </c>
      <c r="I470" s="382" t="str">
        <f t="shared" si="94"/>
        <v/>
      </c>
      <c r="J470" s="382" t="str">
        <f t="shared" si="95"/>
        <v/>
      </c>
      <c r="K470" s="382" t="str">
        <f t="shared" si="96"/>
        <v/>
      </c>
      <c r="L470" s="382" t="str">
        <f t="shared" si="97"/>
        <v/>
      </c>
      <c r="M470" s="382" t="str">
        <f t="shared" si="98"/>
        <v/>
      </c>
      <c r="N470" s="342">
        <f t="shared" si="99"/>
        <v>0</v>
      </c>
      <c r="O470" s="379"/>
      <c r="P470" s="342">
        <f t="shared" si="100"/>
        <v>0</v>
      </c>
      <c r="Q470" s="379"/>
      <c r="R470" s="342">
        <f t="shared" si="101"/>
        <v>0</v>
      </c>
      <c r="S470" s="379"/>
      <c r="T470" s="342">
        <f t="shared" si="102"/>
        <v>0</v>
      </c>
      <c r="U470" s="379"/>
      <c r="V470" s="342">
        <f t="shared" si="103"/>
        <v>0</v>
      </c>
      <c r="W470" s="379"/>
      <c r="X470" s="383">
        <f t="shared" si="104"/>
        <v>0</v>
      </c>
      <c r="Y470" s="377"/>
    </row>
    <row r="471" spans="1:25" x14ac:dyDescent="0.25">
      <c r="A471" s="377"/>
      <c r="B471" s="343"/>
      <c r="C471" s="377"/>
      <c r="D471" s="384"/>
      <c r="E471" s="377"/>
      <c r="F471" s="377"/>
      <c r="G471" s="381" t="str">
        <f t="shared" si="92"/>
        <v/>
      </c>
      <c r="H471" s="382">
        <f t="shared" si="93"/>
        <v>0</v>
      </c>
      <c r="I471" s="382" t="str">
        <f t="shared" si="94"/>
        <v/>
      </c>
      <c r="J471" s="382" t="str">
        <f t="shared" si="95"/>
        <v/>
      </c>
      <c r="K471" s="382" t="str">
        <f t="shared" si="96"/>
        <v/>
      </c>
      <c r="L471" s="382" t="str">
        <f t="shared" si="97"/>
        <v/>
      </c>
      <c r="M471" s="382" t="str">
        <f t="shared" si="98"/>
        <v/>
      </c>
      <c r="N471" s="342">
        <f t="shared" si="99"/>
        <v>0</v>
      </c>
      <c r="O471" s="379"/>
      <c r="P471" s="342">
        <f t="shared" si="100"/>
        <v>0</v>
      </c>
      <c r="Q471" s="379"/>
      <c r="R471" s="342">
        <f t="shared" si="101"/>
        <v>0</v>
      </c>
      <c r="S471" s="379"/>
      <c r="T471" s="342">
        <f t="shared" si="102"/>
        <v>0</v>
      </c>
      <c r="U471" s="379"/>
      <c r="V471" s="342">
        <f t="shared" si="103"/>
        <v>0</v>
      </c>
      <c r="W471" s="379"/>
      <c r="X471" s="383">
        <f t="shared" si="104"/>
        <v>0</v>
      </c>
      <c r="Y471" s="377"/>
    </row>
    <row r="472" spans="1:25" x14ac:dyDescent="0.25">
      <c r="A472" s="377"/>
      <c r="B472" s="343"/>
      <c r="C472" s="377"/>
      <c r="D472" s="384"/>
      <c r="E472" s="377"/>
      <c r="F472" s="377"/>
      <c r="G472" s="381" t="str">
        <f t="shared" si="92"/>
        <v/>
      </c>
      <c r="H472" s="382">
        <f t="shared" si="93"/>
        <v>0</v>
      </c>
      <c r="I472" s="382" t="str">
        <f t="shared" si="94"/>
        <v/>
      </c>
      <c r="J472" s="382" t="str">
        <f t="shared" si="95"/>
        <v/>
      </c>
      <c r="K472" s="382" t="str">
        <f t="shared" si="96"/>
        <v/>
      </c>
      <c r="L472" s="382" t="str">
        <f t="shared" si="97"/>
        <v/>
      </c>
      <c r="M472" s="382" t="str">
        <f t="shared" si="98"/>
        <v/>
      </c>
      <c r="N472" s="342">
        <f t="shared" si="99"/>
        <v>0</v>
      </c>
      <c r="O472" s="379"/>
      <c r="P472" s="342">
        <f t="shared" si="100"/>
        <v>0</v>
      </c>
      <c r="Q472" s="379"/>
      <c r="R472" s="342">
        <f t="shared" si="101"/>
        <v>0</v>
      </c>
      <c r="S472" s="379"/>
      <c r="T472" s="342">
        <f t="shared" si="102"/>
        <v>0</v>
      </c>
      <c r="U472" s="379"/>
      <c r="V472" s="342">
        <f t="shared" si="103"/>
        <v>0</v>
      </c>
      <c r="W472" s="379"/>
      <c r="X472" s="383">
        <f t="shared" si="104"/>
        <v>0</v>
      </c>
      <c r="Y472" s="377"/>
    </row>
    <row r="473" spans="1:25" x14ac:dyDescent="0.25">
      <c r="A473" s="377"/>
      <c r="B473" s="343"/>
      <c r="C473" s="377"/>
      <c r="D473" s="384"/>
      <c r="E473" s="377"/>
      <c r="F473" s="377"/>
      <c r="G473" s="381" t="str">
        <f t="shared" si="92"/>
        <v/>
      </c>
      <c r="H473" s="382">
        <f t="shared" si="93"/>
        <v>0</v>
      </c>
      <c r="I473" s="382" t="str">
        <f t="shared" si="94"/>
        <v/>
      </c>
      <c r="J473" s="382" t="str">
        <f t="shared" si="95"/>
        <v/>
      </c>
      <c r="K473" s="382" t="str">
        <f t="shared" si="96"/>
        <v/>
      </c>
      <c r="L473" s="382" t="str">
        <f t="shared" si="97"/>
        <v/>
      </c>
      <c r="M473" s="382" t="str">
        <f t="shared" si="98"/>
        <v/>
      </c>
      <c r="N473" s="342">
        <f t="shared" si="99"/>
        <v>0</v>
      </c>
      <c r="O473" s="379"/>
      <c r="P473" s="342">
        <f t="shared" si="100"/>
        <v>0</v>
      </c>
      <c r="Q473" s="379"/>
      <c r="R473" s="342">
        <f t="shared" si="101"/>
        <v>0</v>
      </c>
      <c r="S473" s="379"/>
      <c r="T473" s="342">
        <f t="shared" si="102"/>
        <v>0</v>
      </c>
      <c r="U473" s="379"/>
      <c r="V473" s="342">
        <f t="shared" si="103"/>
        <v>0</v>
      </c>
      <c r="W473" s="379"/>
      <c r="X473" s="383">
        <f t="shared" si="104"/>
        <v>0</v>
      </c>
      <c r="Y473" s="377"/>
    </row>
    <row r="474" spans="1:25" x14ac:dyDescent="0.25">
      <c r="A474" s="377"/>
      <c r="B474" s="343"/>
      <c r="C474" s="377"/>
      <c r="D474" s="384"/>
      <c r="E474" s="377"/>
      <c r="F474" s="377"/>
      <c r="G474" s="381" t="str">
        <f t="shared" si="92"/>
        <v/>
      </c>
      <c r="H474" s="382">
        <f t="shared" si="93"/>
        <v>0</v>
      </c>
      <c r="I474" s="382" t="str">
        <f t="shared" si="94"/>
        <v/>
      </c>
      <c r="J474" s="382" t="str">
        <f t="shared" si="95"/>
        <v/>
      </c>
      <c r="K474" s="382" t="str">
        <f t="shared" si="96"/>
        <v/>
      </c>
      <c r="L474" s="382" t="str">
        <f t="shared" si="97"/>
        <v/>
      </c>
      <c r="M474" s="382" t="str">
        <f t="shared" si="98"/>
        <v/>
      </c>
      <c r="N474" s="342">
        <f t="shared" si="99"/>
        <v>0</v>
      </c>
      <c r="O474" s="379"/>
      <c r="P474" s="342">
        <f t="shared" si="100"/>
        <v>0</v>
      </c>
      <c r="Q474" s="379"/>
      <c r="R474" s="342">
        <f t="shared" si="101"/>
        <v>0</v>
      </c>
      <c r="S474" s="379"/>
      <c r="T474" s="342">
        <f t="shared" si="102"/>
        <v>0</v>
      </c>
      <c r="U474" s="379"/>
      <c r="V474" s="342">
        <f t="shared" si="103"/>
        <v>0</v>
      </c>
      <c r="W474" s="379"/>
      <c r="X474" s="383">
        <f t="shared" si="104"/>
        <v>0</v>
      </c>
      <c r="Y474" s="377"/>
    </row>
    <row r="475" spans="1:25" x14ac:dyDescent="0.25">
      <c r="A475" s="377"/>
      <c r="B475" s="343"/>
      <c r="C475" s="377"/>
      <c r="D475" s="384"/>
      <c r="E475" s="377"/>
      <c r="F475" s="377"/>
      <c r="G475" s="381" t="str">
        <f t="shared" si="92"/>
        <v/>
      </c>
      <c r="H475" s="382">
        <f t="shared" si="93"/>
        <v>0</v>
      </c>
      <c r="I475" s="382" t="str">
        <f t="shared" si="94"/>
        <v/>
      </c>
      <c r="J475" s="382" t="str">
        <f t="shared" si="95"/>
        <v/>
      </c>
      <c r="K475" s="382" t="str">
        <f t="shared" si="96"/>
        <v/>
      </c>
      <c r="L475" s="382" t="str">
        <f t="shared" si="97"/>
        <v/>
      </c>
      <c r="M475" s="382" t="str">
        <f t="shared" si="98"/>
        <v/>
      </c>
      <c r="N475" s="342">
        <f t="shared" si="99"/>
        <v>0</v>
      </c>
      <c r="O475" s="379"/>
      <c r="P475" s="342">
        <f t="shared" si="100"/>
        <v>0</v>
      </c>
      <c r="Q475" s="379"/>
      <c r="R475" s="342">
        <f t="shared" si="101"/>
        <v>0</v>
      </c>
      <c r="S475" s="379"/>
      <c r="T475" s="342">
        <f t="shared" si="102"/>
        <v>0</v>
      </c>
      <c r="U475" s="379"/>
      <c r="V475" s="342">
        <f t="shared" si="103"/>
        <v>0</v>
      </c>
      <c r="W475" s="379"/>
      <c r="X475" s="383">
        <f t="shared" si="104"/>
        <v>0</v>
      </c>
      <c r="Y475" s="377"/>
    </row>
    <row r="476" spans="1:25" x14ac:dyDescent="0.25">
      <c r="A476" s="377"/>
      <c r="B476" s="343"/>
      <c r="C476" s="377"/>
      <c r="D476" s="384"/>
      <c r="E476" s="377"/>
      <c r="F476" s="377"/>
      <c r="G476" s="381" t="str">
        <f t="shared" si="92"/>
        <v/>
      </c>
      <c r="H476" s="382">
        <f t="shared" si="93"/>
        <v>0</v>
      </c>
      <c r="I476" s="382" t="str">
        <f t="shared" si="94"/>
        <v/>
      </c>
      <c r="J476" s="382" t="str">
        <f t="shared" si="95"/>
        <v/>
      </c>
      <c r="K476" s="382" t="str">
        <f t="shared" si="96"/>
        <v/>
      </c>
      <c r="L476" s="382" t="str">
        <f t="shared" si="97"/>
        <v/>
      </c>
      <c r="M476" s="382" t="str">
        <f t="shared" si="98"/>
        <v/>
      </c>
      <c r="N476" s="342">
        <f t="shared" si="99"/>
        <v>0</v>
      </c>
      <c r="O476" s="379"/>
      <c r="P476" s="342">
        <f t="shared" si="100"/>
        <v>0</v>
      </c>
      <c r="Q476" s="379"/>
      <c r="R476" s="342">
        <f t="shared" si="101"/>
        <v>0</v>
      </c>
      <c r="S476" s="379"/>
      <c r="T476" s="342">
        <f t="shared" si="102"/>
        <v>0</v>
      </c>
      <c r="U476" s="379"/>
      <c r="V476" s="342">
        <f t="shared" si="103"/>
        <v>0</v>
      </c>
      <c r="W476" s="379"/>
      <c r="X476" s="383">
        <f t="shared" si="104"/>
        <v>0</v>
      </c>
      <c r="Y476" s="377"/>
    </row>
    <row r="477" spans="1:25" x14ac:dyDescent="0.25">
      <c r="A477" s="377"/>
      <c r="B477" s="343"/>
      <c r="C477" s="377"/>
      <c r="D477" s="384"/>
      <c r="E477" s="377"/>
      <c r="F477" s="377"/>
      <c r="G477" s="381" t="str">
        <f t="shared" si="92"/>
        <v/>
      </c>
      <c r="H477" s="382">
        <f t="shared" si="93"/>
        <v>0</v>
      </c>
      <c r="I477" s="382" t="str">
        <f t="shared" si="94"/>
        <v/>
      </c>
      <c r="J477" s="382" t="str">
        <f t="shared" si="95"/>
        <v/>
      </c>
      <c r="K477" s="382" t="str">
        <f t="shared" si="96"/>
        <v/>
      </c>
      <c r="L477" s="382" t="str">
        <f t="shared" si="97"/>
        <v/>
      </c>
      <c r="M477" s="382" t="str">
        <f t="shared" si="98"/>
        <v/>
      </c>
      <c r="N477" s="342">
        <f t="shared" si="99"/>
        <v>0</v>
      </c>
      <c r="O477" s="379"/>
      <c r="P477" s="342">
        <f t="shared" si="100"/>
        <v>0</v>
      </c>
      <c r="Q477" s="379"/>
      <c r="R477" s="342">
        <f t="shared" si="101"/>
        <v>0</v>
      </c>
      <c r="S477" s="379"/>
      <c r="T477" s="342">
        <f t="shared" si="102"/>
        <v>0</v>
      </c>
      <c r="U477" s="379"/>
      <c r="V477" s="342">
        <f t="shared" si="103"/>
        <v>0</v>
      </c>
      <c r="W477" s="379"/>
      <c r="X477" s="383">
        <f t="shared" si="104"/>
        <v>0</v>
      </c>
      <c r="Y477" s="377"/>
    </row>
    <row r="478" spans="1:25" x14ac:dyDescent="0.25">
      <c r="A478" s="377"/>
      <c r="B478" s="343"/>
      <c r="C478" s="377"/>
      <c r="D478" s="384"/>
      <c r="E478" s="377"/>
      <c r="F478" s="377"/>
      <c r="G478" s="381" t="str">
        <f t="shared" si="92"/>
        <v/>
      </c>
      <c r="H478" s="382">
        <f t="shared" si="93"/>
        <v>0</v>
      </c>
      <c r="I478" s="382" t="str">
        <f t="shared" si="94"/>
        <v/>
      </c>
      <c r="J478" s="382" t="str">
        <f t="shared" si="95"/>
        <v/>
      </c>
      <c r="K478" s="382" t="str">
        <f t="shared" si="96"/>
        <v/>
      </c>
      <c r="L478" s="382" t="str">
        <f t="shared" si="97"/>
        <v/>
      </c>
      <c r="M478" s="382" t="str">
        <f t="shared" si="98"/>
        <v/>
      </c>
      <c r="N478" s="342">
        <f t="shared" si="99"/>
        <v>0</v>
      </c>
      <c r="O478" s="379"/>
      <c r="P478" s="342">
        <f t="shared" si="100"/>
        <v>0</v>
      </c>
      <c r="Q478" s="379"/>
      <c r="R478" s="342">
        <f t="shared" si="101"/>
        <v>0</v>
      </c>
      <c r="S478" s="379"/>
      <c r="T478" s="342">
        <f t="shared" si="102"/>
        <v>0</v>
      </c>
      <c r="U478" s="379"/>
      <c r="V478" s="342">
        <f t="shared" si="103"/>
        <v>0</v>
      </c>
      <c r="W478" s="379"/>
      <c r="X478" s="383">
        <f t="shared" si="104"/>
        <v>0</v>
      </c>
      <c r="Y478" s="377"/>
    </row>
    <row r="479" spans="1:25" x14ac:dyDescent="0.25">
      <c r="A479" s="377"/>
      <c r="B479" s="343"/>
      <c r="C479" s="377"/>
      <c r="D479" s="384"/>
      <c r="E479" s="377"/>
      <c r="F479" s="377"/>
      <c r="G479" s="381" t="str">
        <f t="shared" si="92"/>
        <v/>
      </c>
      <c r="H479" s="382">
        <f t="shared" si="93"/>
        <v>0</v>
      </c>
      <c r="I479" s="382" t="str">
        <f t="shared" si="94"/>
        <v/>
      </c>
      <c r="J479" s="382" t="str">
        <f t="shared" si="95"/>
        <v/>
      </c>
      <c r="K479" s="382" t="str">
        <f t="shared" si="96"/>
        <v/>
      </c>
      <c r="L479" s="382" t="str">
        <f t="shared" si="97"/>
        <v/>
      </c>
      <c r="M479" s="382" t="str">
        <f t="shared" si="98"/>
        <v/>
      </c>
      <c r="N479" s="342">
        <f t="shared" si="99"/>
        <v>0</v>
      </c>
      <c r="O479" s="379"/>
      <c r="P479" s="342">
        <f t="shared" si="100"/>
        <v>0</v>
      </c>
      <c r="Q479" s="379"/>
      <c r="R479" s="342">
        <f t="shared" si="101"/>
        <v>0</v>
      </c>
      <c r="S479" s="379"/>
      <c r="T479" s="342">
        <f t="shared" si="102"/>
        <v>0</v>
      </c>
      <c r="U479" s="379"/>
      <c r="V479" s="342">
        <f t="shared" si="103"/>
        <v>0</v>
      </c>
      <c r="W479" s="379"/>
      <c r="X479" s="383">
        <f t="shared" si="104"/>
        <v>0</v>
      </c>
      <c r="Y479" s="377"/>
    </row>
    <row r="480" spans="1:25" x14ac:dyDescent="0.25">
      <c r="A480" s="377"/>
      <c r="B480" s="343"/>
      <c r="C480" s="377"/>
      <c r="D480" s="384"/>
      <c r="E480" s="377"/>
      <c r="F480" s="377"/>
      <c r="G480" s="381" t="str">
        <f t="shared" si="92"/>
        <v/>
      </c>
      <c r="H480" s="382">
        <f t="shared" si="93"/>
        <v>0</v>
      </c>
      <c r="I480" s="382" t="str">
        <f t="shared" si="94"/>
        <v/>
      </c>
      <c r="J480" s="382" t="str">
        <f t="shared" si="95"/>
        <v/>
      </c>
      <c r="K480" s="382" t="str">
        <f t="shared" si="96"/>
        <v/>
      </c>
      <c r="L480" s="382" t="str">
        <f t="shared" si="97"/>
        <v/>
      </c>
      <c r="M480" s="382" t="str">
        <f t="shared" si="98"/>
        <v/>
      </c>
      <c r="N480" s="342">
        <f t="shared" si="99"/>
        <v>0</v>
      </c>
      <c r="O480" s="379"/>
      <c r="P480" s="342">
        <f t="shared" si="100"/>
        <v>0</v>
      </c>
      <c r="Q480" s="379"/>
      <c r="R480" s="342">
        <f t="shared" si="101"/>
        <v>0</v>
      </c>
      <c r="S480" s="379"/>
      <c r="T480" s="342">
        <f t="shared" si="102"/>
        <v>0</v>
      </c>
      <c r="U480" s="379"/>
      <c r="V480" s="342">
        <f t="shared" si="103"/>
        <v>0</v>
      </c>
      <c r="W480" s="379"/>
      <c r="X480" s="383">
        <f t="shared" si="104"/>
        <v>0</v>
      </c>
      <c r="Y480" s="377"/>
    </row>
    <row r="481" spans="1:25" x14ac:dyDescent="0.25">
      <c r="A481" s="377"/>
      <c r="B481" s="343"/>
      <c r="C481" s="377"/>
      <c r="D481" s="384"/>
      <c r="E481" s="377"/>
      <c r="F481" s="377"/>
      <c r="G481" s="381" t="str">
        <f t="shared" si="92"/>
        <v/>
      </c>
      <c r="H481" s="382">
        <f t="shared" si="93"/>
        <v>0</v>
      </c>
      <c r="I481" s="382" t="str">
        <f t="shared" si="94"/>
        <v/>
      </c>
      <c r="J481" s="382" t="str">
        <f t="shared" si="95"/>
        <v/>
      </c>
      <c r="K481" s="382" t="str">
        <f t="shared" si="96"/>
        <v/>
      </c>
      <c r="L481" s="382" t="str">
        <f t="shared" si="97"/>
        <v/>
      </c>
      <c r="M481" s="382" t="str">
        <f t="shared" si="98"/>
        <v/>
      </c>
      <c r="N481" s="342">
        <f t="shared" si="99"/>
        <v>0</v>
      </c>
      <c r="O481" s="379"/>
      <c r="P481" s="342">
        <f t="shared" si="100"/>
        <v>0</v>
      </c>
      <c r="Q481" s="379"/>
      <c r="R481" s="342">
        <f t="shared" si="101"/>
        <v>0</v>
      </c>
      <c r="S481" s="379"/>
      <c r="T481" s="342">
        <f t="shared" si="102"/>
        <v>0</v>
      </c>
      <c r="U481" s="379"/>
      <c r="V481" s="342">
        <f t="shared" si="103"/>
        <v>0</v>
      </c>
      <c r="W481" s="379"/>
      <c r="X481" s="383">
        <f t="shared" si="104"/>
        <v>0</v>
      </c>
      <c r="Y481" s="377"/>
    </row>
    <row r="482" spans="1:25" x14ac:dyDescent="0.25">
      <c r="A482" s="377"/>
      <c r="B482" s="343"/>
      <c r="C482" s="377"/>
      <c r="D482" s="384"/>
      <c r="E482" s="377"/>
      <c r="F482" s="377"/>
      <c r="G482" s="381" t="str">
        <f t="shared" si="92"/>
        <v/>
      </c>
      <c r="H482" s="382">
        <f t="shared" si="93"/>
        <v>0</v>
      </c>
      <c r="I482" s="382" t="str">
        <f t="shared" si="94"/>
        <v/>
      </c>
      <c r="J482" s="382" t="str">
        <f t="shared" si="95"/>
        <v/>
      </c>
      <c r="K482" s="382" t="str">
        <f t="shared" si="96"/>
        <v/>
      </c>
      <c r="L482" s="382" t="str">
        <f t="shared" si="97"/>
        <v/>
      </c>
      <c r="M482" s="382" t="str">
        <f t="shared" si="98"/>
        <v/>
      </c>
      <c r="N482" s="342">
        <f t="shared" si="99"/>
        <v>0</v>
      </c>
      <c r="O482" s="379"/>
      <c r="P482" s="342">
        <f t="shared" si="100"/>
        <v>0</v>
      </c>
      <c r="Q482" s="379"/>
      <c r="R482" s="342">
        <f t="shared" si="101"/>
        <v>0</v>
      </c>
      <c r="S482" s="379"/>
      <c r="T482" s="342">
        <f t="shared" si="102"/>
        <v>0</v>
      </c>
      <c r="U482" s="379"/>
      <c r="V482" s="342">
        <f t="shared" si="103"/>
        <v>0</v>
      </c>
      <c r="W482" s="379"/>
      <c r="X482" s="383">
        <f t="shared" si="104"/>
        <v>0</v>
      </c>
      <c r="Y482" s="377"/>
    </row>
    <row r="483" spans="1:25" x14ac:dyDescent="0.25">
      <c r="A483" s="377"/>
      <c r="B483" s="343"/>
      <c r="C483" s="377"/>
      <c r="D483" s="384"/>
      <c r="E483" s="377"/>
      <c r="F483" s="377"/>
      <c r="G483" s="381" t="str">
        <f t="shared" si="92"/>
        <v/>
      </c>
      <c r="H483" s="382">
        <f t="shared" si="93"/>
        <v>0</v>
      </c>
      <c r="I483" s="382" t="str">
        <f t="shared" si="94"/>
        <v/>
      </c>
      <c r="J483" s="382" t="str">
        <f t="shared" si="95"/>
        <v/>
      </c>
      <c r="K483" s="382" t="str">
        <f t="shared" si="96"/>
        <v/>
      </c>
      <c r="L483" s="382" t="str">
        <f t="shared" si="97"/>
        <v/>
      </c>
      <c r="M483" s="382" t="str">
        <f t="shared" si="98"/>
        <v/>
      </c>
      <c r="N483" s="342">
        <f t="shared" si="99"/>
        <v>0</v>
      </c>
      <c r="O483" s="379"/>
      <c r="P483" s="342">
        <f t="shared" si="100"/>
        <v>0</v>
      </c>
      <c r="Q483" s="379"/>
      <c r="R483" s="342">
        <f t="shared" si="101"/>
        <v>0</v>
      </c>
      <c r="S483" s="379"/>
      <c r="T483" s="342">
        <f t="shared" si="102"/>
        <v>0</v>
      </c>
      <c r="U483" s="379"/>
      <c r="V483" s="342">
        <f t="shared" si="103"/>
        <v>0</v>
      </c>
      <c r="W483" s="379"/>
      <c r="X483" s="383">
        <f t="shared" si="104"/>
        <v>0</v>
      </c>
      <c r="Y483" s="377"/>
    </row>
    <row r="484" spans="1:25" x14ac:dyDescent="0.25">
      <c r="A484" s="377"/>
      <c r="B484" s="343"/>
      <c r="C484" s="377"/>
      <c r="D484" s="384"/>
      <c r="E484" s="377"/>
      <c r="F484" s="377"/>
      <c r="G484" s="381" t="str">
        <f t="shared" si="92"/>
        <v/>
      </c>
      <c r="H484" s="382">
        <f t="shared" si="93"/>
        <v>0</v>
      </c>
      <c r="I484" s="382" t="str">
        <f t="shared" si="94"/>
        <v/>
      </c>
      <c r="J484" s="382" t="str">
        <f t="shared" si="95"/>
        <v/>
      </c>
      <c r="K484" s="382" t="str">
        <f t="shared" si="96"/>
        <v/>
      </c>
      <c r="L484" s="382" t="str">
        <f t="shared" si="97"/>
        <v/>
      </c>
      <c r="M484" s="382" t="str">
        <f t="shared" si="98"/>
        <v/>
      </c>
      <c r="N484" s="342">
        <f t="shared" si="99"/>
        <v>0</v>
      </c>
      <c r="O484" s="379"/>
      <c r="P484" s="342">
        <f t="shared" si="100"/>
        <v>0</v>
      </c>
      <c r="Q484" s="379"/>
      <c r="R484" s="342">
        <f t="shared" si="101"/>
        <v>0</v>
      </c>
      <c r="S484" s="379"/>
      <c r="T484" s="342">
        <f t="shared" si="102"/>
        <v>0</v>
      </c>
      <c r="U484" s="379"/>
      <c r="V484" s="342">
        <f t="shared" si="103"/>
        <v>0</v>
      </c>
      <c r="W484" s="379"/>
      <c r="X484" s="383">
        <f t="shared" si="104"/>
        <v>0</v>
      </c>
      <c r="Y484" s="377"/>
    </row>
    <row r="485" spans="1:25" x14ac:dyDescent="0.25">
      <c r="A485" s="377"/>
      <c r="B485" s="343"/>
      <c r="C485" s="377"/>
      <c r="D485" s="384"/>
      <c r="E485" s="377"/>
      <c r="F485" s="377"/>
      <c r="G485" s="381" t="str">
        <f t="shared" si="92"/>
        <v/>
      </c>
      <c r="H485" s="382">
        <f t="shared" si="93"/>
        <v>0</v>
      </c>
      <c r="I485" s="382" t="str">
        <f t="shared" si="94"/>
        <v/>
      </c>
      <c r="J485" s="382" t="str">
        <f t="shared" si="95"/>
        <v/>
      </c>
      <c r="K485" s="382" t="str">
        <f t="shared" si="96"/>
        <v/>
      </c>
      <c r="L485" s="382" t="str">
        <f t="shared" si="97"/>
        <v/>
      </c>
      <c r="M485" s="382" t="str">
        <f t="shared" si="98"/>
        <v/>
      </c>
      <c r="N485" s="342">
        <f t="shared" si="99"/>
        <v>0</v>
      </c>
      <c r="O485" s="379"/>
      <c r="P485" s="342">
        <f t="shared" si="100"/>
        <v>0</v>
      </c>
      <c r="Q485" s="379"/>
      <c r="R485" s="342">
        <f t="shared" si="101"/>
        <v>0</v>
      </c>
      <c r="S485" s="379"/>
      <c r="T485" s="342">
        <f t="shared" si="102"/>
        <v>0</v>
      </c>
      <c r="U485" s="379"/>
      <c r="V485" s="342">
        <f t="shared" si="103"/>
        <v>0</v>
      </c>
      <c r="W485" s="379"/>
      <c r="X485" s="383">
        <f t="shared" si="104"/>
        <v>0</v>
      </c>
      <c r="Y485" s="377"/>
    </row>
    <row r="486" spans="1:25" x14ac:dyDescent="0.25">
      <c r="A486" s="377"/>
      <c r="B486" s="343"/>
      <c r="C486" s="377"/>
      <c r="D486" s="384"/>
      <c r="E486" s="377"/>
      <c r="F486" s="377"/>
      <c r="G486" s="381" t="str">
        <f t="shared" si="92"/>
        <v/>
      </c>
      <c r="H486" s="382">
        <f t="shared" si="93"/>
        <v>0</v>
      </c>
      <c r="I486" s="382" t="str">
        <f t="shared" si="94"/>
        <v/>
      </c>
      <c r="J486" s="382" t="str">
        <f t="shared" si="95"/>
        <v/>
      </c>
      <c r="K486" s="382" t="str">
        <f t="shared" si="96"/>
        <v/>
      </c>
      <c r="L486" s="382" t="str">
        <f t="shared" si="97"/>
        <v/>
      </c>
      <c r="M486" s="382" t="str">
        <f t="shared" si="98"/>
        <v/>
      </c>
      <c r="N486" s="342">
        <f t="shared" si="99"/>
        <v>0</v>
      </c>
      <c r="O486" s="379"/>
      <c r="P486" s="342">
        <f t="shared" si="100"/>
        <v>0</v>
      </c>
      <c r="Q486" s="379"/>
      <c r="R486" s="342">
        <f t="shared" si="101"/>
        <v>0</v>
      </c>
      <c r="S486" s="379"/>
      <c r="T486" s="342">
        <f t="shared" si="102"/>
        <v>0</v>
      </c>
      <c r="U486" s="379"/>
      <c r="V486" s="342">
        <f t="shared" si="103"/>
        <v>0</v>
      </c>
      <c r="W486" s="379"/>
      <c r="X486" s="383">
        <f t="shared" si="104"/>
        <v>0</v>
      </c>
      <c r="Y486" s="377"/>
    </row>
    <row r="487" spans="1:25" x14ac:dyDescent="0.25">
      <c r="A487" s="377"/>
      <c r="B487" s="343"/>
      <c r="C487" s="377"/>
      <c r="D487" s="384"/>
      <c r="E487" s="377"/>
      <c r="F487" s="377"/>
      <c r="G487" s="381" t="str">
        <f t="shared" si="92"/>
        <v/>
      </c>
      <c r="H487" s="382">
        <f t="shared" si="93"/>
        <v>0</v>
      </c>
      <c r="I487" s="382" t="str">
        <f t="shared" si="94"/>
        <v/>
      </c>
      <c r="J487" s="382" t="str">
        <f t="shared" si="95"/>
        <v/>
      </c>
      <c r="K487" s="382" t="str">
        <f t="shared" si="96"/>
        <v/>
      </c>
      <c r="L487" s="382" t="str">
        <f t="shared" si="97"/>
        <v/>
      </c>
      <c r="M487" s="382" t="str">
        <f t="shared" si="98"/>
        <v/>
      </c>
      <c r="N487" s="342">
        <f t="shared" si="99"/>
        <v>0</v>
      </c>
      <c r="O487" s="379"/>
      <c r="P487" s="342">
        <f t="shared" si="100"/>
        <v>0</v>
      </c>
      <c r="Q487" s="379"/>
      <c r="R487" s="342">
        <f t="shared" si="101"/>
        <v>0</v>
      </c>
      <c r="S487" s="379"/>
      <c r="T487" s="342">
        <f t="shared" si="102"/>
        <v>0</v>
      </c>
      <c r="U487" s="379"/>
      <c r="V487" s="342">
        <f t="shared" si="103"/>
        <v>0</v>
      </c>
      <c r="W487" s="379"/>
      <c r="X487" s="383">
        <f t="shared" si="104"/>
        <v>0</v>
      </c>
      <c r="Y487" s="377"/>
    </row>
    <row r="488" spans="1:25" x14ac:dyDescent="0.25">
      <c r="A488" s="377"/>
      <c r="B488" s="343"/>
      <c r="C488" s="377"/>
      <c r="D488" s="384"/>
      <c r="E488" s="377"/>
      <c r="F488" s="377"/>
      <c r="G488" s="381" t="str">
        <f t="shared" si="92"/>
        <v/>
      </c>
      <c r="H488" s="382">
        <f t="shared" si="93"/>
        <v>0</v>
      </c>
      <c r="I488" s="382" t="str">
        <f t="shared" si="94"/>
        <v/>
      </c>
      <c r="J488" s="382" t="str">
        <f t="shared" si="95"/>
        <v/>
      </c>
      <c r="K488" s="382" t="str">
        <f t="shared" si="96"/>
        <v/>
      </c>
      <c r="L488" s="382" t="str">
        <f t="shared" si="97"/>
        <v/>
      </c>
      <c r="M488" s="382" t="str">
        <f t="shared" si="98"/>
        <v/>
      </c>
      <c r="N488" s="342">
        <f t="shared" si="99"/>
        <v>0</v>
      </c>
      <c r="O488" s="379"/>
      <c r="P488" s="342">
        <f t="shared" si="100"/>
        <v>0</v>
      </c>
      <c r="Q488" s="379"/>
      <c r="R488" s="342">
        <f t="shared" si="101"/>
        <v>0</v>
      </c>
      <c r="S488" s="379"/>
      <c r="T488" s="342">
        <f t="shared" si="102"/>
        <v>0</v>
      </c>
      <c r="U488" s="379"/>
      <c r="V488" s="342">
        <f t="shared" si="103"/>
        <v>0</v>
      </c>
      <c r="W488" s="379"/>
      <c r="X488" s="383">
        <f t="shared" si="104"/>
        <v>0</v>
      </c>
      <c r="Y488" s="377"/>
    </row>
    <row r="489" spans="1:25" x14ac:dyDescent="0.25">
      <c r="A489" s="377"/>
      <c r="B489" s="343"/>
      <c r="C489" s="377"/>
      <c r="D489" s="384"/>
      <c r="E489" s="377"/>
      <c r="F489" s="377"/>
      <c r="G489" s="381" t="str">
        <f t="shared" si="92"/>
        <v/>
      </c>
      <c r="H489" s="382">
        <f t="shared" si="93"/>
        <v>0</v>
      </c>
      <c r="I489" s="382" t="str">
        <f t="shared" si="94"/>
        <v/>
      </c>
      <c r="J489" s="382" t="str">
        <f t="shared" si="95"/>
        <v/>
      </c>
      <c r="K489" s="382" t="str">
        <f t="shared" si="96"/>
        <v/>
      </c>
      <c r="L489" s="382" t="str">
        <f t="shared" si="97"/>
        <v/>
      </c>
      <c r="M489" s="382" t="str">
        <f t="shared" si="98"/>
        <v/>
      </c>
      <c r="N489" s="342">
        <f t="shared" si="99"/>
        <v>0</v>
      </c>
      <c r="O489" s="379"/>
      <c r="P489" s="342">
        <f t="shared" si="100"/>
        <v>0</v>
      </c>
      <c r="Q489" s="379"/>
      <c r="R489" s="342">
        <f t="shared" si="101"/>
        <v>0</v>
      </c>
      <c r="S489" s="379"/>
      <c r="T489" s="342">
        <f t="shared" si="102"/>
        <v>0</v>
      </c>
      <c r="U489" s="379"/>
      <c r="V489" s="342">
        <f t="shared" si="103"/>
        <v>0</v>
      </c>
      <c r="W489" s="379"/>
      <c r="X489" s="383">
        <f t="shared" si="104"/>
        <v>0</v>
      </c>
      <c r="Y489" s="377"/>
    </row>
    <row r="490" spans="1:25" x14ac:dyDescent="0.25">
      <c r="A490" s="377"/>
      <c r="B490" s="343"/>
      <c r="C490" s="377"/>
      <c r="D490" s="384"/>
      <c r="E490" s="377"/>
      <c r="F490" s="377"/>
      <c r="G490" s="381" t="str">
        <f t="shared" si="92"/>
        <v/>
      </c>
      <c r="H490" s="382">
        <f t="shared" si="93"/>
        <v>0</v>
      </c>
      <c r="I490" s="382" t="str">
        <f t="shared" si="94"/>
        <v/>
      </c>
      <c r="J490" s="382" t="str">
        <f t="shared" si="95"/>
        <v/>
      </c>
      <c r="K490" s="382" t="str">
        <f t="shared" si="96"/>
        <v/>
      </c>
      <c r="L490" s="382" t="str">
        <f t="shared" si="97"/>
        <v/>
      </c>
      <c r="M490" s="382" t="str">
        <f t="shared" si="98"/>
        <v/>
      </c>
      <c r="N490" s="342">
        <f t="shared" si="99"/>
        <v>0</v>
      </c>
      <c r="O490" s="379"/>
      <c r="P490" s="342">
        <f t="shared" si="100"/>
        <v>0</v>
      </c>
      <c r="Q490" s="379"/>
      <c r="R490" s="342">
        <f t="shared" si="101"/>
        <v>0</v>
      </c>
      <c r="S490" s="379"/>
      <c r="T490" s="342">
        <f t="shared" si="102"/>
        <v>0</v>
      </c>
      <c r="U490" s="379"/>
      <c r="V490" s="342">
        <f t="shared" si="103"/>
        <v>0</v>
      </c>
      <c r="W490" s="379"/>
      <c r="X490" s="383">
        <f t="shared" si="104"/>
        <v>0</v>
      </c>
      <c r="Y490" s="377"/>
    </row>
    <row r="491" spans="1:25" x14ac:dyDescent="0.25">
      <c r="A491" s="377"/>
      <c r="B491" s="343"/>
      <c r="C491" s="377"/>
      <c r="D491" s="384"/>
      <c r="E491" s="377"/>
      <c r="F491" s="377"/>
      <c r="G491" s="381" t="str">
        <f t="shared" si="92"/>
        <v/>
      </c>
      <c r="H491" s="382">
        <f t="shared" si="93"/>
        <v>0</v>
      </c>
      <c r="I491" s="382" t="str">
        <f t="shared" si="94"/>
        <v/>
      </c>
      <c r="J491" s="382" t="str">
        <f t="shared" si="95"/>
        <v/>
      </c>
      <c r="K491" s="382" t="str">
        <f t="shared" si="96"/>
        <v/>
      </c>
      <c r="L491" s="382" t="str">
        <f t="shared" si="97"/>
        <v/>
      </c>
      <c r="M491" s="382" t="str">
        <f t="shared" si="98"/>
        <v/>
      </c>
      <c r="N491" s="342">
        <f t="shared" si="99"/>
        <v>0</v>
      </c>
      <c r="O491" s="379"/>
      <c r="P491" s="342">
        <f t="shared" si="100"/>
        <v>0</v>
      </c>
      <c r="Q491" s="379"/>
      <c r="R491" s="342">
        <f t="shared" si="101"/>
        <v>0</v>
      </c>
      <c r="S491" s="379"/>
      <c r="T491" s="342">
        <f t="shared" si="102"/>
        <v>0</v>
      </c>
      <c r="U491" s="379"/>
      <c r="V491" s="342">
        <f t="shared" si="103"/>
        <v>0</v>
      </c>
      <c r="W491" s="379"/>
      <c r="X491" s="383">
        <f t="shared" si="104"/>
        <v>0</v>
      </c>
      <c r="Y491" s="377"/>
    </row>
    <row r="492" spans="1:25" x14ac:dyDescent="0.25">
      <c r="A492" s="377"/>
      <c r="B492" s="343"/>
      <c r="C492" s="377"/>
      <c r="D492" s="384"/>
      <c r="E492" s="377"/>
      <c r="F492" s="377"/>
      <c r="G492" s="381" t="str">
        <f t="shared" si="92"/>
        <v/>
      </c>
      <c r="H492" s="382">
        <f t="shared" si="93"/>
        <v>0</v>
      </c>
      <c r="I492" s="382" t="str">
        <f t="shared" si="94"/>
        <v/>
      </c>
      <c r="J492" s="382" t="str">
        <f t="shared" si="95"/>
        <v/>
      </c>
      <c r="K492" s="382" t="str">
        <f t="shared" si="96"/>
        <v/>
      </c>
      <c r="L492" s="382" t="str">
        <f t="shared" si="97"/>
        <v/>
      </c>
      <c r="M492" s="382" t="str">
        <f t="shared" si="98"/>
        <v/>
      </c>
      <c r="N492" s="342">
        <f t="shared" si="99"/>
        <v>0</v>
      </c>
      <c r="O492" s="379"/>
      <c r="P492" s="342">
        <f t="shared" si="100"/>
        <v>0</v>
      </c>
      <c r="Q492" s="379"/>
      <c r="R492" s="342">
        <f t="shared" si="101"/>
        <v>0</v>
      </c>
      <c r="S492" s="379"/>
      <c r="T492" s="342">
        <f t="shared" si="102"/>
        <v>0</v>
      </c>
      <c r="U492" s="379"/>
      <c r="V492" s="342">
        <f t="shared" si="103"/>
        <v>0</v>
      </c>
      <c r="W492" s="379"/>
      <c r="X492" s="383">
        <f t="shared" si="104"/>
        <v>0</v>
      </c>
      <c r="Y492" s="377"/>
    </row>
    <row r="493" spans="1:25" x14ac:dyDescent="0.25">
      <c r="A493" s="377"/>
      <c r="B493" s="343"/>
      <c r="C493" s="377"/>
      <c r="D493" s="384"/>
      <c r="E493" s="377"/>
      <c r="F493" s="377"/>
      <c r="G493" s="381" t="str">
        <f t="shared" si="92"/>
        <v/>
      </c>
      <c r="H493" s="382">
        <f t="shared" si="93"/>
        <v>0</v>
      </c>
      <c r="I493" s="382" t="str">
        <f t="shared" si="94"/>
        <v/>
      </c>
      <c r="J493" s="382" t="str">
        <f t="shared" si="95"/>
        <v/>
      </c>
      <c r="K493" s="382" t="str">
        <f t="shared" si="96"/>
        <v/>
      </c>
      <c r="L493" s="382" t="str">
        <f t="shared" si="97"/>
        <v/>
      </c>
      <c r="M493" s="382" t="str">
        <f t="shared" si="98"/>
        <v/>
      </c>
      <c r="N493" s="342">
        <f t="shared" si="99"/>
        <v>0</v>
      </c>
      <c r="O493" s="379"/>
      <c r="P493" s="342">
        <f t="shared" si="100"/>
        <v>0</v>
      </c>
      <c r="Q493" s="379"/>
      <c r="R493" s="342">
        <f t="shared" si="101"/>
        <v>0</v>
      </c>
      <c r="S493" s="379"/>
      <c r="T493" s="342">
        <f t="shared" si="102"/>
        <v>0</v>
      </c>
      <c r="U493" s="379"/>
      <c r="V493" s="342">
        <f t="shared" si="103"/>
        <v>0</v>
      </c>
      <c r="W493" s="379"/>
      <c r="X493" s="383">
        <f t="shared" si="104"/>
        <v>0</v>
      </c>
      <c r="Y493" s="377"/>
    </row>
    <row r="494" spans="1:25" x14ac:dyDescent="0.25">
      <c r="A494" s="377"/>
      <c r="B494" s="343"/>
      <c r="C494" s="377"/>
      <c r="D494" s="384"/>
      <c r="E494" s="377"/>
      <c r="F494" s="377"/>
      <c r="G494" s="381" t="str">
        <f t="shared" si="92"/>
        <v/>
      </c>
      <c r="H494" s="382">
        <f t="shared" si="93"/>
        <v>0</v>
      </c>
      <c r="I494" s="382" t="str">
        <f t="shared" si="94"/>
        <v/>
      </c>
      <c r="J494" s="382" t="str">
        <f t="shared" si="95"/>
        <v/>
      </c>
      <c r="K494" s="382" t="str">
        <f t="shared" si="96"/>
        <v/>
      </c>
      <c r="L494" s="382" t="str">
        <f t="shared" si="97"/>
        <v/>
      </c>
      <c r="M494" s="382" t="str">
        <f t="shared" si="98"/>
        <v/>
      </c>
      <c r="N494" s="342">
        <f t="shared" si="99"/>
        <v>0</v>
      </c>
      <c r="O494" s="379"/>
      <c r="P494" s="342">
        <f t="shared" si="100"/>
        <v>0</v>
      </c>
      <c r="Q494" s="379"/>
      <c r="R494" s="342">
        <f t="shared" si="101"/>
        <v>0</v>
      </c>
      <c r="S494" s="379"/>
      <c r="T494" s="342">
        <f t="shared" si="102"/>
        <v>0</v>
      </c>
      <c r="U494" s="379"/>
      <c r="V494" s="342">
        <f t="shared" si="103"/>
        <v>0</v>
      </c>
      <c r="W494" s="379"/>
      <c r="X494" s="383">
        <f t="shared" si="104"/>
        <v>0</v>
      </c>
      <c r="Y494" s="377"/>
    </row>
    <row r="495" spans="1:25" x14ac:dyDescent="0.25">
      <c r="A495" s="377"/>
      <c r="B495" s="343"/>
      <c r="C495" s="377"/>
      <c r="D495" s="384"/>
      <c r="E495" s="377"/>
      <c r="F495" s="377"/>
      <c r="G495" s="381" t="str">
        <f t="shared" si="92"/>
        <v/>
      </c>
      <c r="H495" s="382">
        <f t="shared" si="93"/>
        <v>0</v>
      </c>
      <c r="I495" s="382" t="str">
        <f t="shared" si="94"/>
        <v/>
      </c>
      <c r="J495" s="382" t="str">
        <f t="shared" si="95"/>
        <v/>
      </c>
      <c r="K495" s="382" t="str">
        <f t="shared" si="96"/>
        <v/>
      </c>
      <c r="L495" s="382" t="str">
        <f t="shared" si="97"/>
        <v/>
      </c>
      <c r="M495" s="382" t="str">
        <f t="shared" si="98"/>
        <v/>
      </c>
      <c r="N495" s="342">
        <f t="shared" si="99"/>
        <v>0</v>
      </c>
      <c r="O495" s="379"/>
      <c r="P495" s="342">
        <f t="shared" si="100"/>
        <v>0</v>
      </c>
      <c r="Q495" s="379"/>
      <c r="R495" s="342">
        <f t="shared" si="101"/>
        <v>0</v>
      </c>
      <c r="S495" s="379"/>
      <c r="T495" s="342">
        <f t="shared" si="102"/>
        <v>0</v>
      </c>
      <c r="U495" s="379"/>
      <c r="V495" s="342">
        <f t="shared" si="103"/>
        <v>0</v>
      </c>
      <c r="W495" s="379"/>
      <c r="X495" s="383">
        <f t="shared" si="104"/>
        <v>0</v>
      </c>
      <c r="Y495" s="377"/>
    </row>
    <row r="496" spans="1:25" x14ac:dyDescent="0.25">
      <c r="A496" s="377"/>
      <c r="B496" s="343"/>
      <c r="C496" s="377"/>
      <c r="D496" s="384"/>
      <c r="E496" s="377"/>
      <c r="F496" s="377"/>
      <c r="G496" s="381" t="str">
        <f t="shared" si="92"/>
        <v/>
      </c>
      <c r="H496" s="382">
        <f t="shared" si="93"/>
        <v>0</v>
      </c>
      <c r="I496" s="382" t="str">
        <f t="shared" si="94"/>
        <v/>
      </c>
      <c r="J496" s="382" t="str">
        <f t="shared" si="95"/>
        <v/>
      </c>
      <c r="K496" s="382" t="str">
        <f t="shared" si="96"/>
        <v/>
      </c>
      <c r="L496" s="382" t="str">
        <f t="shared" si="97"/>
        <v/>
      </c>
      <c r="M496" s="382" t="str">
        <f t="shared" si="98"/>
        <v/>
      </c>
      <c r="N496" s="342">
        <f t="shared" si="99"/>
        <v>0</v>
      </c>
      <c r="O496" s="379"/>
      <c r="P496" s="342">
        <f t="shared" si="100"/>
        <v>0</v>
      </c>
      <c r="Q496" s="379"/>
      <c r="R496" s="342">
        <f t="shared" si="101"/>
        <v>0</v>
      </c>
      <c r="S496" s="379"/>
      <c r="T496" s="342">
        <f t="shared" si="102"/>
        <v>0</v>
      </c>
      <c r="U496" s="379"/>
      <c r="V496" s="342">
        <f t="shared" si="103"/>
        <v>0</v>
      </c>
      <c r="W496" s="379"/>
      <c r="X496" s="383">
        <f t="shared" si="104"/>
        <v>0</v>
      </c>
      <c r="Y496" s="377"/>
    </row>
    <row r="497" spans="1:25" x14ac:dyDescent="0.25">
      <c r="A497" s="377"/>
      <c r="B497" s="343"/>
      <c r="C497" s="377"/>
      <c r="D497" s="384"/>
      <c r="E497" s="377"/>
      <c r="F497" s="377"/>
      <c r="G497" s="381" t="str">
        <f t="shared" si="92"/>
        <v/>
      </c>
      <c r="H497" s="382">
        <f t="shared" si="93"/>
        <v>0</v>
      </c>
      <c r="I497" s="382" t="str">
        <f t="shared" si="94"/>
        <v/>
      </c>
      <c r="J497" s="382" t="str">
        <f t="shared" si="95"/>
        <v/>
      </c>
      <c r="K497" s="382" t="str">
        <f t="shared" si="96"/>
        <v/>
      </c>
      <c r="L497" s="382" t="str">
        <f t="shared" si="97"/>
        <v/>
      </c>
      <c r="M497" s="382" t="str">
        <f t="shared" si="98"/>
        <v/>
      </c>
      <c r="N497" s="342">
        <f t="shared" si="99"/>
        <v>0</v>
      </c>
      <c r="O497" s="379"/>
      <c r="P497" s="342">
        <f t="shared" si="100"/>
        <v>0</v>
      </c>
      <c r="Q497" s="379"/>
      <c r="R497" s="342">
        <f t="shared" si="101"/>
        <v>0</v>
      </c>
      <c r="S497" s="379"/>
      <c r="T497" s="342">
        <f t="shared" si="102"/>
        <v>0</v>
      </c>
      <c r="U497" s="379"/>
      <c r="V497" s="342">
        <f t="shared" si="103"/>
        <v>0</v>
      </c>
      <c r="W497" s="379"/>
      <c r="X497" s="383">
        <f t="shared" si="104"/>
        <v>0</v>
      </c>
      <c r="Y497" s="377"/>
    </row>
    <row r="498" spans="1:25" x14ac:dyDescent="0.25">
      <c r="A498" s="377"/>
      <c r="B498" s="343"/>
      <c r="C498" s="377"/>
      <c r="D498" s="384"/>
      <c r="E498" s="377"/>
      <c r="F498" s="377"/>
      <c r="G498" s="381" t="str">
        <f t="shared" si="92"/>
        <v/>
      </c>
      <c r="H498" s="382">
        <f t="shared" si="93"/>
        <v>0</v>
      </c>
      <c r="I498" s="382" t="str">
        <f t="shared" si="94"/>
        <v/>
      </c>
      <c r="J498" s="382" t="str">
        <f t="shared" si="95"/>
        <v/>
      </c>
      <c r="K498" s="382" t="str">
        <f t="shared" si="96"/>
        <v/>
      </c>
      <c r="L498" s="382" t="str">
        <f t="shared" si="97"/>
        <v/>
      </c>
      <c r="M498" s="382" t="str">
        <f t="shared" si="98"/>
        <v/>
      </c>
      <c r="N498" s="342">
        <f t="shared" si="99"/>
        <v>0</v>
      </c>
      <c r="O498" s="379"/>
      <c r="P498" s="342">
        <f t="shared" si="100"/>
        <v>0</v>
      </c>
      <c r="Q498" s="379"/>
      <c r="R498" s="342">
        <f t="shared" si="101"/>
        <v>0</v>
      </c>
      <c r="S498" s="379"/>
      <c r="T498" s="342">
        <f t="shared" si="102"/>
        <v>0</v>
      </c>
      <c r="U498" s="379"/>
      <c r="V498" s="342">
        <f t="shared" si="103"/>
        <v>0</v>
      </c>
      <c r="W498" s="379"/>
      <c r="X498" s="383">
        <f t="shared" si="104"/>
        <v>0</v>
      </c>
      <c r="Y498" s="377"/>
    </row>
    <row r="499" spans="1:25" x14ac:dyDescent="0.25">
      <c r="A499" s="377"/>
      <c r="B499" s="343"/>
      <c r="C499" s="377"/>
      <c r="D499" s="384"/>
      <c r="E499" s="377"/>
      <c r="F499" s="377"/>
      <c r="G499" s="381" t="str">
        <f t="shared" si="92"/>
        <v/>
      </c>
      <c r="H499" s="382">
        <f t="shared" si="93"/>
        <v>0</v>
      </c>
      <c r="I499" s="382" t="str">
        <f t="shared" si="94"/>
        <v/>
      </c>
      <c r="J499" s="382" t="str">
        <f t="shared" si="95"/>
        <v/>
      </c>
      <c r="K499" s="382" t="str">
        <f t="shared" si="96"/>
        <v/>
      </c>
      <c r="L499" s="382" t="str">
        <f t="shared" si="97"/>
        <v/>
      </c>
      <c r="M499" s="382" t="str">
        <f t="shared" si="98"/>
        <v/>
      </c>
      <c r="N499" s="342">
        <f t="shared" si="99"/>
        <v>0</v>
      </c>
      <c r="O499" s="379"/>
      <c r="P499" s="342">
        <f t="shared" si="100"/>
        <v>0</v>
      </c>
      <c r="Q499" s="379"/>
      <c r="R499" s="342">
        <f t="shared" si="101"/>
        <v>0</v>
      </c>
      <c r="S499" s="379"/>
      <c r="T499" s="342">
        <f t="shared" si="102"/>
        <v>0</v>
      </c>
      <c r="U499" s="379"/>
      <c r="V499" s="342">
        <f t="shared" si="103"/>
        <v>0</v>
      </c>
      <c r="W499" s="379"/>
      <c r="X499" s="383">
        <f t="shared" si="104"/>
        <v>0</v>
      </c>
      <c r="Y499" s="377"/>
    </row>
    <row r="500" spans="1:25" x14ac:dyDescent="0.25">
      <c r="A500" s="377"/>
      <c r="B500" s="343"/>
      <c r="C500" s="377"/>
      <c r="D500" s="384"/>
      <c r="E500" s="377"/>
      <c r="F500" s="377"/>
      <c r="G500" s="381" t="str">
        <f t="shared" si="92"/>
        <v/>
      </c>
      <c r="H500" s="382">
        <f t="shared" si="93"/>
        <v>0</v>
      </c>
      <c r="I500" s="382" t="str">
        <f t="shared" si="94"/>
        <v/>
      </c>
      <c r="J500" s="382" t="str">
        <f t="shared" si="95"/>
        <v/>
      </c>
      <c r="K500" s="382" t="str">
        <f t="shared" si="96"/>
        <v/>
      </c>
      <c r="L500" s="382" t="str">
        <f t="shared" si="97"/>
        <v/>
      </c>
      <c r="M500" s="382" t="str">
        <f t="shared" si="98"/>
        <v/>
      </c>
      <c r="N500" s="342">
        <f t="shared" si="99"/>
        <v>0</v>
      </c>
      <c r="O500" s="379"/>
      <c r="P500" s="342">
        <f t="shared" si="100"/>
        <v>0</v>
      </c>
      <c r="Q500" s="379"/>
      <c r="R500" s="342">
        <f t="shared" si="101"/>
        <v>0</v>
      </c>
      <c r="S500" s="379"/>
      <c r="T500" s="342">
        <f t="shared" si="102"/>
        <v>0</v>
      </c>
      <c r="U500" s="379"/>
      <c r="V500" s="342">
        <f t="shared" si="103"/>
        <v>0</v>
      </c>
      <c r="W500" s="379"/>
      <c r="X500" s="383">
        <f t="shared" si="104"/>
        <v>0</v>
      </c>
      <c r="Y500" s="377"/>
    </row>
    <row r="501" spans="1:25" x14ac:dyDescent="0.25">
      <c r="A501" s="377"/>
      <c r="B501" s="343"/>
      <c r="C501" s="377"/>
      <c r="D501" s="384"/>
      <c r="E501" s="377"/>
      <c r="F501" s="377"/>
      <c r="G501" s="381" t="str">
        <f t="shared" si="92"/>
        <v/>
      </c>
      <c r="H501" s="382">
        <f t="shared" si="93"/>
        <v>0</v>
      </c>
      <c r="I501" s="382" t="str">
        <f t="shared" si="94"/>
        <v/>
      </c>
      <c r="J501" s="382" t="str">
        <f t="shared" si="95"/>
        <v/>
      </c>
      <c r="K501" s="382" t="str">
        <f t="shared" si="96"/>
        <v/>
      </c>
      <c r="L501" s="382" t="str">
        <f t="shared" si="97"/>
        <v/>
      </c>
      <c r="M501" s="382" t="str">
        <f t="shared" si="98"/>
        <v/>
      </c>
      <c r="N501" s="342">
        <f t="shared" si="99"/>
        <v>0</v>
      </c>
      <c r="O501" s="379"/>
      <c r="P501" s="342">
        <f t="shared" si="100"/>
        <v>0</v>
      </c>
      <c r="Q501" s="379"/>
      <c r="R501" s="342">
        <f t="shared" si="101"/>
        <v>0</v>
      </c>
      <c r="S501" s="379"/>
      <c r="T501" s="342">
        <f t="shared" si="102"/>
        <v>0</v>
      </c>
      <c r="U501" s="379"/>
      <c r="V501" s="342">
        <f t="shared" si="103"/>
        <v>0</v>
      </c>
      <c r="W501" s="379"/>
      <c r="X501" s="383">
        <f t="shared" si="104"/>
        <v>0</v>
      </c>
      <c r="Y501" s="377"/>
    </row>
    <row r="502" spans="1:25" x14ac:dyDescent="0.25">
      <c r="A502" s="377"/>
      <c r="B502" s="343"/>
      <c r="C502" s="377"/>
      <c r="D502" s="384"/>
      <c r="E502" s="377"/>
      <c r="F502" s="377"/>
      <c r="G502" s="381" t="str">
        <f t="shared" si="92"/>
        <v/>
      </c>
      <c r="H502" s="382">
        <f t="shared" si="93"/>
        <v>0</v>
      </c>
      <c r="I502" s="382" t="str">
        <f t="shared" si="94"/>
        <v/>
      </c>
      <c r="J502" s="382" t="str">
        <f t="shared" si="95"/>
        <v/>
      </c>
      <c r="K502" s="382" t="str">
        <f t="shared" si="96"/>
        <v/>
      </c>
      <c r="L502" s="382" t="str">
        <f t="shared" si="97"/>
        <v/>
      </c>
      <c r="M502" s="382" t="str">
        <f t="shared" si="98"/>
        <v/>
      </c>
      <c r="N502" s="342">
        <f t="shared" si="99"/>
        <v>0</v>
      </c>
      <c r="O502" s="379"/>
      <c r="P502" s="342">
        <f t="shared" si="100"/>
        <v>0</v>
      </c>
      <c r="Q502" s="379"/>
      <c r="R502" s="342">
        <f t="shared" si="101"/>
        <v>0</v>
      </c>
      <c r="S502" s="379"/>
      <c r="T502" s="342">
        <f t="shared" si="102"/>
        <v>0</v>
      </c>
      <c r="U502" s="379"/>
      <c r="V502" s="342">
        <f t="shared" si="103"/>
        <v>0</v>
      </c>
      <c r="W502" s="379"/>
      <c r="X502" s="383">
        <f t="shared" si="104"/>
        <v>0</v>
      </c>
      <c r="Y502" s="377"/>
    </row>
    <row r="503" spans="1:25" x14ac:dyDescent="0.25">
      <c r="A503" s="377"/>
      <c r="B503" s="343"/>
      <c r="C503" s="377"/>
      <c r="D503" s="384"/>
      <c r="E503" s="377"/>
      <c r="F503" s="377"/>
      <c r="G503" s="381" t="str">
        <f t="shared" si="92"/>
        <v/>
      </c>
      <c r="H503" s="382">
        <f t="shared" si="93"/>
        <v>0</v>
      </c>
      <c r="I503" s="382" t="str">
        <f t="shared" si="94"/>
        <v/>
      </c>
      <c r="J503" s="382" t="str">
        <f t="shared" si="95"/>
        <v/>
      </c>
      <c r="K503" s="382" t="str">
        <f t="shared" si="96"/>
        <v/>
      </c>
      <c r="L503" s="382" t="str">
        <f t="shared" si="97"/>
        <v/>
      </c>
      <c r="M503" s="382" t="str">
        <f t="shared" si="98"/>
        <v/>
      </c>
      <c r="N503" s="342">
        <f t="shared" si="99"/>
        <v>0</v>
      </c>
      <c r="O503" s="379"/>
      <c r="P503" s="342">
        <f t="shared" si="100"/>
        <v>0</v>
      </c>
      <c r="Q503" s="379"/>
      <c r="R503" s="342">
        <f t="shared" si="101"/>
        <v>0</v>
      </c>
      <c r="S503" s="379"/>
      <c r="T503" s="342">
        <f t="shared" si="102"/>
        <v>0</v>
      </c>
      <c r="U503" s="379"/>
      <c r="V503" s="342">
        <f t="shared" si="103"/>
        <v>0</v>
      </c>
      <c r="W503" s="379"/>
      <c r="X503" s="383">
        <f t="shared" si="104"/>
        <v>0</v>
      </c>
      <c r="Y503" s="377"/>
    </row>
    <row r="504" spans="1:25" x14ac:dyDescent="0.25">
      <c r="A504" s="377"/>
      <c r="B504" s="343"/>
      <c r="C504" s="377"/>
      <c r="D504" s="384"/>
      <c r="E504" s="377"/>
      <c r="F504" s="377"/>
      <c r="G504" s="381" t="str">
        <f t="shared" si="92"/>
        <v/>
      </c>
      <c r="H504" s="382">
        <f t="shared" si="93"/>
        <v>0</v>
      </c>
      <c r="I504" s="382" t="str">
        <f t="shared" si="94"/>
        <v/>
      </c>
      <c r="J504" s="382" t="str">
        <f t="shared" si="95"/>
        <v/>
      </c>
      <c r="K504" s="382" t="str">
        <f t="shared" si="96"/>
        <v/>
      </c>
      <c r="L504" s="382" t="str">
        <f t="shared" si="97"/>
        <v/>
      </c>
      <c r="M504" s="382" t="str">
        <f t="shared" si="98"/>
        <v/>
      </c>
      <c r="N504" s="342">
        <f t="shared" si="99"/>
        <v>0</v>
      </c>
      <c r="O504" s="379"/>
      <c r="P504" s="342">
        <f t="shared" si="100"/>
        <v>0</v>
      </c>
      <c r="Q504" s="379"/>
      <c r="R504" s="342">
        <f t="shared" si="101"/>
        <v>0</v>
      </c>
      <c r="S504" s="379"/>
      <c r="T504" s="342">
        <f t="shared" si="102"/>
        <v>0</v>
      </c>
      <c r="U504" s="379"/>
      <c r="V504" s="342">
        <f t="shared" si="103"/>
        <v>0</v>
      </c>
      <c r="W504" s="379"/>
      <c r="X504" s="383">
        <f t="shared" si="104"/>
        <v>0</v>
      </c>
      <c r="Y504" s="377"/>
    </row>
    <row r="505" spans="1:25" x14ac:dyDescent="0.25">
      <c r="A505" s="377"/>
      <c r="B505" s="343"/>
      <c r="C505" s="377"/>
      <c r="D505" s="384"/>
      <c r="E505" s="377"/>
      <c r="F505" s="377"/>
      <c r="G505" s="381" t="str">
        <f t="shared" si="92"/>
        <v/>
      </c>
      <c r="H505" s="382">
        <f t="shared" si="93"/>
        <v>0</v>
      </c>
      <c r="I505" s="382" t="str">
        <f t="shared" si="94"/>
        <v/>
      </c>
      <c r="J505" s="382" t="str">
        <f t="shared" si="95"/>
        <v/>
      </c>
      <c r="K505" s="382" t="str">
        <f t="shared" si="96"/>
        <v/>
      </c>
      <c r="L505" s="382" t="str">
        <f t="shared" si="97"/>
        <v/>
      </c>
      <c r="M505" s="382" t="str">
        <f t="shared" si="98"/>
        <v/>
      </c>
      <c r="N505" s="342">
        <f t="shared" si="99"/>
        <v>0</v>
      </c>
      <c r="O505" s="379"/>
      <c r="P505" s="342">
        <f t="shared" si="100"/>
        <v>0</v>
      </c>
      <c r="Q505" s="379"/>
      <c r="R505" s="342">
        <f t="shared" si="101"/>
        <v>0</v>
      </c>
      <c r="S505" s="379"/>
      <c r="T505" s="342">
        <f t="shared" si="102"/>
        <v>0</v>
      </c>
      <c r="U505" s="379"/>
      <c r="V505" s="342">
        <f t="shared" si="103"/>
        <v>0</v>
      </c>
      <c r="W505" s="379"/>
      <c r="X505" s="383">
        <f t="shared" si="104"/>
        <v>0</v>
      </c>
      <c r="Y505" s="377"/>
    </row>
    <row r="506" spans="1:25" x14ac:dyDescent="0.25">
      <c r="A506" s="377"/>
      <c r="B506" s="343"/>
      <c r="C506" s="377"/>
      <c r="D506" s="384"/>
      <c r="E506" s="377"/>
      <c r="F506" s="377"/>
      <c r="G506" s="381" t="str">
        <f t="shared" si="92"/>
        <v/>
      </c>
      <c r="H506" s="382">
        <f t="shared" si="93"/>
        <v>0</v>
      </c>
      <c r="I506" s="382" t="str">
        <f t="shared" si="94"/>
        <v/>
      </c>
      <c r="J506" s="382" t="str">
        <f t="shared" si="95"/>
        <v/>
      </c>
      <c r="K506" s="382" t="str">
        <f t="shared" si="96"/>
        <v/>
      </c>
      <c r="L506" s="382" t="str">
        <f t="shared" si="97"/>
        <v/>
      </c>
      <c r="M506" s="382" t="str">
        <f t="shared" si="98"/>
        <v/>
      </c>
      <c r="N506" s="342">
        <f t="shared" si="99"/>
        <v>0</v>
      </c>
      <c r="O506" s="379"/>
      <c r="P506" s="342">
        <f t="shared" si="100"/>
        <v>0</v>
      </c>
      <c r="Q506" s="379"/>
      <c r="R506" s="342">
        <f t="shared" si="101"/>
        <v>0</v>
      </c>
      <c r="S506" s="379"/>
      <c r="T506" s="342">
        <f t="shared" si="102"/>
        <v>0</v>
      </c>
      <c r="U506" s="379"/>
      <c r="V506" s="342">
        <f t="shared" si="103"/>
        <v>0</v>
      </c>
      <c r="W506" s="379"/>
      <c r="X506" s="383">
        <f t="shared" si="104"/>
        <v>0</v>
      </c>
      <c r="Y506" s="377"/>
    </row>
    <row r="507" spans="1:25" x14ac:dyDescent="0.25">
      <c r="A507" s="377"/>
      <c r="B507" s="343"/>
      <c r="C507" s="377"/>
      <c r="D507" s="384"/>
      <c r="E507" s="377"/>
      <c r="F507" s="377"/>
      <c r="G507" s="381" t="str">
        <f t="shared" si="92"/>
        <v/>
      </c>
      <c r="H507" s="382">
        <f t="shared" si="93"/>
        <v>0</v>
      </c>
      <c r="I507" s="382" t="str">
        <f t="shared" si="94"/>
        <v/>
      </c>
      <c r="J507" s="382" t="str">
        <f t="shared" si="95"/>
        <v/>
      </c>
      <c r="K507" s="382" t="str">
        <f t="shared" si="96"/>
        <v/>
      </c>
      <c r="L507" s="382" t="str">
        <f t="shared" si="97"/>
        <v/>
      </c>
      <c r="M507" s="382" t="str">
        <f t="shared" si="98"/>
        <v/>
      </c>
      <c r="N507" s="342">
        <f t="shared" si="99"/>
        <v>0</v>
      </c>
      <c r="O507" s="379"/>
      <c r="P507" s="342">
        <f t="shared" si="100"/>
        <v>0</v>
      </c>
      <c r="Q507" s="379"/>
      <c r="R507" s="342">
        <f t="shared" si="101"/>
        <v>0</v>
      </c>
      <c r="S507" s="379"/>
      <c r="T507" s="342">
        <f t="shared" si="102"/>
        <v>0</v>
      </c>
      <c r="U507" s="379"/>
      <c r="V507" s="342">
        <f t="shared" si="103"/>
        <v>0</v>
      </c>
      <c r="W507" s="379"/>
      <c r="X507" s="383">
        <f t="shared" si="104"/>
        <v>0</v>
      </c>
      <c r="Y507" s="377"/>
    </row>
    <row r="508" spans="1:25" x14ac:dyDescent="0.25">
      <c r="A508" s="377"/>
      <c r="B508" s="343"/>
      <c r="C508" s="377"/>
      <c r="D508" s="384"/>
      <c r="E508" s="377"/>
      <c r="F508" s="377"/>
      <c r="G508" s="381" t="str">
        <f t="shared" si="92"/>
        <v/>
      </c>
      <c r="H508" s="382">
        <f t="shared" si="93"/>
        <v>0</v>
      </c>
      <c r="I508" s="382" t="str">
        <f t="shared" si="94"/>
        <v/>
      </c>
      <c r="J508" s="382" t="str">
        <f t="shared" si="95"/>
        <v/>
      </c>
      <c r="K508" s="382" t="str">
        <f t="shared" si="96"/>
        <v/>
      </c>
      <c r="L508" s="382" t="str">
        <f t="shared" si="97"/>
        <v/>
      </c>
      <c r="M508" s="382" t="str">
        <f t="shared" si="98"/>
        <v/>
      </c>
      <c r="N508" s="342">
        <f t="shared" si="99"/>
        <v>0</v>
      </c>
      <c r="O508" s="379"/>
      <c r="P508" s="342">
        <f t="shared" si="100"/>
        <v>0</v>
      </c>
      <c r="Q508" s="379"/>
      <c r="R508" s="342">
        <f t="shared" si="101"/>
        <v>0</v>
      </c>
      <c r="S508" s="379"/>
      <c r="T508" s="342">
        <f t="shared" si="102"/>
        <v>0</v>
      </c>
      <c r="U508" s="379"/>
      <c r="V508" s="342">
        <f t="shared" si="103"/>
        <v>0</v>
      </c>
      <c r="W508" s="379"/>
      <c r="X508" s="383">
        <f t="shared" si="104"/>
        <v>0</v>
      </c>
      <c r="Y508" s="377"/>
    </row>
    <row r="509" spans="1:25" x14ac:dyDescent="0.25">
      <c r="A509" s="377"/>
      <c r="B509" s="343"/>
      <c r="C509" s="377"/>
      <c r="D509" s="384"/>
      <c r="E509" s="377"/>
      <c r="F509" s="377"/>
      <c r="G509" s="381" t="str">
        <f t="shared" si="92"/>
        <v/>
      </c>
      <c r="H509" s="382">
        <f t="shared" si="93"/>
        <v>0</v>
      </c>
      <c r="I509" s="382" t="str">
        <f t="shared" si="94"/>
        <v/>
      </c>
      <c r="J509" s="382" t="str">
        <f t="shared" si="95"/>
        <v/>
      </c>
      <c r="K509" s="382" t="str">
        <f t="shared" si="96"/>
        <v/>
      </c>
      <c r="L509" s="382" t="str">
        <f t="shared" si="97"/>
        <v/>
      </c>
      <c r="M509" s="382" t="str">
        <f t="shared" si="98"/>
        <v/>
      </c>
      <c r="N509" s="342">
        <f t="shared" si="99"/>
        <v>0</v>
      </c>
      <c r="O509" s="379"/>
      <c r="P509" s="342">
        <f t="shared" si="100"/>
        <v>0</v>
      </c>
      <c r="Q509" s="379"/>
      <c r="R509" s="342">
        <f t="shared" si="101"/>
        <v>0</v>
      </c>
      <c r="S509" s="379"/>
      <c r="T509" s="342">
        <f t="shared" si="102"/>
        <v>0</v>
      </c>
      <c r="U509" s="379"/>
      <c r="V509" s="342">
        <f t="shared" si="103"/>
        <v>0</v>
      </c>
      <c r="W509" s="379"/>
      <c r="X509" s="383">
        <f t="shared" si="104"/>
        <v>0</v>
      </c>
      <c r="Y509" s="377"/>
    </row>
    <row r="510" spans="1:25" x14ac:dyDescent="0.25">
      <c r="A510" s="377"/>
      <c r="B510" s="343"/>
      <c r="C510" s="377"/>
      <c r="D510" s="384"/>
      <c r="E510" s="377"/>
      <c r="F510" s="377"/>
      <c r="G510" s="381" t="str">
        <f t="shared" si="92"/>
        <v/>
      </c>
      <c r="H510" s="382">
        <f t="shared" si="93"/>
        <v>0</v>
      </c>
      <c r="I510" s="382" t="str">
        <f t="shared" si="94"/>
        <v/>
      </c>
      <c r="J510" s="382" t="str">
        <f t="shared" si="95"/>
        <v/>
      </c>
      <c r="K510" s="382" t="str">
        <f t="shared" si="96"/>
        <v/>
      </c>
      <c r="L510" s="382" t="str">
        <f t="shared" si="97"/>
        <v/>
      </c>
      <c r="M510" s="382" t="str">
        <f t="shared" si="98"/>
        <v/>
      </c>
      <c r="N510" s="342">
        <f t="shared" si="99"/>
        <v>0</v>
      </c>
      <c r="O510" s="379"/>
      <c r="P510" s="342">
        <f t="shared" si="100"/>
        <v>0</v>
      </c>
      <c r="Q510" s="379"/>
      <c r="R510" s="342">
        <f t="shared" si="101"/>
        <v>0</v>
      </c>
      <c r="S510" s="379"/>
      <c r="T510" s="342">
        <f t="shared" si="102"/>
        <v>0</v>
      </c>
      <c r="U510" s="379"/>
      <c r="V510" s="342">
        <f t="shared" si="103"/>
        <v>0</v>
      </c>
      <c r="W510" s="379"/>
      <c r="X510" s="383">
        <f t="shared" si="104"/>
        <v>0</v>
      </c>
      <c r="Y510" s="377"/>
    </row>
    <row r="511" spans="1:25" x14ac:dyDescent="0.25">
      <c r="A511" s="377"/>
      <c r="B511" s="343"/>
      <c r="C511" s="377"/>
      <c r="D511" s="384"/>
      <c r="E511" s="377"/>
      <c r="F511" s="377"/>
      <c r="G511" s="381" t="str">
        <f t="shared" si="92"/>
        <v/>
      </c>
      <c r="H511" s="382">
        <f t="shared" si="93"/>
        <v>0</v>
      </c>
      <c r="I511" s="382" t="str">
        <f t="shared" si="94"/>
        <v/>
      </c>
      <c r="J511" s="382" t="str">
        <f t="shared" si="95"/>
        <v/>
      </c>
      <c r="K511" s="382" t="str">
        <f t="shared" si="96"/>
        <v/>
      </c>
      <c r="L511" s="382" t="str">
        <f t="shared" si="97"/>
        <v/>
      </c>
      <c r="M511" s="382" t="str">
        <f t="shared" si="98"/>
        <v/>
      </c>
      <c r="N511" s="342">
        <f t="shared" si="99"/>
        <v>0</v>
      </c>
      <c r="O511" s="379"/>
      <c r="P511" s="342">
        <f t="shared" si="100"/>
        <v>0</v>
      </c>
      <c r="Q511" s="379"/>
      <c r="R511" s="342">
        <f t="shared" si="101"/>
        <v>0</v>
      </c>
      <c r="S511" s="379"/>
      <c r="T511" s="342">
        <f t="shared" si="102"/>
        <v>0</v>
      </c>
      <c r="U511" s="379"/>
      <c r="V511" s="342">
        <f t="shared" si="103"/>
        <v>0</v>
      </c>
      <c r="W511" s="379"/>
      <c r="X511" s="383">
        <f t="shared" si="104"/>
        <v>0</v>
      </c>
      <c r="Y511" s="377"/>
    </row>
    <row r="512" spans="1:25" x14ac:dyDescent="0.25">
      <c r="A512" s="377"/>
      <c r="B512" s="343"/>
      <c r="C512" s="377"/>
      <c r="D512" s="384"/>
      <c r="E512" s="377"/>
      <c r="F512" s="377"/>
      <c r="G512" s="381" t="str">
        <f t="shared" si="92"/>
        <v/>
      </c>
      <c r="H512" s="382">
        <f t="shared" si="93"/>
        <v>0</v>
      </c>
      <c r="I512" s="382" t="str">
        <f t="shared" si="94"/>
        <v/>
      </c>
      <c r="J512" s="382" t="str">
        <f t="shared" si="95"/>
        <v/>
      </c>
      <c r="K512" s="382" t="str">
        <f t="shared" si="96"/>
        <v/>
      </c>
      <c r="L512" s="382" t="str">
        <f t="shared" si="97"/>
        <v/>
      </c>
      <c r="M512" s="382" t="str">
        <f t="shared" si="98"/>
        <v/>
      </c>
      <c r="N512" s="342">
        <f t="shared" si="99"/>
        <v>0</v>
      </c>
      <c r="O512" s="379"/>
      <c r="P512" s="342">
        <f t="shared" si="100"/>
        <v>0</v>
      </c>
      <c r="Q512" s="379"/>
      <c r="R512" s="342">
        <f t="shared" si="101"/>
        <v>0</v>
      </c>
      <c r="S512" s="379"/>
      <c r="T512" s="342">
        <f t="shared" si="102"/>
        <v>0</v>
      </c>
      <c r="U512" s="379"/>
      <c r="V512" s="342">
        <f t="shared" si="103"/>
        <v>0</v>
      </c>
      <c r="W512" s="379"/>
      <c r="X512" s="383">
        <f t="shared" si="104"/>
        <v>0</v>
      </c>
      <c r="Y512" s="377"/>
    </row>
    <row r="513" spans="1:25" x14ac:dyDescent="0.25">
      <c r="A513" s="377"/>
      <c r="B513" s="343"/>
      <c r="C513" s="377"/>
      <c r="D513" s="384"/>
      <c r="E513" s="377"/>
      <c r="F513" s="377"/>
      <c r="G513" s="381" t="str">
        <f t="shared" si="92"/>
        <v/>
      </c>
      <c r="H513" s="382">
        <f t="shared" si="93"/>
        <v>0</v>
      </c>
      <c r="I513" s="382" t="str">
        <f t="shared" si="94"/>
        <v/>
      </c>
      <c r="J513" s="382" t="str">
        <f t="shared" si="95"/>
        <v/>
      </c>
      <c r="K513" s="382" t="str">
        <f t="shared" si="96"/>
        <v/>
      </c>
      <c r="L513" s="382" t="str">
        <f t="shared" si="97"/>
        <v/>
      </c>
      <c r="M513" s="382" t="str">
        <f t="shared" si="98"/>
        <v/>
      </c>
      <c r="N513" s="342">
        <f t="shared" si="99"/>
        <v>0</v>
      </c>
      <c r="O513" s="379"/>
      <c r="P513" s="342">
        <f t="shared" si="100"/>
        <v>0</v>
      </c>
      <c r="Q513" s="379"/>
      <c r="R513" s="342">
        <f t="shared" si="101"/>
        <v>0</v>
      </c>
      <c r="S513" s="379"/>
      <c r="T513" s="342">
        <f t="shared" si="102"/>
        <v>0</v>
      </c>
      <c r="U513" s="379"/>
      <c r="V513" s="342">
        <f t="shared" si="103"/>
        <v>0</v>
      </c>
      <c r="W513" s="379"/>
      <c r="X513" s="383">
        <f t="shared" si="104"/>
        <v>0</v>
      </c>
      <c r="Y513" s="377"/>
    </row>
    <row r="514" spans="1:25" x14ac:dyDescent="0.25">
      <c r="A514" s="377"/>
      <c r="B514" s="343"/>
      <c r="C514" s="377"/>
      <c r="D514" s="384"/>
      <c r="E514" s="377"/>
      <c r="F514" s="377"/>
      <c r="G514" s="381" t="str">
        <f t="shared" si="92"/>
        <v/>
      </c>
      <c r="H514" s="382">
        <f t="shared" si="93"/>
        <v>0</v>
      </c>
      <c r="I514" s="382" t="str">
        <f t="shared" si="94"/>
        <v/>
      </c>
      <c r="J514" s="382" t="str">
        <f t="shared" si="95"/>
        <v/>
      </c>
      <c r="K514" s="382" t="str">
        <f t="shared" si="96"/>
        <v/>
      </c>
      <c r="L514" s="382" t="str">
        <f t="shared" si="97"/>
        <v/>
      </c>
      <c r="M514" s="382" t="str">
        <f t="shared" si="98"/>
        <v/>
      </c>
      <c r="N514" s="342">
        <f t="shared" si="99"/>
        <v>0</v>
      </c>
      <c r="O514" s="379"/>
      <c r="P514" s="342">
        <f t="shared" si="100"/>
        <v>0</v>
      </c>
      <c r="Q514" s="379"/>
      <c r="R514" s="342">
        <f t="shared" si="101"/>
        <v>0</v>
      </c>
      <c r="S514" s="379"/>
      <c r="T514" s="342">
        <f t="shared" si="102"/>
        <v>0</v>
      </c>
      <c r="U514" s="379"/>
      <c r="V514" s="342">
        <f t="shared" si="103"/>
        <v>0</v>
      </c>
      <c r="W514" s="379"/>
      <c r="X514" s="383">
        <f t="shared" si="104"/>
        <v>0</v>
      </c>
      <c r="Y514" s="377"/>
    </row>
    <row r="515" spans="1:25" x14ac:dyDescent="0.25">
      <c r="A515" s="377"/>
      <c r="B515" s="343"/>
      <c r="C515" s="377"/>
      <c r="D515" s="384"/>
      <c r="E515" s="377"/>
      <c r="F515" s="377"/>
      <c r="G515" s="381" t="str">
        <f t="shared" si="92"/>
        <v/>
      </c>
      <c r="H515" s="382">
        <f t="shared" si="93"/>
        <v>0</v>
      </c>
      <c r="I515" s="382" t="str">
        <f t="shared" si="94"/>
        <v/>
      </c>
      <c r="J515" s="382" t="str">
        <f t="shared" si="95"/>
        <v/>
      </c>
      <c r="K515" s="382" t="str">
        <f t="shared" si="96"/>
        <v/>
      </c>
      <c r="L515" s="382" t="str">
        <f t="shared" si="97"/>
        <v/>
      </c>
      <c r="M515" s="382" t="str">
        <f t="shared" si="98"/>
        <v/>
      </c>
      <c r="N515" s="342">
        <f t="shared" si="99"/>
        <v>0</v>
      </c>
      <c r="O515" s="379"/>
      <c r="P515" s="342">
        <f t="shared" si="100"/>
        <v>0</v>
      </c>
      <c r="Q515" s="379"/>
      <c r="R515" s="342">
        <f t="shared" si="101"/>
        <v>0</v>
      </c>
      <c r="S515" s="379"/>
      <c r="T515" s="342">
        <f t="shared" si="102"/>
        <v>0</v>
      </c>
      <c r="U515" s="379"/>
      <c r="V515" s="342">
        <f t="shared" si="103"/>
        <v>0</v>
      </c>
      <c r="W515" s="379"/>
      <c r="X515" s="383">
        <f t="shared" si="104"/>
        <v>0</v>
      </c>
      <c r="Y515" s="377"/>
    </row>
    <row r="516" spans="1:25" x14ac:dyDescent="0.25">
      <c r="A516" s="377"/>
      <c r="B516" s="343"/>
      <c r="C516" s="377"/>
      <c r="D516" s="384"/>
      <c r="E516" s="377"/>
      <c r="F516" s="377"/>
      <c r="G516" s="381" t="str">
        <f t="shared" si="92"/>
        <v/>
      </c>
      <c r="H516" s="382">
        <f t="shared" si="93"/>
        <v>0</v>
      </c>
      <c r="I516" s="382" t="str">
        <f t="shared" si="94"/>
        <v/>
      </c>
      <c r="J516" s="382" t="str">
        <f t="shared" si="95"/>
        <v/>
      </c>
      <c r="K516" s="382" t="str">
        <f t="shared" si="96"/>
        <v/>
      </c>
      <c r="L516" s="382" t="str">
        <f t="shared" si="97"/>
        <v/>
      </c>
      <c r="M516" s="382" t="str">
        <f t="shared" si="98"/>
        <v/>
      </c>
      <c r="N516" s="342">
        <f t="shared" si="99"/>
        <v>0</v>
      </c>
      <c r="O516" s="379"/>
      <c r="P516" s="342">
        <f t="shared" si="100"/>
        <v>0</v>
      </c>
      <c r="Q516" s="379"/>
      <c r="R516" s="342">
        <f t="shared" si="101"/>
        <v>0</v>
      </c>
      <c r="S516" s="379"/>
      <c r="T516" s="342">
        <f t="shared" si="102"/>
        <v>0</v>
      </c>
      <c r="U516" s="379"/>
      <c r="V516" s="342">
        <f t="shared" si="103"/>
        <v>0</v>
      </c>
      <c r="W516" s="379"/>
      <c r="X516" s="383">
        <f t="shared" si="104"/>
        <v>0</v>
      </c>
      <c r="Y516" s="377"/>
    </row>
    <row r="517" spans="1:25" x14ac:dyDescent="0.25">
      <c r="A517" s="377"/>
      <c r="B517" s="343"/>
      <c r="C517" s="377"/>
      <c r="D517" s="384"/>
      <c r="E517" s="377"/>
      <c r="F517" s="377"/>
      <c r="G517" s="381" t="str">
        <f t="shared" si="92"/>
        <v/>
      </c>
      <c r="H517" s="382">
        <f t="shared" si="93"/>
        <v>0</v>
      </c>
      <c r="I517" s="382" t="str">
        <f t="shared" si="94"/>
        <v/>
      </c>
      <c r="J517" s="382" t="str">
        <f t="shared" si="95"/>
        <v/>
      </c>
      <c r="K517" s="382" t="str">
        <f t="shared" si="96"/>
        <v/>
      </c>
      <c r="L517" s="382" t="str">
        <f t="shared" si="97"/>
        <v/>
      </c>
      <c r="M517" s="382" t="str">
        <f t="shared" si="98"/>
        <v/>
      </c>
      <c r="N517" s="342">
        <f t="shared" si="99"/>
        <v>0</v>
      </c>
      <c r="O517" s="379"/>
      <c r="P517" s="342">
        <f t="shared" si="100"/>
        <v>0</v>
      </c>
      <c r="Q517" s="379"/>
      <c r="R517" s="342">
        <f t="shared" si="101"/>
        <v>0</v>
      </c>
      <c r="S517" s="379"/>
      <c r="T517" s="342">
        <f t="shared" si="102"/>
        <v>0</v>
      </c>
      <c r="U517" s="379"/>
      <c r="V517" s="342">
        <f t="shared" si="103"/>
        <v>0</v>
      </c>
      <c r="W517" s="379"/>
      <c r="X517" s="383">
        <f t="shared" si="104"/>
        <v>0</v>
      </c>
      <c r="Y517" s="377"/>
    </row>
    <row r="518" spans="1:25" x14ac:dyDescent="0.25">
      <c r="A518" s="377"/>
      <c r="B518" s="343"/>
      <c r="C518" s="377"/>
      <c r="D518" s="384"/>
      <c r="E518" s="377"/>
      <c r="F518" s="377"/>
      <c r="G518" s="381" t="str">
        <f t="shared" si="92"/>
        <v/>
      </c>
      <c r="H518" s="382">
        <f t="shared" si="93"/>
        <v>0</v>
      </c>
      <c r="I518" s="382" t="str">
        <f t="shared" si="94"/>
        <v/>
      </c>
      <c r="J518" s="382" t="str">
        <f t="shared" si="95"/>
        <v/>
      </c>
      <c r="K518" s="382" t="str">
        <f t="shared" si="96"/>
        <v/>
      </c>
      <c r="L518" s="382" t="str">
        <f t="shared" si="97"/>
        <v/>
      </c>
      <c r="M518" s="382" t="str">
        <f t="shared" si="98"/>
        <v/>
      </c>
      <c r="N518" s="342">
        <f t="shared" si="99"/>
        <v>0</v>
      </c>
      <c r="O518" s="379"/>
      <c r="P518" s="342">
        <f t="shared" si="100"/>
        <v>0</v>
      </c>
      <c r="Q518" s="379"/>
      <c r="R518" s="342">
        <f t="shared" si="101"/>
        <v>0</v>
      </c>
      <c r="S518" s="379"/>
      <c r="T518" s="342">
        <f t="shared" si="102"/>
        <v>0</v>
      </c>
      <c r="U518" s="379"/>
      <c r="V518" s="342">
        <f t="shared" si="103"/>
        <v>0</v>
      </c>
      <c r="W518" s="379"/>
      <c r="X518" s="383">
        <f t="shared" si="104"/>
        <v>0</v>
      </c>
      <c r="Y518" s="377"/>
    </row>
    <row r="519" spans="1:25" x14ac:dyDescent="0.25">
      <c r="A519" s="377"/>
      <c r="B519" s="343"/>
      <c r="C519" s="377"/>
      <c r="D519" s="384"/>
      <c r="E519" s="377"/>
      <c r="F519" s="377"/>
      <c r="G519" s="381" t="str">
        <f t="shared" si="92"/>
        <v/>
      </c>
      <c r="H519" s="382">
        <f t="shared" si="93"/>
        <v>0</v>
      </c>
      <c r="I519" s="382" t="str">
        <f t="shared" si="94"/>
        <v/>
      </c>
      <c r="J519" s="382" t="str">
        <f t="shared" si="95"/>
        <v/>
      </c>
      <c r="K519" s="382" t="str">
        <f t="shared" si="96"/>
        <v/>
      </c>
      <c r="L519" s="382" t="str">
        <f t="shared" si="97"/>
        <v/>
      </c>
      <c r="M519" s="382" t="str">
        <f t="shared" si="98"/>
        <v/>
      </c>
      <c r="N519" s="342">
        <f t="shared" si="99"/>
        <v>0</v>
      </c>
      <c r="O519" s="379"/>
      <c r="P519" s="342">
        <f t="shared" si="100"/>
        <v>0</v>
      </c>
      <c r="Q519" s="379"/>
      <c r="R519" s="342">
        <f t="shared" si="101"/>
        <v>0</v>
      </c>
      <c r="S519" s="379"/>
      <c r="T519" s="342">
        <f t="shared" si="102"/>
        <v>0</v>
      </c>
      <c r="U519" s="379"/>
      <c r="V519" s="342">
        <f t="shared" si="103"/>
        <v>0</v>
      </c>
      <c r="W519" s="379"/>
      <c r="X519" s="383">
        <f t="shared" si="104"/>
        <v>0</v>
      </c>
      <c r="Y519" s="377"/>
    </row>
    <row r="520" spans="1:25" x14ac:dyDescent="0.25">
      <c r="A520" s="377"/>
      <c r="B520" s="343"/>
      <c r="C520" s="377"/>
      <c r="D520" s="384"/>
      <c r="E520" s="377"/>
      <c r="F520" s="377"/>
      <c r="G520" s="381" t="str">
        <f t="shared" si="92"/>
        <v/>
      </c>
      <c r="H520" s="382">
        <f t="shared" si="93"/>
        <v>0</v>
      </c>
      <c r="I520" s="382" t="str">
        <f t="shared" si="94"/>
        <v/>
      </c>
      <c r="J520" s="382" t="str">
        <f t="shared" si="95"/>
        <v/>
      </c>
      <c r="K520" s="382" t="str">
        <f t="shared" si="96"/>
        <v/>
      </c>
      <c r="L520" s="382" t="str">
        <f t="shared" si="97"/>
        <v/>
      </c>
      <c r="M520" s="382" t="str">
        <f t="shared" si="98"/>
        <v/>
      </c>
      <c r="N520" s="342">
        <f t="shared" si="99"/>
        <v>0</v>
      </c>
      <c r="O520" s="379"/>
      <c r="P520" s="342">
        <f t="shared" si="100"/>
        <v>0</v>
      </c>
      <c r="Q520" s="379"/>
      <c r="R520" s="342">
        <f t="shared" si="101"/>
        <v>0</v>
      </c>
      <c r="S520" s="379"/>
      <c r="T520" s="342">
        <f t="shared" si="102"/>
        <v>0</v>
      </c>
      <c r="U520" s="379"/>
      <c r="V520" s="342">
        <f t="shared" si="103"/>
        <v>0</v>
      </c>
      <c r="W520" s="379"/>
      <c r="X520" s="383">
        <f t="shared" si="104"/>
        <v>0</v>
      </c>
      <c r="Y520" s="377"/>
    </row>
    <row r="521" spans="1:25" x14ac:dyDescent="0.25">
      <c r="A521" s="377"/>
      <c r="B521" s="343"/>
      <c r="C521" s="377"/>
      <c r="D521" s="384"/>
      <c r="E521" s="377"/>
      <c r="F521" s="377"/>
      <c r="G521" s="381" t="str">
        <f t="shared" si="92"/>
        <v/>
      </c>
      <c r="H521" s="382">
        <f t="shared" si="93"/>
        <v>0</v>
      </c>
      <c r="I521" s="382" t="str">
        <f t="shared" si="94"/>
        <v/>
      </c>
      <c r="J521" s="382" t="str">
        <f t="shared" si="95"/>
        <v/>
      </c>
      <c r="K521" s="382" t="str">
        <f t="shared" si="96"/>
        <v/>
      </c>
      <c r="L521" s="382" t="str">
        <f t="shared" si="97"/>
        <v/>
      </c>
      <c r="M521" s="382" t="str">
        <f t="shared" si="98"/>
        <v/>
      </c>
      <c r="N521" s="342">
        <f t="shared" si="99"/>
        <v>0</v>
      </c>
      <c r="O521" s="379"/>
      <c r="P521" s="342">
        <f t="shared" si="100"/>
        <v>0</v>
      </c>
      <c r="Q521" s="379"/>
      <c r="R521" s="342">
        <f t="shared" si="101"/>
        <v>0</v>
      </c>
      <c r="S521" s="379"/>
      <c r="T521" s="342">
        <f t="shared" si="102"/>
        <v>0</v>
      </c>
      <c r="U521" s="379"/>
      <c r="V521" s="342">
        <f t="shared" si="103"/>
        <v>0</v>
      </c>
      <c r="W521" s="379"/>
      <c r="X521" s="383">
        <f t="shared" si="104"/>
        <v>0</v>
      </c>
      <c r="Y521" s="377"/>
    </row>
    <row r="522" spans="1:25" x14ac:dyDescent="0.25">
      <c r="A522" s="377"/>
      <c r="B522" s="343"/>
      <c r="C522" s="377"/>
      <c r="D522" s="384"/>
      <c r="E522" s="377"/>
      <c r="F522" s="377"/>
      <c r="G522" s="381" t="str">
        <f t="shared" si="92"/>
        <v/>
      </c>
      <c r="H522" s="382">
        <f t="shared" si="93"/>
        <v>0</v>
      </c>
      <c r="I522" s="382" t="str">
        <f t="shared" si="94"/>
        <v/>
      </c>
      <c r="J522" s="382" t="str">
        <f t="shared" si="95"/>
        <v/>
      </c>
      <c r="K522" s="382" t="str">
        <f t="shared" si="96"/>
        <v/>
      </c>
      <c r="L522" s="382" t="str">
        <f t="shared" si="97"/>
        <v/>
      </c>
      <c r="M522" s="382" t="str">
        <f t="shared" si="98"/>
        <v/>
      </c>
      <c r="N522" s="342">
        <f t="shared" si="99"/>
        <v>0</v>
      </c>
      <c r="O522" s="379"/>
      <c r="P522" s="342">
        <f t="shared" si="100"/>
        <v>0</v>
      </c>
      <c r="Q522" s="379"/>
      <c r="R522" s="342">
        <f t="shared" si="101"/>
        <v>0</v>
      </c>
      <c r="S522" s="379"/>
      <c r="T522" s="342">
        <f t="shared" si="102"/>
        <v>0</v>
      </c>
      <c r="U522" s="379"/>
      <c r="V522" s="342">
        <f t="shared" si="103"/>
        <v>0</v>
      </c>
      <c r="W522" s="379"/>
      <c r="X522" s="383">
        <f t="shared" si="104"/>
        <v>0</v>
      </c>
      <c r="Y522" s="377"/>
    </row>
    <row r="523" spans="1:25" x14ac:dyDescent="0.25">
      <c r="A523" s="377"/>
      <c r="B523" s="343"/>
      <c r="C523" s="377"/>
      <c r="D523" s="384"/>
      <c r="E523" s="377"/>
      <c r="F523" s="377"/>
      <c r="G523" s="381" t="str">
        <f t="shared" si="92"/>
        <v/>
      </c>
      <c r="H523" s="382">
        <f t="shared" si="93"/>
        <v>0</v>
      </c>
      <c r="I523" s="382" t="str">
        <f t="shared" si="94"/>
        <v/>
      </c>
      <c r="J523" s="382" t="str">
        <f t="shared" si="95"/>
        <v/>
      </c>
      <c r="K523" s="382" t="str">
        <f t="shared" si="96"/>
        <v/>
      </c>
      <c r="L523" s="382" t="str">
        <f t="shared" si="97"/>
        <v/>
      </c>
      <c r="M523" s="382" t="str">
        <f t="shared" si="98"/>
        <v/>
      </c>
      <c r="N523" s="342">
        <f t="shared" si="99"/>
        <v>0</v>
      </c>
      <c r="O523" s="379"/>
      <c r="P523" s="342">
        <f t="shared" si="100"/>
        <v>0</v>
      </c>
      <c r="Q523" s="379"/>
      <c r="R523" s="342">
        <f t="shared" si="101"/>
        <v>0</v>
      </c>
      <c r="S523" s="379"/>
      <c r="T523" s="342">
        <f t="shared" si="102"/>
        <v>0</v>
      </c>
      <c r="U523" s="379"/>
      <c r="V523" s="342">
        <f t="shared" si="103"/>
        <v>0</v>
      </c>
      <c r="W523" s="379"/>
      <c r="X523" s="383">
        <f t="shared" si="104"/>
        <v>0</v>
      </c>
      <c r="Y523" s="377"/>
    </row>
    <row r="524" spans="1:25" x14ac:dyDescent="0.25">
      <c r="A524" s="377"/>
      <c r="B524" s="343"/>
      <c r="C524" s="377"/>
      <c r="D524" s="384"/>
      <c r="E524" s="377"/>
      <c r="F524" s="377"/>
      <c r="G524" s="381" t="str">
        <f t="shared" si="92"/>
        <v/>
      </c>
      <c r="H524" s="382">
        <f t="shared" si="93"/>
        <v>0</v>
      </c>
      <c r="I524" s="382" t="str">
        <f t="shared" si="94"/>
        <v/>
      </c>
      <c r="J524" s="382" t="str">
        <f t="shared" si="95"/>
        <v/>
      </c>
      <c r="K524" s="382" t="str">
        <f t="shared" si="96"/>
        <v/>
      </c>
      <c r="L524" s="382" t="str">
        <f t="shared" si="97"/>
        <v/>
      </c>
      <c r="M524" s="382" t="str">
        <f t="shared" si="98"/>
        <v/>
      </c>
      <c r="N524" s="342">
        <f t="shared" si="99"/>
        <v>0</v>
      </c>
      <c r="O524" s="379"/>
      <c r="P524" s="342">
        <f t="shared" si="100"/>
        <v>0</v>
      </c>
      <c r="Q524" s="379"/>
      <c r="R524" s="342">
        <f t="shared" si="101"/>
        <v>0</v>
      </c>
      <c r="S524" s="379"/>
      <c r="T524" s="342">
        <f t="shared" si="102"/>
        <v>0</v>
      </c>
      <c r="U524" s="379"/>
      <c r="V524" s="342">
        <f t="shared" si="103"/>
        <v>0</v>
      </c>
      <c r="W524" s="379"/>
      <c r="X524" s="383">
        <f t="shared" si="104"/>
        <v>0</v>
      </c>
      <c r="Y524" s="377"/>
    </row>
    <row r="525" spans="1:25" x14ac:dyDescent="0.25">
      <c r="A525" s="377"/>
      <c r="B525" s="343"/>
      <c r="C525" s="377"/>
      <c r="D525" s="384"/>
      <c r="E525" s="377"/>
      <c r="F525" s="377"/>
      <c r="G525" s="381" t="str">
        <f t="shared" si="92"/>
        <v/>
      </c>
      <c r="H525" s="382">
        <f t="shared" si="93"/>
        <v>0</v>
      </c>
      <c r="I525" s="382" t="str">
        <f t="shared" si="94"/>
        <v/>
      </c>
      <c r="J525" s="382" t="str">
        <f t="shared" si="95"/>
        <v/>
      </c>
      <c r="K525" s="382" t="str">
        <f t="shared" si="96"/>
        <v/>
      </c>
      <c r="L525" s="382" t="str">
        <f t="shared" si="97"/>
        <v/>
      </c>
      <c r="M525" s="382" t="str">
        <f t="shared" si="98"/>
        <v/>
      </c>
      <c r="N525" s="342">
        <f t="shared" si="99"/>
        <v>0</v>
      </c>
      <c r="O525" s="379"/>
      <c r="P525" s="342">
        <f t="shared" si="100"/>
        <v>0</v>
      </c>
      <c r="Q525" s="379"/>
      <c r="R525" s="342">
        <f t="shared" si="101"/>
        <v>0</v>
      </c>
      <c r="S525" s="379"/>
      <c r="T525" s="342">
        <f t="shared" si="102"/>
        <v>0</v>
      </c>
      <c r="U525" s="379"/>
      <c r="V525" s="342">
        <f t="shared" si="103"/>
        <v>0</v>
      </c>
      <c r="W525" s="379"/>
      <c r="X525" s="383">
        <f t="shared" si="104"/>
        <v>0</v>
      </c>
      <c r="Y525" s="377"/>
    </row>
    <row r="526" spans="1:25" x14ac:dyDescent="0.25">
      <c r="A526" s="377"/>
      <c r="B526" s="343"/>
      <c r="C526" s="377"/>
      <c r="D526" s="384"/>
      <c r="E526" s="377"/>
      <c r="F526" s="377"/>
      <c r="G526" s="381" t="str">
        <f t="shared" si="92"/>
        <v/>
      </c>
      <c r="H526" s="382">
        <f t="shared" si="93"/>
        <v>0</v>
      </c>
      <c r="I526" s="382" t="str">
        <f t="shared" si="94"/>
        <v/>
      </c>
      <c r="J526" s="382" t="str">
        <f t="shared" si="95"/>
        <v/>
      </c>
      <c r="K526" s="382" t="str">
        <f t="shared" si="96"/>
        <v/>
      </c>
      <c r="L526" s="382" t="str">
        <f t="shared" si="97"/>
        <v/>
      </c>
      <c r="M526" s="382" t="str">
        <f t="shared" si="98"/>
        <v/>
      </c>
      <c r="N526" s="342">
        <f t="shared" si="99"/>
        <v>0</v>
      </c>
      <c r="O526" s="379"/>
      <c r="P526" s="342">
        <f t="shared" si="100"/>
        <v>0</v>
      </c>
      <c r="Q526" s="379"/>
      <c r="R526" s="342">
        <f t="shared" si="101"/>
        <v>0</v>
      </c>
      <c r="S526" s="379"/>
      <c r="T526" s="342">
        <f t="shared" si="102"/>
        <v>0</v>
      </c>
      <c r="U526" s="379"/>
      <c r="V526" s="342">
        <f t="shared" si="103"/>
        <v>0</v>
      </c>
      <c r="W526" s="379"/>
      <c r="X526" s="383">
        <f t="shared" si="104"/>
        <v>0</v>
      </c>
      <c r="Y526" s="377"/>
    </row>
    <row r="527" spans="1:25" x14ac:dyDescent="0.25">
      <c r="A527" s="377"/>
      <c r="B527" s="343"/>
      <c r="C527" s="377"/>
      <c r="D527" s="384"/>
      <c r="E527" s="377"/>
      <c r="F527" s="377"/>
      <c r="G527" s="381" t="str">
        <f t="shared" si="92"/>
        <v/>
      </c>
      <c r="H527" s="382">
        <f t="shared" si="93"/>
        <v>0</v>
      </c>
      <c r="I527" s="382" t="str">
        <f t="shared" si="94"/>
        <v/>
      </c>
      <c r="J527" s="382" t="str">
        <f t="shared" si="95"/>
        <v/>
      </c>
      <c r="K527" s="382" t="str">
        <f t="shared" si="96"/>
        <v/>
      </c>
      <c r="L527" s="382" t="str">
        <f t="shared" si="97"/>
        <v/>
      </c>
      <c r="M527" s="382" t="str">
        <f t="shared" si="98"/>
        <v/>
      </c>
      <c r="N527" s="342">
        <f t="shared" si="99"/>
        <v>0</v>
      </c>
      <c r="O527" s="379"/>
      <c r="P527" s="342">
        <f t="shared" si="100"/>
        <v>0</v>
      </c>
      <c r="Q527" s="379"/>
      <c r="R527" s="342">
        <f t="shared" si="101"/>
        <v>0</v>
      </c>
      <c r="S527" s="379"/>
      <c r="T527" s="342">
        <f t="shared" si="102"/>
        <v>0</v>
      </c>
      <c r="U527" s="379"/>
      <c r="V527" s="342">
        <f t="shared" si="103"/>
        <v>0</v>
      </c>
      <c r="W527" s="379"/>
      <c r="X527" s="383">
        <f t="shared" si="104"/>
        <v>0</v>
      </c>
      <c r="Y527" s="377"/>
    </row>
    <row r="528" spans="1:25" x14ac:dyDescent="0.25">
      <c r="A528" s="377"/>
      <c r="B528" s="343"/>
      <c r="C528" s="377"/>
      <c r="D528" s="384"/>
      <c r="E528" s="377"/>
      <c r="F528" s="377"/>
      <c r="G528" s="381" t="str">
        <f t="shared" si="92"/>
        <v/>
      </c>
      <c r="H528" s="382">
        <f t="shared" si="93"/>
        <v>0</v>
      </c>
      <c r="I528" s="382" t="str">
        <f t="shared" si="94"/>
        <v/>
      </c>
      <c r="J528" s="382" t="str">
        <f t="shared" si="95"/>
        <v/>
      </c>
      <c r="K528" s="382" t="str">
        <f t="shared" si="96"/>
        <v/>
      </c>
      <c r="L528" s="382" t="str">
        <f t="shared" si="97"/>
        <v/>
      </c>
      <c r="M528" s="382" t="str">
        <f t="shared" si="98"/>
        <v/>
      </c>
      <c r="N528" s="342">
        <f t="shared" si="99"/>
        <v>0</v>
      </c>
      <c r="O528" s="379"/>
      <c r="P528" s="342">
        <f t="shared" si="100"/>
        <v>0</v>
      </c>
      <c r="Q528" s="379"/>
      <c r="R528" s="342">
        <f t="shared" si="101"/>
        <v>0</v>
      </c>
      <c r="S528" s="379"/>
      <c r="T528" s="342">
        <f t="shared" si="102"/>
        <v>0</v>
      </c>
      <c r="U528" s="379"/>
      <c r="V528" s="342">
        <f t="shared" si="103"/>
        <v>0</v>
      </c>
      <c r="W528" s="379"/>
      <c r="X528" s="383">
        <f t="shared" si="104"/>
        <v>0</v>
      </c>
      <c r="Y528" s="377"/>
    </row>
    <row r="529" spans="1:25" x14ac:dyDescent="0.25">
      <c r="A529" s="377"/>
      <c r="B529" s="343"/>
      <c r="C529" s="377"/>
      <c r="D529" s="384"/>
      <c r="E529" s="377"/>
      <c r="F529" s="377"/>
      <c r="G529" s="381" t="str">
        <f t="shared" si="92"/>
        <v/>
      </c>
      <c r="H529" s="382">
        <f t="shared" si="93"/>
        <v>0</v>
      </c>
      <c r="I529" s="382" t="str">
        <f t="shared" si="94"/>
        <v/>
      </c>
      <c r="J529" s="382" t="str">
        <f t="shared" si="95"/>
        <v/>
      </c>
      <c r="K529" s="382" t="str">
        <f t="shared" si="96"/>
        <v/>
      </c>
      <c r="L529" s="382" t="str">
        <f t="shared" si="97"/>
        <v/>
      </c>
      <c r="M529" s="382" t="str">
        <f t="shared" si="98"/>
        <v/>
      </c>
      <c r="N529" s="342">
        <f t="shared" si="99"/>
        <v>0</v>
      </c>
      <c r="O529" s="379"/>
      <c r="P529" s="342">
        <f t="shared" si="100"/>
        <v>0</v>
      </c>
      <c r="Q529" s="379"/>
      <c r="R529" s="342">
        <f t="shared" si="101"/>
        <v>0</v>
      </c>
      <c r="S529" s="379"/>
      <c r="T529" s="342">
        <f t="shared" si="102"/>
        <v>0</v>
      </c>
      <c r="U529" s="379"/>
      <c r="V529" s="342">
        <f t="shared" si="103"/>
        <v>0</v>
      </c>
      <c r="W529" s="379"/>
      <c r="X529" s="383">
        <f t="shared" si="104"/>
        <v>0</v>
      </c>
      <c r="Y529" s="377"/>
    </row>
    <row r="530" spans="1:25" x14ac:dyDescent="0.25">
      <c r="A530" s="377"/>
      <c r="B530" s="343"/>
      <c r="C530" s="377"/>
      <c r="D530" s="384"/>
      <c r="E530" s="377"/>
      <c r="F530" s="377"/>
      <c r="G530" s="381" t="str">
        <f t="shared" si="92"/>
        <v/>
      </c>
      <c r="H530" s="382">
        <f t="shared" si="93"/>
        <v>0</v>
      </c>
      <c r="I530" s="382" t="str">
        <f t="shared" si="94"/>
        <v/>
      </c>
      <c r="J530" s="382" t="str">
        <f t="shared" si="95"/>
        <v/>
      </c>
      <c r="K530" s="382" t="str">
        <f t="shared" si="96"/>
        <v/>
      </c>
      <c r="L530" s="382" t="str">
        <f t="shared" si="97"/>
        <v/>
      </c>
      <c r="M530" s="382" t="str">
        <f t="shared" si="98"/>
        <v/>
      </c>
      <c r="N530" s="342">
        <f t="shared" si="99"/>
        <v>0</v>
      </c>
      <c r="O530" s="379"/>
      <c r="P530" s="342">
        <f t="shared" si="100"/>
        <v>0</v>
      </c>
      <c r="Q530" s="379"/>
      <c r="R530" s="342">
        <f t="shared" si="101"/>
        <v>0</v>
      </c>
      <c r="S530" s="379"/>
      <c r="T530" s="342">
        <f t="shared" si="102"/>
        <v>0</v>
      </c>
      <c r="U530" s="379"/>
      <c r="V530" s="342">
        <f t="shared" si="103"/>
        <v>0</v>
      </c>
      <c r="W530" s="379"/>
      <c r="X530" s="383">
        <f t="shared" si="104"/>
        <v>0</v>
      </c>
      <c r="Y530" s="377"/>
    </row>
    <row r="531" spans="1:25" x14ac:dyDescent="0.25">
      <c r="A531" s="377"/>
      <c r="B531" s="343"/>
      <c r="C531" s="377"/>
      <c r="D531" s="384"/>
      <c r="E531" s="377"/>
      <c r="F531" s="377"/>
      <c r="G531" s="381" t="str">
        <f t="shared" si="92"/>
        <v/>
      </c>
      <c r="H531" s="382">
        <f t="shared" si="93"/>
        <v>0</v>
      </c>
      <c r="I531" s="382" t="str">
        <f t="shared" si="94"/>
        <v/>
      </c>
      <c r="J531" s="382" t="str">
        <f t="shared" si="95"/>
        <v/>
      </c>
      <c r="K531" s="382" t="str">
        <f t="shared" si="96"/>
        <v/>
      </c>
      <c r="L531" s="382" t="str">
        <f t="shared" si="97"/>
        <v/>
      </c>
      <c r="M531" s="382" t="str">
        <f t="shared" si="98"/>
        <v/>
      </c>
      <c r="N531" s="342">
        <f t="shared" si="99"/>
        <v>0</v>
      </c>
      <c r="O531" s="379"/>
      <c r="P531" s="342">
        <f t="shared" si="100"/>
        <v>0</v>
      </c>
      <c r="Q531" s="379"/>
      <c r="R531" s="342">
        <f t="shared" si="101"/>
        <v>0</v>
      </c>
      <c r="S531" s="379"/>
      <c r="T531" s="342">
        <f t="shared" si="102"/>
        <v>0</v>
      </c>
      <c r="U531" s="379"/>
      <c r="V531" s="342">
        <f t="shared" si="103"/>
        <v>0</v>
      </c>
      <c r="W531" s="379"/>
      <c r="X531" s="383">
        <f t="shared" si="104"/>
        <v>0</v>
      </c>
      <c r="Y531" s="377"/>
    </row>
    <row r="532" spans="1:25" x14ac:dyDescent="0.25">
      <c r="A532" s="377"/>
      <c r="B532" s="343"/>
      <c r="C532" s="377"/>
      <c r="D532" s="384"/>
      <c r="E532" s="377"/>
      <c r="F532" s="377"/>
      <c r="G532" s="381" t="str">
        <f t="shared" si="92"/>
        <v/>
      </c>
      <c r="H532" s="382">
        <f t="shared" si="93"/>
        <v>0</v>
      </c>
      <c r="I532" s="382" t="str">
        <f t="shared" si="94"/>
        <v/>
      </c>
      <c r="J532" s="382" t="str">
        <f t="shared" si="95"/>
        <v/>
      </c>
      <c r="K532" s="382" t="str">
        <f t="shared" si="96"/>
        <v/>
      </c>
      <c r="L532" s="382" t="str">
        <f t="shared" si="97"/>
        <v/>
      </c>
      <c r="M532" s="382" t="str">
        <f t="shared" si="98"/>
        <v/>
      </c>
      <c r="N532" s="342">
        <f t="shared" si="99"/>
        <v>0</v>
      </c>
      <c r="O532" s="379"/>
      <c r="P532" s="342">
        <f t="shared" si="100"/>
        <v>0</v>
      </c>
      <c r="Q532" s="379"/>
      <c r="R532" s="342">
        <f t="shared" si="101"/>
        <v>0</v>
      </c>
      <c r="S532" s="379"/>
      <c r="T532" s="342">
        <f t="shared" si="102"/>
        <v>0</v>
      </c>
      <c r="U532" s="379"/>
      <c r="V532" s="342">
        <f t="shared" si="103"/>
        <v>0</v>
      </c>
      <c r="W532" s="379"/>
      <c r="X532" s="383">
        <f t="shared" si="104"/>
        <v>0</v>
      </c>
      <c r="Y532" s="377"/>
    </row>
    <row r="533" spans="1:25" x14ac:dyDescent="0.25">
      <c r="A533" s="377"/>
      <c r="B533" s="343"/>
      <c r="C533" s="377"/>
      <c r="D533" s="384"/>
      <c r="E533" s="377"/>
      <c r="F533" s="377"/>
      <c r="G533" s="381" t="str">
        <f t="shared" ref="G533:G596" si="105">IF(E533="","",DATE(YEAR(D533),MONTH(D533)+E533,DAY(D533)-1))</f>
        <v/>
      </c>
      <c r="H533" s="382">
        <f t="shared" ref="H533:H596" si="106">SUM(I533:M533)</f>
        <v>0</v>
      </c>
      <c r="I533" s="382" t="str">
        <f t="shared" ref="I533:I596" si="107">IF(E533="","",IFERROR(AND($I$5,$J$5)*DATEDIF(MAX($I$5,$D533),MIN($J$5,$G533)+1,"m"),0))</f>
        <v/>
      </c>
      <c r="J533" s="382" t="str">
        <f t="shared" ref="J533:J596" si="108">IF(E533="","",IFERROR(AND($I$6,$J$6)*DATEDIF(MAX($I$6,$D533),MIN($J$6,$G533)+1,"m"),0))</f>
        <v/>
      </c>
      <c r="K533" s="382" t="str">
        <f t="shared" ref="K533:K596" si="109">IF(E533="","",IFERROR(AND($I$7,$J$7)*DATEDIF(MAX($I$7,$D533),MIN($J$7,$G533)+1,"m"),0))</f>
        <v/>
      </c>
      <c r="L533" s="382" t="str">
        <f t="shared" ref="L533:L596" si="110">IF(E533="","",IFERROR(AND($I$8,$J$8)*DATEDIF(MAX($I$8,$D533),MIN($J$8,$G533)+1,"m"),0))</f>
        <v/>
      </c>
      <c r="M533" s="382" t="str">
        <f t="shared" ref="M533:M596" si="111">IF(E533="","",IFERROR(AND($I$9,$J$9)*DATEDIF(MAX($I$9,$D533),MIN($J$9,$G533)+1,"m"),0))</f>
        <v/>
      </c>
      <c r="N533" s="342">
        <f t="shared" ref="N533:N596" si="112">IFERROR(ROUND(B533/E533*I533*F533,2),0)</f>
        <v>0</v>
      </c>
      <c r="O533" s="379"/>
      <c r="P533" s="342">
        <f t="shared" ref="P533:P596" si="113">IFERROR(ROUND(B533/E533*J533*F533,2),0)</f>
        <v>0</v>
      </c>
      <c r="Q533" s="379"/>
      <c r="R533" s="342">
        <f t="shared" ref="R533:R596" si="114">IFERROR(ROUND(B533/E533*K533*F533,2),0)</f>
        <v>0</v>
      </c>
      <c r="S533" s="379"/>
      <c r="T533" s="342">
        <f t="shared" ref="T533:T596" si="115">IFERROR(ROUND(B533/E533*L533*F533,2),0)</f>
        <v>0</v>
      </c>
      <c r="U533" s="379"/>
      <c r="V533" s="342">
        <f t="shared" ref="V533:V596" si="116">IFERROR(ROUND(B533/E533*M533*F533,2),0)</f>
        <v>0</v>
      </c>
      <c r="W533" s="379"/>
      <c r="X533" s="383">
        <f t="shared" ref="X533:X596" si="117">B533-SUM(N533:V533)</f>
        <v>0</v>
      </c>
      <c r="Y533" s="377"/>
    </row>
    <row r="534" spans="1:25" x14ac:dyDescent="0.25">
      <c r="A534" s="377"/>
      <c r="B534" s="343"/>
      <c r="C534" s="377"/>
      <c r="D534" s="384"/>
      <c r="E534" s="377"/>
      <c r="F534" s="377"/>
      <c r="G534" s="381" t="str">
        <f t="shared" si="105"/>
        <v/>
      </c>
      <c r="H534" s="382">
        <f t="shared" si="106"/>
        <v>0</v>
      </c>
      <c r="I534" s="382" t="str">
        <f t="shared" si="107"/>
        <v/>
      </c>
      <c r="J534" s="382" t="str">
        <f t="shared" si="108"/>
        <v/>
      </c>
      <c r="K534" s="382" t="str">
        <f t="shared" si="109"/>
        <v/>
      </c>
      <c r="L534" s="382" t="str">
        <f t="shared" si="110"/>
        <v/>
      </c>
      <c r="M534" s="382" t="str">
        <f t="shared" si="111"/>
        <v/>
      </c>
      <c r="N534" s="342">
        <f t="shared" si="112"/>
        <v>0</v>
      </c>
      <c r="O534" s="379"/>
      <c r="P534" s="342">
        <f t="shared" si="113"/>
        <v>0</v>
      </c>
      <c r="Q534" s="379"/>
      <c r="R534" s="342">
        <f t="shared" si="114"/>
        <v>0</v>
      </c>
      <c r="S534" s="379"/>
      <c r="T534" s="342">
        <f t="shared" si="115"/>
        <v>0</v>
      </c>
      <c r="U534" s="379"/>
      <c r="V534" s="342">
        <f t="shared" si="116"/>
        <v>0</v>
      </c>
      <c r="W534" s="379"/>
      <c r="X534" s="383">
        <f t="shared" si="117"/>
        <v>0</v>
      </c>
      <c r="Y534" s="377"/>
    </row>
    <row r="535" spans="1:25" x14ac:dyDescent="0.25">
      <c r="A535" s="377"/>
      <c r="B535" s="343"/>
      <c r="C535" s="377"/>
      <c r="D535" s="384"/>
      <c r="E535" s="377"/>
      <c r="F535" s="377"/>
      <c r="G535" s="381" t="str">
        <f t="shared" si="105"/>
        <v/>
      </c>
      <c r="H535" s="382">
        <f t="shared" si="106"/>
        <v>0</v>
      </c>
      <c r="I535" s="382" t="str">
        <f t="shared" si="107"/>
        <v/>
      </c>
      <c r="J535" s="382" t="str">
        <f t="shared" si="108"/>
        <v/>
      </c>
      <c r="K535" s="382" t="str">
        <f t="shared" si="109"/>
        <v/>
      </c>
      <c r="L535" s="382" t="str">
        <f t="shared" si="110"/>
        <v/>
      </c>
      <c r="M535" s="382" t="str">
        <f t="shared" si="111"/>
        <v/>
      </c>
      <c r="N535" s="342">
        <f t="shared" si="112"/>
        <v>0</v>
      </c>
      <c r="O535" s="379"/>
      <c r="P535" s="342">
        <f t="shared" si="113"/>
        <v>0</v>
      </c>
      <c r="Q535" s="379"/>
      <c r="R535" s="342">
        <f t="shared" si="114"/>
        <v>0</v>
      </c>
      <c r="S535" s="379"/>
      <c r="T535" s="342">
        <f t="shared" si="115"/>
        <v>0</v>
      </c>
      <c r="U535" s="379"/>
      <c r="V535" s="342">
        <f t="shared" si="116"/>
        <v>0</v>
      </c>
      <c r="W535" s="379"/>
      <c r="X535" s="383">
        <f t="shared" si="117"/>
        <v>0</v>
      </c>
      <c r="Y535" s="377"/>
    </row>
    <row r="536" spans="1:25" x14ac:dyDescent="0.25">
      <c r="A536" s="377"/>
      <c r="B536" s="343"/>
      <c r="C536" s="377"/>
      <c r="D536" s="384"/>
      <c r="E536" s="377"/>
      <c r="F536" s="377"/>
      <c r="G536" s="381" t="str">
        <f t="shared" si="105"/>
        <v/>
      </c>
      <c r="H536" s="382">
        <f t="shared" si="106"/>
        <v>0</v>
      </c>
      <c r="I536" s="382" t="str">
        <f t="shared" si="107"/>
        <v/>
      </c>
      <c r="J536" s="382" t="str">
        <f t="shared" si="108"/>
        <v/>
      </c>
      <c r="K536" s="382" t="str">
        <f t="shared" si="109"/>
        <v/>
      </c>
      <c r="L536" s="382" t="str">
        <f t="shared" si="110"/>
        <v/>
      </c>
      <c r="M536" s="382" t="str">
        <f t="shared" si="111"/>
        <v/>
      </c>
      <c r="N536" s="342">
        <f t="shared" si="112"/>
        <v>0</v>
      </c>
      <c r="O536" s="379"/>
      <c r="P536" s="342">
        <f t="shared" si="113"/>
        <v>0</v>
      </c>
      <c r="Q536" s="379"/>
      <c r="R536" s="342">
        <f t="shared" si="114"/>
        <v>0</v>
      </c>
      <c r="S536" s="379"/>
      <c r="T536" s="342">
        <f t="shared" si="115"/>
        <v>0</v>
      </c>
      <c r="U536" s="379"/>
      <c r="V536" s="342">
        <f t="shared" si="116"/>
        <v>0</v>
      </c>
      <c r="W536" s="379"/>
      <c r="X536" s="383">
        <f t="shared" si="117"/>
        <v>0</v>
      </c>
      <c r="Y536" s="377"/>
    </row>
    <row r="537" spans="1:25" x14ac:dyDescent="0.25">
      <c r="A537" s="377"/>
      <c r="B537" s="343"/>
      <c r="C537" s="377"/>
      <c r="D537" s="384"/>
      <c r="E537" s="377"/>
      <c r="F537" s="377"/>
      <c r="G537" s="381" t="str">
        <f t="shared" si="105"/>
        <v/>
      </c>
      <c r="H537" s="382">
        <f t="shared" si="106"/>
        <v>0</v>
      </c>
      <c r="I537" s="382" t="str">
        <f t="shared" si="107"/>
        <v/>
      </c>
      <c r="J537" s="382" t="str">
        <f t="shared" si="108"/>
        <v/>
      </c>
      <c r="K537" s="382" t="str">
        <f t="shared" si="109"/>
        <v/>
      </c>
      <c r="L537" s="382" t="str">
        <f t="shared" si="110"/>
        <v/>
      </c>
      <c r="M537" s="382" t="str">
        <f t="shared" si="111"/>
        <v/>
      </c>
      <c r="N537" s="342">
        <f t="shared" si="112"/>
        <v>0</v>
      </c>
      <c r="O537" s="379"/>
      <c r="P537" s="342">
        <f t="shared" si="113"/>
        <v>0</v>
      </c>
      <c r="Q537" s="379"/>
      <c r="R537" s="342">
        <f t="shared" si="114"/>
        <v>0</v>
      </c>
      <c r="S537" s="379"/>
      <c r="T537" s="342">
        <f t="shared" si="115"/>
        <v>0</v>
      </c>
      <c r="U537" s="379"/>
      <c r="V537" s="342">
        <f t="shared" si="116"/>
        <v>0</v>
      </c>
      <c r="W537" s="379"/>
      <c r="X537" s="383">
        <f t="shared" si="117"/>
        <v>0</v>
      </c>
      <c r="Y537" s="377"/>
    </row>
    <row r="538" spans="1:25" x14ac:dyDescent="0.25">
      <c r="A538" s="377"/>
      <c r="B538" s="343"/>
      <c r="C538" s="377"/>
      <c r="D538" s="384"/>
      <c r="E538" s="377"/>
      <c r="F538" s="377"/>
      <c r="G538" s="381" t="str">
        <f t="shared" si="105"/>
        <v/>
      </c>
      <c r="H538" s="382">
        <f t="shared" si="106"/>
        <v>0</v>
      </c>
      <c r="I538" s="382" t="str">
        <f t="shared" si="107"/>
        <v/>
      </c>
      <c r="J538" s="382" t="str">
        <f t="shared" si="108"/>
        <v/>
      </c>
      <c r="K538" s="382" t="str">
        <f t="shared" si="109"/>
        <v/>
      </c>
      <c r="L538" s="382" t="str">
        <f t="shared" si="110"/>
        <v/>
      </c>
      <c r="M538" s="382" t="str">
        <f t="shared" si="111"/>
        <v/>
      </c>
      <c r="N538" s="342">
        <f t="shared" si="112"/>
        <v>0</v>
      </c>
      <c r="O538" s="379"/>
      <c r="P538" s="342">
        <f t="shared" si="113"/>
        <v>0</v>
      </c>
      <c r="Q538" s="379"/>
      <c r="R538" s="342">
        <f t="shared" si="114"/>
        <v>0</v>
      </c>
      <c r="S538" s="379"/>
      <c r="T538" s="342">
        <f t="shared" si="115"/>
        <v>0</v>
      </c>
      <c r="U538" s="379"/>
      <c r="V538" s="342">
        <f t="shared" si="116"/>
        <v>0</v>
      </c>
      <c r="W538" s="379"/>
      <c r="X538" s="383">
        <f t="shared" si="117"/>
        <v>0</v>
      </c>
      <c r="Y538" s="377"/>
    </row>
    <row r="539" spans="1:25" x14ac:dyDescent="0.25">
      <c r="A539" s="377"/>
      <c r="B539" s="343"/>
      <c r="C539" s="377"/>
      <c r="D539" s="384"/>
      <c r="E539" s="377"/>
      <c r="F539" s="377"/>
      <c r="G539" s="381" t="str">
        <f t="shared" si="105"/>
        <v/>
      </c>
      <c r="H539" s="382">
        <f t="shared" si="106"/>
        <v>0</v>
      </c>
      <c r="I539" s="382" t="str">
        <f t="shared" si="107"/>
        <v/>
      </c>
      <c r="J539" s="382" t="str">
        <f t="shared" si="108"/>
        <v/>
      </c>
      <c r="K539" s="382" t="str">
        <f t="shared" si="109"/>
        <v/>
      </c>
      <c r="L539" s="382" t="str">
        <f t="shared" si="110"/>
        <v/>
      </c>
      <c r="M539" s="382" t="str">
        <f t="shared" si="111"/>
        <v/>
      </c>
      <c r="N539" s="342">
        <f t="shared" si="112"/>
        <v>0</v>
      </c>
      <c r="O539" s="379"/>
      <c r="P539" s="342">
        <f t="shared" si="113"/>
        <v>0</v>
      </c>
      <c r="Q539" s="379"/>
      <c r="R539" s="342">
        <f t="shared" si="114"/>
        <v>0</v>
      </c>
      <c r="S539" s="379"/>
      <c r="T539" s="342">
        <f t="shared" si="115"/>
        <v>0</v>
      </c>
      <c r="U539" s="379"/>
      <c r="V539" s="342">
        <f t="shared" si="116"/>
        <v>0</v>
      </c>
      <c r="W539" s="379"/>
      <c r="X539" s="383">
        <f t="shared" si="117"/>
        <v>0</v>
      </c>
      <c r="Y539" s="377"/>
    </row>
    <row r="540" spans="1:25" x14ac:dyDescent="0.25">
      <c r="A540" s="377"/>
      <c r="B540" s="343"/>
      <c r="C540" s="377"/>
      <c r="D540" s="384"/>
      <c r="E540" s="377"/>
      <c r="F540" s="377"/>
      <c r="G540" s="381" t="str">
        <f t="shared" si="105"/>
        <v/>
      </c>
      <c r="H540" s="382">
        <f t="shared" si="106"/>
        <v>0</v>
      </c>
      <c r="I540" s="382" t="str">
        <f t="shared" si="107"/>
        <v/>
      </c>
      <c r="J540" s="382" t="str">
        <f t="shared" si="108"/>
        <v/>
      </c>
      <c r="K540" s="382" t="str">
        <f t="shared" si="109"/>
        <v/>
      </c>
      <c r="L540" s="382" t="str">
        <f t="shared" si="110"/>
        <v/>
      </c>
      <c r="M540" s="382" t="str">
        <f t="shared" si="111"/>
        <v/>
      </c>
      <c r="N540" s="342">
        <f t="shared" si="112"/>
        <v>0</v>
      </c>
      <c r="O540" s="379"/>
      <c r="P540" s="342">
        <f t="shared" si="113"/>
        <v>0</v>
      </c>
      <c r="Q540" s="379"/>
      <c r="R540" s="342">
        <f t="shared" si="114"/>
        <v>0</v>
      </c>
      <c r="S540" s="379"/>
      <c r="T540" s="342">
        <f t="shared" si="115"/>
        <v>0</v>
      </c>
      <c r="U540" s="379"/>
      <c r="V540" s="342">
        <f t="shared" si="116"/>
        <v>0</v>
      </c>
      <c r="W540" s="379"/>
      <c r="X540" s="383">
        <f t="shared" si="117"/>
        <v>0</v>
      </c>
      <c r="Y540" s="377"/>
    </row>
    <row r="541" spans="1:25" x14ac:dyDescent="0.25">
      <c r="A541" s="377"/>
      <c r="B541" s="343"/>
      <c r="C541" s="377"/>
      <c r="D541" s="384"/>
      <c r="E541" s="377"/>
      <c r="F541" s="377"/>
      <c r="G541" s="381" t="str">
        <f t="shared" si="105"/>
        <v/>
      </c>
      <c r="H541" s="382">
        <f t="shared" si="106"/>
        <v>0</v>
      </c>
      <c r="I541" s="382" t="str">
        <f t="shared" si="107"/>
        <v/>
      </c>
      <c r="J541" s="382" t="str">
        <f t="shared" si="108"/>
        <v/>
      </c>
      <c r="K541" s="382" t="str">
        <f t="shared" si="109"/>
        <v/>
      </c>
      <c r="L541" s="382" t="str">
        <f t="shared" si="110"/>
        <v/>
      </c>
      <c r="M541" s="382" t="str">
        <f t="shared" si="111"/>
        <v/>
      </c>
      <c r="N541" s="342">
        <f t="shared" si="112"/>
        <v>0</v>
      </c>
      <c r="O541" s="379"/>
      <c r="P541" s="342">
        <f t="shared" si="113"/>
        <v>0</v>
      </c>
      <c r="Q541" s="379"/>
      <c r="R541" s="342">
        <f t="shared" si="114"/>
        <v>0</v>
      </c>
      <c r="S541" s="379"/>
      <c r="T541" s="342">
        <f t="shared" si="115"/>
        <v>0</v>
      </c>
      <c r="U541" s="379"/>
      <c r="V541" s="342">
        <f t="shared" si="116"/>
        <v>0</v>
      </c>
      <c r="W541" s="379"/>
      <c r="X541" s="383">
        <f t="shared" si="117"/>
        <v>0</v>
      </c>
      <c r="Y541" s="377"/>
    </row>
    <row r="542" spans="1:25" x14ac:dyDescent="0.25">
      <c r="A542" s="377"/>
      <c r="B542" s="343"/>
      <c r="C542" s="377"/>
      <c r="D542" s="384"/>
      <c r="E542" s="377"/>
      <c r="F542" s="377"/>
      <c r="G542" s="381" t="str">
        <f t="shared" si="105"/>
        <v/>
      </c>
      <c r="H542" s="382">
        <f t="shared" si="106"/>
        <v>0</v>
      </c>
      <c r="I542" s="382" t="str">
        <f t="shared" si="107"/>
        <v/>
      </c>
      <c r="J542" s="382" t="str">
        <f t="shared" si="108"/>
        <v/>
      </c>
      <c r="K542" s="382" t="str">
        <f t="shared" si="109"/>
        <v/>
      </c>
      <c r="L542" s="382" t="str">
        <f t="shared" si="110"/>
        <v/>
      </c>
      <c r="M542" s="382" t="str">
        <f t="shared" si="111"/>
        <v/>
      </c>
      <c r="N542" s="342">
        <f t="shared" si="112"/>
        <v>0</v>
      </c>
      <c r="O542" s="379"/>
      <c r="P542" s="342">
        <f t="shared" si="113"/>
        <v>0</v>
      </c>
      <c r="Q542" s="379"/>
      <c r="R542" s="342">
        <f t="shared" si="114"/>
        <v>0</v>
      </c>
      <c r="S542" s="379"/>
      <c r="T542" s="342">
        <f t="shared" si="115"/>
        <v>0</v>
      </c>
      <c r="U542" s="379"/>
      <c r="V542" s="342">
        <f t="shared" si="116"/>
        <v>0</v>
      </c>
      <c r="W542" s="379"/>
      <c r="X542" s="383">
        <f t="shared" si="117"/>
        <v>0</v>
      </c>
      <c r="Y542" s="377"/>
    </row>
    <row r="543" spans="1:25" x14ac:dyDescent="0.25">
      <c r="A543" s="377"/>
      <c r="B543" s="343"/>
      <c r="C543" s="377"/>
      <c r="D543" s="384"/>
      <c r="E543" s="377"/>
      <c r="F543" s="377"/>
      <c r="G543" s="381" t="str">
        <f t="shared" si="105"/>
        <v/>
      </c>
      <c r="H543" s="382">
        <f t="shared" si="106"/>
        <v>0</v>
      </c>
      <c r="I543" s="382" t="str">
        <f t="shared" si="107"/>
        <v/>
      </c>
      <c r="J543" s="382" t="str">
        <f t="shared" si="108"/>
        <v/>
      </c>
      <c r="K543" s="382" t="str">
        <f t="shared" si="109"/>
        <v/>
      </c>
      <c r="L543" s="382" t="str">
        <f t="shared" si="110"/>
        <v/>
      </c>
      <c r="M543" s="382" t="str">
        <f t="shared" si="111"/>
        <v/>
      </c>
      <c r="N543" s="342">
        <f t="shared" si="112"/>
        <v>0</v>
      </c>
      <c r="O543" s="379"/>
      <c r="P543" s="342">
        <f t="shared" si="113"/>
        <v>0</v>
      </c>
      <c r="Q543" s="379"/>
      <c r="R543" s="342">
        <f t="shared" si="114"/>
        <v>0</v>
      </c>
      <c r="S543" s="379"/>
      <c r="T543" s="342">
        <f t="shared" si="115"/>
        <v>0</v>
      </c>
      <c r="U543" s="379"/>
      <c r="V543" s="342">
        <f t="shared" si="116"/>
        <v>0</v>
      </c>
      <c r="W543" s="379"/>
      <c r="X543" s="383">
        <f t="shared" si="117"/>
        <v>0</v>
      </c>
      <c r="Y543" s="377"/>
    </row>
    <row r="544" spans="1:25" x14ac:dyDescent="0.25">
      <c r="A544" s="377"/>
      <c r="B544" s="343"/>
      <c r="C544" s="377"/>
      <c r="D544" s="384"/>
      <c r="E544" s="377"/>
      <c r="F544" s="377"/>
      <c r="G544" s="381" t="str">
        <f t="shared" si="105"/>
        <v/>
      </c>
      <c r="H544" s="382">
        <f t="shared" si="106"/>
        <v>0</v>
      </c>
      <c r="I544" s="382" t="str">
        <f t="shared" si="107"/>
        <v/>
      </c>
      <c r="J544" s="382" t="str">
        <f t="shared" si="108"/>
        <v/>
      </c>
      <c r="K544" s="382" t="str">
        <f t="shared" si="109"/>
        <v/>
      </c>
      <c r="L544" s="382" t="str">
        <f t="shared" si="110"/>
        <v/>
      </c>
      <c r="M544" s="382" t="str">
        <f t="shared" si="111"/>
        <v/>
      </c>
      <c r="N544" s="342">
        <f t="shared" si="112"/>
        <v>0</v>
      </c>
      <c r="O544" s="379"/>
      <c r="P544" s="342">
        <f t="shared" si="113"/>
        <v>0</v>
      </c>
      <c r="Q544" s="379"/>
      <c r="R544" s="342">
        <f t="shared" si="114"/>
        <v>0</v>
      </c>
      <c r="S544" s="379"/>
      <c r="T544" s="342">
        <f t="shared" si="115"/>
        <v>0</v>
      </c>
      <c r="U544" s="379"/>
      <c r="V544" s="342">
        <f t="shared" si="116"/>
        <v>0</v>
      </c>
      <c r="W544" s="379"/>
      <c r="X544" s="383">
        <f t="shared" si="117"/>
        <v>0</v>
      </c>
      <c r="Y544" s="377"/>
    </row>
    <row r="545" spans="1:25" x14ac:dyDescent="0.25">
      <c r="A545" s="377"/>
      <c r="B545" s="343"/>
      <c r="C545" s="377"/>
      <c r="D545" s="384"/>
      <c r="E545" s="377"/>
      <c r="F545" s="377"/>
      <c r="G545" s="381" t="str">
        <f t="shared" si="105"/>
        <v/>
      </c>
      <c r="H545" s="382">
        <f t="shared" si="106"/>
        <v>0</v>
      </c>
      <c r="I545" s="382" t="str">
        <f t="shared" si="107"/>
        <v/>
      </c>
      <c r="J545" s="382" t="str">
        <f t="shared" si="108"/>
        <v/>
      </c>
      <c r="K545" s="382" t="str">
        <f t="shared" si="109"/>
        <v/>
      </c>
      <c r="L545" s="382" t="str">
        <f t="shared" si="110"/>
        <v/>
      </c>
      <c r="M545" s="382" t="str">
        <f t="shared" si="111"/>
        <v/>
      </c>
      <c r="N545" s="342">
        <f t="shared" si="112"/>
        <v>0</v>
      </c>
      <c r="O545" s="379"/>
      <c r="P545" s="342">
        <f t="shared" si="113"/>
        <v>0</v>
      </c>
      <c r="Q545" s="379"/>
      <c r="R545" s="342">
        <f t="shared" si="114"/>
        <v>0</v>
      </c>
      <c r="S545" s="379"/>
      <c r="T545" s="342">
        <f t="shared" si="115"/>
        <v>0</v>
      </c>
      <c r="U545" s="379"/>
      <c r="V545" s="342">
        <f t="shared" si="116"/>
        <v>0</v>
      </c>
      <c r="W545" s="379"/>
      <c r="X545" s="383">
        <f t="shared" si="117"/>
        <v>0</v>
      </c>
      <c r="Y545" s="377"/>
    </row>
    <row r="546" spans="1:25" x14ac:dyDescent="0.25">
      <c r="A546" s="377"/>
      <c r="B546" s="343"/>
      <c r="C546" s="377"/>
      <c r="D546" s="384"/>
      <c r="E546" s="377"/>
      <c r="F546" s="377"/>
      <c r="G546" s="381" t="str">
        <f t="shared" si="105"/>
        <v/>
      </c>
      <c r="H546" s="382">
        <f t="shared" si="106"/>
        <v>0</v>
      </c>
      <c r="I546" s="382" t="str">
        <f t="shared" si="107"/>
        <v/>
      </c>
      <c r="J546" s="382" t="str">
        <f t="shared" si="108"/>
        <v/>
      </c>
      <c r="K546" s="382" t="str">
        <f t="shared" si="109"/>
        <v/>
      </c>
      <c r="L546" s="382" t="str">
        <f t="shared" si="110"/>
        <v/>
      </c>
      <c r="M546" s="382" t="str">
        <f t="shared" si="111"/>
        <v/>
      </c>
      <c r="N546" s="342">
        <f t="shared" si="112"/>
        <v>0</v>
      </c>
      <c r="O546" s="379"/>
      <c r="P546" s="342">
        <f t="shared" si="113"/>
        <v>0</v>
      </c>
      <c r="Q546" s="379"/>
      <c r="R546" s="342">
        <f t="shared" si="114"/>
        <v>0</v>
      </c>
      <c r="S546" s="379"/>
      <c r="T546" s="342">
        <f t="shared" si="115"/>
        <v>0</v>
      </c>
      <c r="U546" s="379"/>
      <c r="V546" s="342">
        <f t="shared" si="116"/>
        <v>0</v>
      </c>
      <c r="W546" s="379"/>
      <c r="X546" s="383">
        <f t="shared" si="117"/>
        <v>0</v>
      </c>
      <c r="Y546" s="377"/>
    </row>
    <row r="547" spans="1:25" x14ac:dyDescent="0.25">
      <c r="A547" s="377"/>
      <c r="B547" s="343"/>
      <c r="C547" s="377"/>
      <c r="D547" s="384"/>
      <c r="E547" s="377"/>
      <c r="F547" s="377"/>
      <c r="G547" s="381" t="str">
        <f t="shared" si="105"/>
        <v/>
      </c>
      <c r="H547" s="382">
        <f t="shared" si="106"/>
        <v>0</v>
      </c>
      <c r="I547" s="382" t="str">
        <f t="shared" si="107"/>
        <v/>
      </c>
      <c r="J547" s="382" t="str">
        <f t="shared" si="108"/>
        <v/>
      </c>
      <c r="K547" s="382" t="str">
        <f t="shared" si="109"/>
        <v/>
      </c>
      <c r="L547" s="382" t="str">
        <f t="shared" si="110"/>
        <v/>
      </c>
      <c r="M547" s="382" t="str">
        <f t="shared" si="111"/>
        <v/>
      </c>
      <c r="N547" s="342">
        <f t="shared" si="112"/>
        <v>0</v>
      </c>
      <c r="O547" s="379"/>
      <c r="P547" s="342">
        <f t="shared" si="113"/>
        <v>0</v>
      </c>
      <c r="Q547" s="379"/>
      <c r="R547" s="342">
        <f t="shared" si="114"/>
        <v>0</v>
      </c>
      <c r="S547" s="379"/>
      <c r="T547" s="342">
        <f t="shared" si="115"/>
        <v>0</v>
      </c>
      <c r="U547" s="379"/>
      <c r="V547" s="342">
        <f t="shared" si="116"/>
        <v>0</v>
      </c>
      <c r="W547" s="379"/>
      <c r="X547" s="383">
        <f t="shared" si="117"/>
        <v>0</v>
      </c>
      <c r="Y547" s="377"/>
    </row>
    <row r="548" spans="1:25" x14ac:dyDescent="0.25">
      <c r="A548" s="377"/>
      <c r="B548" s="343"/>
      <c r="C548" s="377"/>
      <c r="D548" s="384"/>
      <c r="E548" s="377"/>
      <c r="F548" s="377"/>
      <c r="G548" s="381" t="str">
        <f t="shared" si="105"/>
        <v/>
      </c>
      <c r="H548" s="382">
        <f t="shared" si="106"/>
        <v>0</v>
      </c>
      <c r="I548" s="382" t="str">
        <f t="shared" si="107"/>
        <v/>
      </c>
      <c r="J548" s="382" t="str">
        <f t="shared" si="108"/>
        <v/>
      </c>
      <c r="K548" s="382" t="str">
        <f t="shared" si="109"/>
        <v/>
      </c>
      <c r="L548" s="382" t="str">
        <f t="shared" si="110"/>
        <v/>
      </c>
      <c r="M548" s="382" t="str">
        <f t="shared" si="111"/>
        <v/>
      </c>
      <c r="N548" s="342">
        <f t="shared" si="112"/>
        <v>0</v>
      </c>
      <c r="O548" s="379"/>
      <c r="P548" s="342">
        <f t="shared" si="113"/>
        <v>0</v>
      </c>
      <c r="Q548" s="379"/>
      <c r="R548" s="342">
        <f t="shared" si="114"/>
        <v>0</v>
      </c>
      <c r="S548" s="379"/>
      <c r="T548" s="342">
        <f t="shared" si="115"/>
        <v>0</v>
      </c>
      <c r="U548" s="379"/>
      <c r="V548" s="342">
        <f t="shared" si="116"/>
        <v>0</v>
      </c>
      <c r="W548" s="379"/>
      <c r="X548" s="383">
        <f t="shared" si="117"/>
        <v>0</v>
      </c>
      <c r="Y548" s="377"/>
    </row>
    <row r="549" spans="1:25" x14ac:dyDescent="0.25">
      <c r="A549" s="377"/>
      <c r="B549" s="343"/>
      <c r="C549" s="377"/>
      <c r="D549" s="384"/>
      <c r="E549" s="377"/>
      <c r="F549" s="377"/>
      <c r="G549" s="381" t="str">
        <f t="shared" si="105"/>
        <v/>
      </c>
      <c r="H549" s="382">
        <f t="shared" si="106"/>
        <v>0</v>
      </c>
      <c r="I549" s="382" t="str">
        <f t="shared" si="107"/>
        <v/>
      </c>
      <c r="J549" s="382" t="str">
        <f t="shared" si="108"/>
        <v/>
      </c>
      <c r="K549" s="382" t="str">
        <f t="shared" si="109"/>
        <v/>
      </c>
      <c r="L549" s="382" t="str">
        <f t="shared" si="110"/>
        <v/>
      </c>
      <c r="M549" s="382" t="str">
        <f t="shared" si="111"/>
        <v/>
      </c>
      <c r="N549" s="342">
        <f t="shared" si="112"/>
        <v>0</v>
      </c>
      <c r="O549" s="379"/>
      <c r="P549" s="342">
        <f t="shared" si="113"/>
        <v>0</v>
      </c>
      <c r="Q549" s="379"/>
      <c r="R549" s="342">
        <f t="shared" si="114"/>
        <v>0</v>
      </c>
      <c r="S549" s="379"/>
      <c r="T549" s="342">
        <f t="shared" si="115"/>
        <v>0</v>
      </c>
      <c r="U549" s="379"/>
      <c r="V549" s="342">
        <f t="shared" si="116"/>
        <v>0</v>
      </c>
      <c r="W549" s="379"/>
      <c r="X549" s="383">
        <f t="shared" si="117"/>
        <v>0</v>
      </c>
      <c r="Y549" s="377"/>
    </row>
    <row r="550" spans="1:25" x14ac:dyDescent="0.25">
      <c r="A550" s="377"/>
      <c r="B550" s="343"/>
      <c r="C550" s="377"/>
      <c r="D550" s="384"/>
      <c r="E550" s="377"/>
      <c r="F550" s="377"/>
      <c r="G550" s="381" t="str">
        <f t="shared" si="105"/>
        <v/>
      </c>
      <c r="H550" s="382">
        <f t="shared" si="106"/>
        <v>0</v>
      </c>
      <c r="I550" s="382" t="str">
        <f t="shared" si="107"/>
        <v/>
      </c>
      <c r="J550" s="382" t="str">
        <f t="shared" si="108"/>
        <v/>
      </c>
      <c r="K550" s="382" t="str">
        <f t="shared" si="109"/>
        <v/>
      </c>
      <c r="L550" s="382" t="str">
        <f t="shared" si="110"/>
        <v/>
      </c>
      <c r="M550" s="382" t="str">
        <f t="shared" si="111"/>
        <v/>
      </c>
      <c r="N550" s="342">
        <f t="shared" si="112"/>
        <v>0</v>
      </c>
      <c r="O550" s="379"/>
      <c r="P550" s="342">
        <f t="shared" si="113"/>
        <v>0</v>
      </c>
      <c r="Q550" s="379"/>
      <c r="R550" s="342">
        <f t="shared" si="114"/>
        <v>0</v>
      </c>
      <c r="S550" s="379"/>
      <c r="T550" s="342">
        <f t="shared" si="115"/>
        <v>0</v>
      </c>
      <c r="U550" s="379"/>
      <c r="V550" s="342">
        <f t="shared" si="116"/>
        <v>0</v>
      </c>
      <c r="W550" s="379"/>
      <c r="X550" s="383">
        <f t="shared" si="117"/>
        <v>0</v>
      </c>
      <c r="Y550" s="377"/>
    </row>
    <row r="551" spans="1:25" x14ac:dyDescent="0.25">
      <c r="A551" s="377"/>
      <c r="B551" s="343"/>
      <c r="C551" s="377"/>
      <c r="D551" s="384"/>
      <c r="E551" s="377"/>
      <c r="F551" s="377"/>
      <c r="G551" s="381" t="str">
        <f t="shared" si="105"/>
        <v/>
      </c>
      <c r="H551" s="382">
        <f t="shared" si="106"/>
        <v>0</v>
      </c>
      <c r="I551" s="382" t="str">
        <f t="shared" si="107"/>
        <v/>
      </c>
      <c r="J551" s="382" t="str">
        <f t="shared" si="108"/>
        <v/>
      </c>
      <c r="K551" s="382" t="str">
        <f t="shared" si="109"/>
        <v/>
      </c>
      <c r="L551" s="382" t="str">
        <f t="shared" si="110"/>
        <v/>
      </c>
      <c r="M551" s="382" t="str">
        <f t="shared" si="111"/>
        <v/>
      </c>
      <c r="N551" s="342">
        <f t="shared" si="112"/>
        <v>0</v>
      </c>
      <c r="O551" s="379"/>
      <c r="P551" s="342">
        <f t="shared" si="113"/>
        <v>0</v>
      </c>
      <c r="Q551" s="379"/>
      <c r="R551" s="342">
        <f t="shared" si="114"/>
        <v>0</v>
      </c>
      <c r="S551" s="379"/>
      <c r="T551" s="342">
        <f t="shared" si="115"/>
        <v>0</v>
      </c>
      <c r="U551" s="379"/>
      <c r="V551" s="342">
        <f t="shared" si="116"/>
        <v>0</v>
      </c>
      <c r="W551" s="379"/>
      <c r="X551" s="383">
        <f t="shared" si="117"/>
        <v>0</v>
      </c>
      <c r="Y551" s="377"/>
    </row>
    <row r="552" spans="1:25" x14ac:dyDescent="0.25">
      <c r="A552" s="377"/>
      <c r="B552" s="343"/>
      <c r="C552" s="377"/>
      <c r="D552" s="384"/>
      <c r="E552" s="377"/>
      <c r="F552" s="377"/>
      <c r="G552" s="381" t="str">
        <f t="shared" si="105"/>
        <v/>
      </c>
      <c r="H552" s="382">
        <f t="shared" si="106"/>
        <v>0</v>
      </c>
      <c r="I552" s="382" t="str">
        <f t="shared" si="107"/>
        <v/>
      </c>
      <c r="J552" s="382" t="str">
        <f t="shared" si="108"/>
        <v/>
      </c>
      <c r="K552" s="382" t="str">
        <f t="shared" si="109"/>
        <v/>
      </c>
      <c r="L552" s="382" t="str">
        <f t="shared" si="110"/>
        <v/>
      </c>
      <c r="M552" s="382" t="str">
        <f t="shared" si="111"/>
        <v/>
      </c>
      <c r="N552" s="342">
        <f t="shared" si="112"/>
        <v>0</v>
      </c>
      <c r="O552" s="379"/>
      <c r="P552" s="342">
        <f t="shared" si="113"/>
        <v>0</v>
      </c>
      <c r="Q552" s="379"/>
      <c r="R552" s="342">
        <f t="shared" si="114"/>
        <v>0</v>
      </c>
      <c r="S552" s="379"/>
      <c r="T552" s="342">
        <f t="shared" si="115"/>
        <v>0</v>
      </c>
      <c r="U552" s="379"/>
      <c r="V552" s="342">
        <f t="shared" si="116"/>
        <v>0</v>
      </c>
      <c r="W552" s="379"/>
      <c r="X552" s="383">
        <f t="shared" si="117"/>
        <v>0</v>
      </c>
      <c r="Y552" s="377"/>
    </row>
    <row r="553" spans="1:25" x14ac:dyDescent="0.25">
      <c r="A553" s="377"/>
      <c r="B553" s="343"/>
      <c r="C553" s="377"/>
      <c r="D553" s="384"/>
      <c r="E553" s="377"/>
      <c r="F553" s="377"/>
      <c r="G553" s="381" t="str">
        <f t="shared" si="105"/>
        <v/>
      </c>
      <c r="H553" s="382">
        <f t="shared" si="106"/>
        <v>0</v>
      </c>
      <c r="I553" s="382" t="str">
        <f t="shared" si="107"/>
        <v/>
      </c>
      <c r="J553" s="382" t="str">
        <f t="shared" si="108"/>
        <v/>
      </c>
      <c r="K553" s="382" t="str">
        <f t="shared" si="109"/>
        <v/>
      </c>
      <c r="L553" s="382" t="str">
        <f t="shared" si="110"/>
        <v/>
      </c>
      <c r="M553" s="382" t="str">
        <f t="shared" si="111"/>
        <v/>
      </c>
      <c r="N553" s="342">
        <f t="shared" si="112"/>
        <v>0</v>
      </c>
      <c r="O553" s="379"/>
      <c r="P553" s="342">
        <f t="shared" si="113"/>
        <v>0</v>
      </c>
      <c r="Q553" s="379"/>
      <c r="R553" s="342">
        <f t="shared" si="114"/>
        <v>0</v>
      </c>
      <c r="S553" s="379"/>
      <c r="T553" s="342">
        <f t="shared" si="115"/>
        <v>0</v>
      </c>
      <c r="U553" s="379"/>
      <c r="V553" s="342">
        <f t="shared" si="116"/>
        <v>0</v>
      </c>
      <c r="W553" s="379"/>
      <c r="X553" s="383">
        <f t="shared" si="117"/>
        <v>0</v>
      </c>
      <c r="Y553" s="377"/>
    </row>
    <row r="554" spans="1:25" x14ac:dyDescent="0.25">
      <c r="A554" s="377"/>
      <c r="B554" s="343"/>
      <c r="C554" s="377"/>
      <c r="D554" s="384"/>
      <c r="E554" s="377"/>
      <c r="F554" s="377"/>
      <c r="G554" s="381" t="str">
        <f t="shared" si="105"/>
        <v/>
      </c>
      <c r="H554" s="382">
        <f t="shared" si="106"/>
        <v>0</v>
      </c>
      <c r="I554" s="382" t="str">
        <f t="shared" si="107"/>
        <v/>
      </c>
      <c r="J554" s="382" t="str">
        <f t="shared" si="108"/>
        <v/>
      </c>
      <c r="K554" s="382" t="str">
        <f t="shared" si="109"/>
        <v/>
      </c>
      <c r="L554" s="382" t="str">
        <f t="shared" si="110"/>
        <v/>
      </c>
      <c r="M554" s="382" t="str">
        <f t="shared" si="111"/>
        <v/>
      </c>
      <c r="N554" s="342">
        <f t="shared" si="112"/>
        <v>0</v>
      </c>
      <c r="O554" s="379"/>
      <c r="P554" s="342">
        <f t="shared" si="113"/>
        <v>0</v>
      </c>
      <c r="Q554" s="379"/>
      <c r="R554" s="342">
        <f t="shared" si="114"/>
        <v>0</v>
      </c>
      <c r="S554" s="379"/>
      <c r="T554" s="342">
        <f t="shared" si="115"/>
        <v>0</v>
      </c>
      <c r="U554" s="379"/>
      <c r="V554" s="342">
        <f t="shared" si="116"/>
        <v>0</v>
      </c>
      <c r="W554" s="379"/>
      <c r="X554" s="383">
        <f t="shared" si="117"/>
        <v>0</v>
      </c>
      <c r="Y554" s="377"/>
    </row>
    <row r="555" spans="1:25" x14ac:dyDescent="0.25">
      <c r="A555" s="377"/>
      <c r="B555" s="343"/>
      <c r="C555" s="377"/>
      <c r="D555" s="384"/>
      <c r="E555" s="377"/>
      <c r="F555" s="377"/>
      <c r="G555" s="381" t="str">
        <f t="shared" si="105"/>
        <v/>
      </c>
      <c r="H555" s="382">
        <f t="shared" si="106"/>
        <v>0</v>
      </c>
      <c r="I555" s="382" t="str">
        <f t="shared" si="107"/>
        <v/>
      </c>
      <c r="J555" s="382" t="str">
        <f t="shared" si="108"/>
        <v/>
      </c>
      <c r="K555" s="382" t="str">
        <f t="shared" si="109"/>
        <v/>
      </c>
      <c r="L555" s="382" t="str">
        <f t="shared" si="110"/>
        <v/>
      </c>
      <c r="M555" s="382" t="str">
        <f t="shared" si="111"/>
        <v/>
      </c>
      <c r="N555" s="342">
        <f t="shared" si="112"/>
        <v>0</v>
      </c>
      <c r="O555" s="379"/>
      <c r="P555" s="342">
        <f t="shared" si="113"/>
        <v>0</v>
      </c>
      <c r="Q555" s="379"/>
      <c r="R555" s="342">
        <f t="shared" si="114"/>
        <v>0</v>
      </c>
      <c r="S555" s="379"/>
      <c r="T555" s="342">
        <f t="shared" si="115"/>
        <v>0</v>
      </c>
      <c r="U555" s="379"/>
      <c r="V555" s="342">
        <f t="shared" si="116"/>
        <v>0</v>
      </c>
      <c r="W555" s="379"/>
      <c r="X555" s="383">
        <f t="shared" si="117"/>
        <v>0</v>
      </c>
      <c r="Y555" s="377"/>
    </row>
    <row r="556" spans="1:25" x14ac:dyDescent="0.25">
      <c r="A556" s="377"/>
      <c r="B556" s="343"/>
      <c r="C556" s="377"/>
      <c r="D556" s="384"/>
      <c r="E556" s="377"/>
      <c r="F556" s="377"/>
      <c r="G556" s="381" t="str">
        <f t="shared" si="105"/>
        <v/>
      </c>
      <c r="H556" s="382">
        <f t="shared" si="106"/>
        <v>0</v>
      </c>
      <c r="I556" s="382" t="str">
        <f t="shared" si="107"/>
        <v/>
      </c>
      <c r="J556" s="382" t="str">
        <f t="shared" si="108"/>
        <v/>
      </c>
      <c r="K556" s="382" t="str">
        <f t="shared" si="109"/>
        <v/>
      </c>
      <c r="L556" s="382" t="str">
        <f t="shared" si="110"/>
        <v/>
      </c>
      <c r="M556" s="382" t="str">
        <f t="shared" si="111"/>
        <v/>
      </c>
      <c r="N556" s="342">
        <f t="shared" si="112"/>
        <v>0</v>
      </c>
      <c r="O556" s="379"/>
      <c r="P556" s="342">
        <f t="shared" si="113"/>
        <v>0</v>
      </c>
      <c r="Q556" s="379"/>
      <c r="R556" s="342">
        <f t="shared" si="114"/>
        <v>0</v>
      </c>
      <c r="S556" s="379"/>
      <c r="T556" s="342">
        <f t="shared" si="115"/>
        <v>0</v>
      </c>
      <c r="U556" s="379"/>
      <c r="V556" s="342">
        <f t="shared" si="116"/>
        <v>0</v>
      </c>
      <c r="W556" s="379"/>
      <c r="X556" s="383">
        <f t="shared" si="117"/>
        <v>0</v>
      </c>
      <c r="Y556" s="377"/>
    </row>
    <row r="557" spans="1:25" x14ac:dyDescent="0.25">
      <c r="A557" s="377"/>
      <c r="B557" s="343"/>
      <c r="C557" s="377"/>
      <c r="D557" s="384"/>
      <c r="E557" s="377"/>
      <c r="F557" s="377"/>
      <c r="G557" s="381" t="str">
        <f t="shared" si="105"/>
        <v/>
      </c>
      <c r="H557" s="382">
        <f t="shared" si="106"/>
        <v>0</v>
      </c>
      <c r="I557" s="382" t="str">
        <f t="shared" si="107"/>
        <v/>
      </c>
      <c r="J557" s="382" t="str">
        <f t="shared" si="108"/>
        <v/>
      </c>
      <c r="K557" s="382" t="str">
        <f t="shared" si="109"/>
        <v/>
      </c>
      <c r="L557" s="382" t="str">
        <f t="shared" si="110"/>
        <v/>
      </c>
      <c r="M557" s="382" t="str">
        <f t="shared" si="111"/>
        <v/>
      </c>
      <c r="N557" s="342">
        <f t="shared" si="112"/>
        <v>0</v>
      </c>
      <c r="O557" s="379"/>
      <c r="P557" s="342">
        <f t="shared" si="113"/>
        <v>0</v>
      </c>
      <c r="Q557" s="379"/>
      <c r="R557" s="342">
        <f t="shared" si="114"/>
        <v>0</v>
      </c>
      <c r="S557" s="379"/>
      <c r="T557" s="342">
        <f t="shared" si="115"/>
        <v>0</v>
      </c>
      <c r="U557" s="379"/>
      <c r="V557" s="342">
        <f t="shared" si="116"/>
        <v>0</v>
      </c>
      <c r="W557" s="379"/>
      <c r="X557" s="383">
        <f t="shared" si="117"/>
        <v>0</v>
      </c>
      <c r="Y557" s="377"/>
    </row>
    <row r="558" spans="1:25" x14ac:dyDescent="0.25">
      <c r="A558" s="377"/>
      <c r="B558" s="343"/>
      <c r="C558" s="377"/>
      <c r="D558" s="384"/>
      <c r="E558" s="377"/>
      <c r="F558" s="377"/>
      <c r="G558" s="381" t="str">
        <f t="shared" si="105"/>
        <v/>
      </c>
      <c r="H558" s="382">
        <f t="shared" si="106"/>
        <v>0</v>
      </c>
      <c r="I558" s="382" t="str">
        <f t="shared" si="107"/>
        <v/>
      </c>
      <c r="J558" s="382" t="str">
        <f t="shared" si="108"/>
        <v/>
      </c>
      <c r="K558" s="382" t="str">
        <f t="shared" si="109"/>
        <v/>
      </c>
      <c r="L558" s="382" t="str">
        <f t="shared" si="110"/>
        <v/>
      </c>
      <c r="M558" s="382" t="str">
        <f t="shared" si="111"/>
        <v/>
      </c>
      <c r="N558" s="342">
        <f t="shared" si="112"/>
        <v>0</v>
      </c>
      <c r="O558" s="379"/>
      <c r="P558" s="342">
        <f t="shared" si="113"/>
        <v>0</v>
      </c>
      <c r="Q558" s="379"/>
      <c r="R558" s="342">
        <f t="shared" si="114"/>
        <v>0</v>
      </c>
      <c r="S558" s="379"/>
      <c r="T558" s="342">
        <f t="shared" si="115"/>
        <v>0</v>
      </c>
      <c r="U558" s="379"/>
      <c r="V558" s="342">
        <f t="shared" si="116"/>
        <v>0</v>
      </c>
      <c r="W558" s="379"/>
      <c r="X558" s="383">
        <f t="shared" si="117"/>
        <v>0</v>
      </c>
      <c r="Y558" s="377"/>
    </row>
    <row r="559" spans="1:25" x14ac:dyDescent="0.25">
      <c r="A559" s="377"/>
      <c r="B559" s="343"/>
      <c r="C559" s="377"/>
      <c r="D559" s="384"/>
      <c r="E559" s="377"/>
      <c r="F559" s="377"/>
      <c r="G559" s="381" t="str">
        <f t="shared" si="105"/>
        <v/>
      </c>
      <c r="H559" s="382">
        <f t="shared" si="106"/>
        <v>0</v>
      </c>
      <c r="I559" s="382" t="str">
        <f t="shared" si="107"/>
        <v/>
      </c>
      <c r="J559" s="382" t="str">
        <f t="shared" si="108"/>
        <v/>
      </c>
      <c r="K559" s="382" t="str">
        <f t="shared" si="109"/>
        <v/>
      </c>
      <c r="L559" s="382" t="str">
        <f t="shared" si="110"/>
        <v/>
      </c>
      <c r="M559" s="382" t="str">
        <f t="shared" si="111"/>
        <v/>
      </c>
      <c r="N559" s="342">
        <f t="shared" si="112"/>
        <v>0</v>
      </c>
      <c r="O559" s="379"/>
      <c r="P559" s="342">
        <f t="shared" si="113"/>
        <v>0</v>
      </c>
      <c r="Q559" s="379"/>
      <c r="R559" s="342">
        <f t="shared" si="114"/>
        <v>0</v>
      </c>
      <c r="S559" s="379"/>
      <c r="T559" s="342">
        <f t="shared" si="115"/>
        <v>0</v>
      </c>
      <c r="U559" s="379"/>
      <c r="V559" s="342">
        <f t="shared" si="116"/>
        <v>0</v>
      </c>
      <c r="W559" s="379"/>
      <c r="X559" s="383">
        <f t="shared" si="117"/>
        <v>0</v>
      </c>
      <c r="Y559" s="377"/>
    </row>
    <row r="560" spans="1:25" x14ac:dyDescent="0.25">
      <c r="A560" s="377"/>
      <c r="B560" s="343"/>
      <c r="C560" s="377"/>
      <c r="D560" s="384"/>
      <c r="E560" s="377"/>
      <c r="F560" s="377"/>
      <c r="G560" s="381" t="str">
        <f t="shared" si="105"/>
        <v/>
      </c>
      <c r="H560" s="382">
        <f t="shared" si="106"/>
        <v>0</v>
      </c>
      <c r="I560" s="382" t="str">
        <f t="shared" si="107"/>
        <v/>
      </c>
      <c r="J560" s="382" t="str">
        <f t="shared" si="108"/>
        <v/>
      </c>
      <c r="K560" s="382" t="str">
        <f t="shared" si="109"/>
        <v/>
      </c>
      <c r="L560" s="382" t="str">
        <f t="shared" si="110"/>
        <v/>
      </c>
      <c r="M560" s="382" t="str">
        <f t="shared" si="111"/>
        <v/>
      </c>
      <c r="N560" s="342">
        <f t="shared" si="112"/>
        <v>0</v>
      </c>
      <c r="O560" s="379"/>
      <c r="P560" s="342">
        <f t="shared" si="113"/>
        <v>0</v>
      </c>
      <c r="Q560" s="379"/>
      <c r="R560" s="342">
        <f t="shared" si="114"/>
        <v>0</v>
      </c>
      <c r="S560" s="379"/>
      <c r="T560" s="342">
        <f t="shared" si="115"/>
        <v>0</v>
      </c>
      <c r="U560" s="379"/>
      <c r="V560" s="342">
        <f t="shared" si="116"/>
        <v>0</v>
      </c>
      <c r="W560" s="379"/>
      <c r="X560" s="383">
        <f t="shared" si="117"/>
        <v>0</v>
      </c>
      <c r="Y560" s="377"/>
    </row>
    <row r="561" spans="1:25" x14ac:dyDescent="0.25">
      <c r="A561" s="377"/>
      <c r="B561" s="343"/>
      <c r="C561" s="377"/>
      <c r="D561" s="384"/>
      <c r="E561" s="377"/>
      <c r="F561" s="377"/>
      <c r="G561" s="381" t="str">
        <f t="shared" si="105"/>
        <v/>
      </c>
      <c r="H561" s="382">
        <f t="shared" si="106"/>
        <v>0</v>
      </c>
      <c r="I561" s="382" t="str">
        <f t="shared" si="107"/>
        <v/>
      </c>
      <c r="J561" s="382" t="str">
        <f t="shared" si="108"/>
        <v/>
      </c>
      <c r="K561" s="382" t="str">
        <f t="shared" si="109"/>
        <v/>
      </c>
      <c r="L561" s="382" t="str">
        <f t="shared" si="110"/>
        <v/>
      </c>
      <c r="M561" s="382" t="str">
        <f t="shared" si="111"/>
        <v/>
      </c>
      <c r="N561" s="342">
        <f t="shared" si="112"/>
        <v>0</v>
      </c>
      <c r="O561" s="379"/>
      <c r="P561" s="342">
        <f t="shared" si="113"/>
        <v>0</v>
      </c>
      <c r="Q561" s="379"/>
      <c r="R561" s="342">
        <f t="shared" si="114"/>
        <v>0</v>
      </c>
      <c r="S561" s="379"/>
      <c r="T561" s="342">
        <f t="shared" si="115"/>
        <v>0</v>
      </c>
      <c r="U561" s="379"/>
      <c r="V561" s="342">
        <f t="shared" si="116"/>
        <v>0</v>
      </c>
      <c r="W561" s="379"/>
      <c r="X561" s="383">
        <f t="shared" si="117"/>
        <v>0</v>
      </c>
      <c r="Y561" s="377"/>
    </row>
    <row r="562" spans="1:25" x14ac:dyDescent="0.25">
      <c r="A562" s="377"/>
      <c r="B562" s="343"/>
      <c r="C562" s="377"/>
      <c r="D562" s="384"/>
      <c r="E562" s="377"/>
      <c r="F562" s="377"/>
      <c r="G562" s="381" t="str">
        <f t="shared" si="105"/>
        <v/>
      </c>
      <c r="H562" s="382">
        <f t="shared" si="106"/>
        <v>0</v>
      </c>
      <c r="I562" s="382" t="str">
        <f t="shared" si="107"/>
        <v/>
      </c>
      <c r="J562" s="382" t="str">
        <f t="shared" si="108"/>
        <v/>
      </c>
      <c r="K562" s="382" t="str">
        <f t="shared" si="109"/>
        <v/>
      </c>
      <c r="L562" s="382" t="str">
        <f t="shared" si="110"/>
        <v/>
      </c>
      <c r="M562" s="382" t="str">
        <f t="shared" si="111"/>
        <v/>
      </c>
      <c r="N562" s="342">
        <f t="shared" si="112"/>
        <v>0</v>
      </c>
      <c r="O562" s="379"/>
      <c r="P562" s="342">
        <f t="shared" si="113"/>
        <v>0</v>
      </c>
      <c r="Q562" s="379"/>
      <c r="R562" s="342">
        <f t="shared" si="114"/>
        <v>0</v>
      </c>
      <c r="S562" s="379"/>
      <c r="T562" s="342">
        <f t="shared" si="115"/>
        <v>0</v>
      </c>
      <c r="U562" s="379"/>
      <c r="V562" s="342">
        <f t="shared" si="116"/>
        <v>0</v>
      </c>
      <c r="W562" s="379"/>
      <c r="X562" s="383">
        <f t="shared" si="117"/>
        <v>0</v>
      </c>
      <c r="Y562" s="377"/>
    </row>
    <row r="563" spans="1:25" x14ac:dyDescent="0.25">
      <c r="A563" s="377"/>
      <c r="B563" s="343"/>
      <c r="C563" s="377"/>
      <c r="D563" s="384"/>
      <c r="E563" s="377"/>
      <c r="F563" s="377"/>
      <c r="G563" s="381" t="str">
        <f t="shared" si="105"/>
        <v/>
      </c>
      <c r="H563" s="382">
        <f t="shared" si="106"/>
        <v>0</v>
      </c>
      <c r="I563" s="382" t="str">
        <f t="shared" si="107"/>
        <v/>
      </c>
      <c r="J563" s="382" t="str">
        <f t="shared" si="108"/>
        <v/>
      </c>
      <c r="K563" s="382" t="str">
        <f t="shared" si="109"/>
        <v/>
      </c>
      <c r="L563" s="382" t="str">
        <f t="shared" si="110"/>
        <v/>
      </c>
      <c r="M563" s="382" t="str">
        <f t="shared" si="111"/>
        <v/>
      </c>
      <c r="N563" s="342">
        <f t="shared" si="112"/>
        <v>0</v>
      </c>
      <c r="O563" s="379"/>
      <c r="P563" s="342">
        <f t="shared" si="113"/>
        <v>0</v>
      </c>
      <c r="Q563" s="379"/>
      <c r="R563" s="342">
        <f t="shared" si="114"/>
        <v>0</v>
      </c>
      <c r="S563" s="379"/>
      <c r="T563" s="342">
        <f t="shared" si="115"/>
        <v>0</v>
      </c>
      <c r="U563" s="379"/>
      <c r="V563" s="342">
        <f t="shared" si="116"/>
        <v>0</v>
      </c>
      <c r="W563" s="379"/>
      <c r="X563" s="383">
        <f t="shared" si="117"/>
        <v>0</v>
      </c>
      <c r="Y563" s="377"/>
    </row>
    <row r="564" spans="1:25" x14ac:dyDescent="0.25">
      <c r="A564" s="377"/>
      <c r="B564" s="343"/>
      <c r="C564" s="377"/>
      <c r="D564" s="384"/>
      <c r="E564" s="377"/>
      <c r="F564" s="377"/>
      <c r="G564" s="381" t="str">
        <f t="shared" si="105"/>
        <v/>
      </c>
      <c r="H564" s="382">
        <f t="shared" si="106"/>
        <v>0</v>
      </c>
      <c r="I564" s="382" t="str">
        <f t="shared" si="107"/>
        <v/>
      </c>
      <c r="J564" s="382" t="str">
        <f t="shared" si="108"/>
        <v/>
      </c>
      <c r="K564" s="382" t="str">
        <f t="shared" si="109"/>
        <v/>
      </c>
      <c r="L564" s="382" t="str">
        <f t="shared" si="110"/>
        <v/>
      </c>
      <c r="M564" s="382" t="str">
        <f t="shared" si="111"/>
        <v/>
      </c>
      <c r="N564" s="342">
        <f t="shared" si="112"/>
        <v>0</v>
      </c>
      <c r="O564" s="379"/>
      <c r="P564" s="342">
        <f t="shared" si="113"/>
        <v>0</v>
      </c>
      <c r="Q564" s="379"/>
      <c r="R564" s="342">
        <f t="shared" si="114"/>
        <v>0</v>
      </c>
      <c r="S564" s="379"/>
      <c r="T564" s="342">
        <f t="shared" si="115"/>
        <v>0</v>
      </c>
      <c r="U564" s="379"/>
      <c r="V564" s="342">
        <f t="shared" si="116"/>
        <v>0</v>
      </c>
      <c r="W564" s="379"/>
      <c r="X564" s="383">
        <f t="shared" si="117"/>
        <v>0</v>
      </c>
      <c r="Y564" s="377"/>
    </row>
    <row r="565" spans="1:25" x14ac:dyDescent="0.25">
      <c r="A565" s="377"/>
      <c r="B565" s="343"/>
      <c r="C565" s="377"/>
      <c r="D565" s="384"/>
      <c r="E565" s="377"/>
      <c r="F565" s="377"/>
      <c r="G565" s="381" t="str">
        <f t="shared" si="105"/>
        <v/>
      </c>
      <c r="H565" s="382">
        <f t="shared" si="106"/>
        <v>0</v>
      </c>
      <c r="I565" s="382" t="str">
        <f t="shared" si="107"/>
        <v/>
      </c>
      <c r="J565" s="382" t="str">
        <f t="shared" si="108"/>
        <v/>
      </c>
      <c r="K565" s="382" t="str">
        <f t="shared" si="109"/>
        <v/>
      </c>
      <c r="L565" s="382" t="str">
        <f t="shared" si="110"/>
        <v/>
      </c>
      <c r="M565" s="382" t="str">
        <f t="shared" si="111"/>
        <v/>
      </c>
      <c r="N565" s="342">
        <f t="shared" si="112"/>
        <v>0</v>
      </c>
      <c r="O565" s="379"/>
      <c r="P565" s="342">
        <f t="shared" si="113"/>
        <v>0</v>
      </c>
      <c r="Q565" s="379"/>
      <c r="R565" s="342">
        <f t="shared" si="114"/>
        <v>0</v>
      </c>
      <c r="S565" s="379"/>
      <c r="T565" s="342">
        <f t="shared" si="115"/>
        <v>0</v>
      </c>
      <c r="U565" s="379"/>
      <c r="V565" s="342">
        <f t="shared" si="116"/>
        <v>0</v>
      </c>
      <c r="W565" s="379"/>
      <c r="X565" s="383">
        <f t="shared" si="117"/>
        <v>0</v>
      </c>
      <c r="Y565" s="377"/>
    </row>
    <row r="566" spans="1:25" x14ac:dyDescent="0.25">
      <c r="A566" s="377"/>
      <c r="B566" s="343"/>
      <c r="C566" s="377"/>
      <c r="D566" s="384"/>
      <c r="E566" s="377"/>
      <c r="F566" s="377"/>
      <c r="G566" s="381" t="str">
        <f t="shared" si="105"/>
        <v/>
      </c>
      <c r="H566" s="382">
        <f t="shared" si="106"/>
        <v>0</v>
      </c>
      <c r="I566" s="382" t="str">
        <f t="shared" si="107"/>
        <v/>
      </c>
      <c r="J566" s="382" t="str">
        <f t="shared" si="108"/>
        <v/>
      </c>
      <c r="K566" s="382" t="str">
        <f t="shared" si="109"/>
        <v/>
      </c>
      <c r="L566" s="382" t="str">
        <f t="shared" si="110"/>
        <v/>
      </c>
      <c r="M566" s="382" t="str">
        <f t="shared" si="111"/>
        <v/>
      </c>
      <c r="N566" s="342">
        <f t="shared" si="112"/>
        <v>0</v>
      </c>
      <c r="O566" s="379"/>
      <c r="P566" s="342">
        <f t="shared" si="113"/>
        <v>0</v>
      </c>
      <c r="Q566" s="379"/>
      <c r="R566" s="342">
        <f t="shared" si="114"/>
        <v>0</v>
      </c>
      <c r="S566" s="379"/>
      <c r="T566" s="342">
        <f t="shared" si="115"/>
        <v>0</v>
      </c>
      <c r="U566" s="379"/>
      <c r="V566" s="342">
        <f t="shared" si="116"/>
        <v>0</v>
      </c>
      <c r="W566" s="379"/>
      <c r="X566" s="383">
        <f t="shared" si="117"/>
        <v>0</v>
      </c>
      <c r="Y566" s="377"/>
    </row>
    <row r="567" spans="1:25" x14ac:dyDescent="0.25">
      <c r="A567" s="377"/>
      <c r="B567" s="343"/>
      <c r="C567" s="377"/>
      <c r="D567" s="384"/>
      <c r="E567" s="377"/>
      <c r="F567" s="377"/>
      <c r="G567" s="381" t="str">
        <f t="shared" si="105"/>
        <v/>
      </c>
      <c r="H567" s="382">
        <f t="shared" si="106"/>
        <v>0</v>
      </c>
      <c r="I567" s="382" t="str">
        <f t="shared" si="107"/>
        <v/>
      </c>
      <c r="J567" s="382" t="str">
        <f t="shared" si="108"/>
        <v/>
      </c>
      <c r="K567" s="382" t="str">
        <f t="shared" si="109"/>
        <v/>
      </c>
      <c r="L567" s="382" t="str">
        <f t="shared" si="110"/>
        <v/>
      </c>
      <c r="M567" s="382" t="str">
        <f t="shared" si="111"/>
        <v/>
      </c>
      <c r="N567" s="342">
        <f t="shared" si="112"/>
        <v>0</v>
      </c>
      <c r="O567" s="379"/>
      <c r="P567" s="342">
        <f t="shared" si="113"/>
        <v>0</v>
      </c>
      <c r="Q567" s="379"/>
      <c r="R567" s="342">
        <f t="shared" si="114"/>
        <v>0</v>
      </c>
      <c r="S567" s="379"/>
      <c r="T567" s="342">
        <f t="shared" si="115"/>
        <v>0</v>
      </c>
      <c r="U567" s="379"/>
      <c r="V567" s="342">
        <f t="shared" si="116"/>
        <v>0</v>
      </c>
      <c r="W567" s="379"/>
      <c r="X567" s="383">
        <f t="shared" si="117"/>
        <v>0</v>
      </c>
      <c r="Y567" s="377"/>
    </row>
    <row r="568" spans="1:25" x14ac:dyDescent="0.25">
      <c r="A568" s="377"/>
      <c r="B568" s="343"/>
      <c r="C568" s="377"/>
      <c r="D568" s="384"/>
      <c r="E568" s="377"/>
      <c r="F568" s="377"/>
      <c r="G568" s="381" t="str">
        <f t="shared" si="105"/>
        <v/>
      </c>
      <c r="H568" s="382">
        <f t="shared" si="106"/>
        <v>0</v>
      </c>
      <c r="I568" s="382" t="str">
        <f t="shared" si="107"/>
        <v/>
      </c>
      <c r="J568" s="382" t="str">
        <f t="shared" si="108"/>
        <v/>
      </c>
      <c r="K568" s="382" t="str">
        <f t="shared" si="109"/>
        <v/>
      </c>
      <c r="L568" s="382" t="str">
        <f t="shared" si="110"/>
        <v/>
      </c>
      <c r="M568" s="382" t="str">
        <f t="shared" si="111"/>
        <v/>
      </c>
      <c r="N568" s="342">
        <f t="shared" si="112"/>
        <v>0</v>
      </c>
      <c r="O568" s="379"/>
      <c r="P568" s="342">
        <f t="shared" si="113"/>
        <v>0</v>
      </c>
      <c r="Q568" s="379"/>
      <c r="R568" s="342">
        <f t="shared" si="114"/>
        <v>0</v>
      </c>
      <c r="S568" s="379"/>
      <c r="T568" s="342">
        <f t="shared" si="115"/>
        <v>0</v>
      </c>
      <c r="U568" s="379"/>
      <c r="V568" s="342">
        <f t="shared" si="116"/>
        <v>0</v>
      </c>
      <c r="W568" s="379"/>
      <c r="X568" s="383">
        <f t="shared" si="117"/>
        <v>0</v>
      </c>
      <c r="Y568" s="377"/>
    </row>
    <row r="569" spans="1:25" x14ac:dyDescent="0.25">
      <c r="A569" s="377"/>
      <c r="B569" s="343"/>
      <c r="C569" s="377"/>
      <c r="D569" s="384"/>
      <c r="E569" s="377"/>
      <c r="F569" s="377"/>
      <c r="G569" s="381" t="str">
        <f t="shared" si="105"/>
        <v/>
      </c>
      <c r="H569" s="382">
        <f t="shared" si="106"/>
        <v>0</v>
      </c>
      <c r="I569" s="382" t="str">
        <f t="shared" si="107"/>
        <v/>
      </c>
      <c r="J569" s="382" t="str">
        <f t="shared" si="108"/>
        <v/>
      </c>
      <c r="K569" s="382" t="str">
        <f t="shared" si="109"/>
        <v/>
      </c>
      <c r="L569" s="382" t="str">
        <f t="shared" si="110"/>
        <v/>
      </c>
      <c r="M569" s="382" t="str">
        <f t="shared" si="111"/>
        <v/>
      </c>
      <c r="N569" s="342">
        <f t="shared" si="112"/>
        <v>0</v>
      </c>
      <c r="O569" s="379"/>
      <c r="P569" s="342">
        <f t="shared" si="113"/>
        <v>0</v>
      </c>
      <c r="Q569" s="379"/>
      <c r="R569" s="342">
        <f t="shared" si="114"/>
        <v>0</v>
      </c>
      <c r="S569" s="379"/>
      <c r="T569" s="342">
        <f t="shared" si="115"/>
        <v>0</v>
      </c>
      <c r="U569" s="379"/>
      <c r="V569" s="342">
        <f t="shared" si="116"/>
        <v>0</v>
      </c>
      <c r="W569" s="379"/>
      <c r="X569" s="383">
        <f t="shared" si="117"/>
        <v>0</v>
      </c>
      <c r="Y569" s="377"/>
    </row>
    <row r="570" spans="1:25" x14ac:dyDescent="0.25">
      <c r="A570" s="377"/>
      <c r="B570" s="343"/>
      <c r="C570" s="377"/>
      <c r="D570" s="384"/>
      <c r="E570" s="377"/>
      <c r="F570" s="377"/>
      <c r="G570" s="381" t="str">
        <f t="shared" si="105"/>
        <v/>
      </c>
      <c r="H570" s="382">
        <f t="shared" si="106"/>
        <v>0</v>
      </c>
      <c r="I570" s="382" t="str">
        <f t="shared" si="107"/>
        <v/>
      </c>
      <c r="J570" s="382" t="str">
        <f t="shared" si="108"/>
        <v/>
      </c>
      <c r="K570" s="382" t="str">
        <f t="shared" si="109"/>
        <v/>
      </c>
      <c r="L570" s="382" t="str">
        <f t="shared" si="110"/>
        <v/>
      </c>
      <c r="M570" s="382" t="str">
        <f t="shared" si="111"/>
        <v/>
      </c>
      <c r="N570" s="342">
        <f t="shared" si="112"/>
        <v>0</v>
      </c>
      <c r="O570" s="379"/>
      <c r="P570" s="342">
        <f t="shared" si="113"/>
        <v>0</v>
      </c>
      <c r="Q570" s="379"/>
      <c r="R570" s="342">
        <f t="shared" si="114"/>
        <v>0</v>
      </c>
      <c r="S570" s="379"/>
      <c r="T570" s="342">
        <f t="shared" si="115"/>
        <v>0</v>
      </c>
      <c r="U570" s="379"/>
      <c r="V570" s="342">
        <f t="shared" si="116"/>
        <v>0</v>
      </c>
      <c r="W570" s="379"/>
      <c r="X570" s="383">
        <f t="shared" si="117"/>
        <v>0</v>
      </c>
      <c r="Y570" s="377"/>
    </row>
    <row r="571" spans="1:25" x14ac:dyDescent="0.25">
      <c r="A571" s="377"/>
      <c r="B571" s="343"/>
      <c r="C571" s="377"/>
      <c r="D571" s="384"/>
      <c r="E571" s="377"/>
      <c r="F571" s="377"/>
      <c r="G571" s="381" t="str">
        <f t="shared" si="105"/>
        <v/>
      </c>
      <c r="H571" s="382">
        <f t="shared" si="106"/>
        <v>0</v>
      </c>
      <c r="I571" s="382" t="str">
        <f t="shared" si="107"/>
        <v/>
      </c>
      <c r="J571" s="382" t="str">
        <f t="shared" si="108"/>
        <v/>
      </c>
      <c r="K571" s="382" t="str">
        <f t="shared" si="109"/>
        <v/>
      </c>
      <c r="L571" s="382" t="str">
        <f t="shared" si="110"/>
        <v/>
      </c>
      <c r="M571" s="382" t="str">
        <f t="shared" si="111"/>
        <v/>
      </c>
      <c r="N571" s="342">
        <f t="shared" si="112"/>
        <v>0</v>
      </c>
      <c r="O571" s="379"/>
      <c r="P571" s="342">
        <f t="shared" si="113"/>
        <v>0</v>
      </c>
      <c r="Q571" s="379"/>
      <c r="R571" s="342">
        <f t="shared" si="114"/>
        <v>0</v>
      </c>
      <c r="S571" s="379"/>
      <c r="T571" s="342">
        <f t="shared" si="115"/>
        <v>0</v>
      </c>
      <c r="U571" s="379"/>
      <c r="V571" s="342">
        <f t="shared" si="116"/>
        <v>0</v>
      </c>
      <c r="W571" s="379"/>
      <c r="X571" s="383">
        <f t="shared" si="117"/>
        <v>0</v>
      </c>
      <c r="Y571" s="377"/>
    </row>
    <row r="572" spans="1:25" x14ac:dyDescent="0.25">
      <c r="A572" s="377"/>
      <c r="B572" s="343"/>
      <c r="C572" s="377"/>
      <c r="D572" s="384"/>
      <c r="E572" s="377"/>
      <c r="F572" s="377"/>
      <c r="G572" s="381" t="str">
        <f t="shared" si="105"/>
        <v/>
      </c>
      <c r="H572" s="382">
        <f t="shared" si="106"/>
        <v>0</v>
      </c>
      <c r="I572" s="382" t="str">
        <f t="shared" si="107"/>
        <v/>
      </c>
      <c r="J572" s="382" t="str">
        <f t="shared" si="108"/>
        <v/>
      </c>
      <c r="K572" s="382" t="str">
        <f t="shared" si="109"/>
        <v/>
      </c>
      <c r="L572" s="382" t="str">
        <f t="shared" si="110"/>
        <v/>
      </c>
      <c r="M572" s="382" t="str">
        <f t="shared" si="111"/>
        <v/>
      </c>
      <c r="N572" s="342">
        <f t="shared" si="112"/>
        <v>0</v>
      </c>
      <c r="O572" s="379"/>
      <c r="P572" s="342">
        <f t="shared" si="113"/>
        <v>0</v>
      </c>
      <c r="Q572" s="379"/>
      <c r="R572" s="342">
        <f t="shared" si="114"/>
        <v>0</v>
      </c>
      <c r="S572" s="379"/>
      <c r="T572" s="342">
        <f t="shared" si="115"/>
        <v>0</v>
      </c>
      <c r="U572" s="379"/>
      <c r="V572" s="342">
        <f t="shared" si="116"/>
        <v>0</v>
      </c>
      <c r="W572" s="379"/>
      <c r="X572" s="383">
        <f t="shared" si="117"/>
        <v>0</v>
      </c>
      <c r="Y572" s="377"/>
    </row>
    <row r="573" spans="1:25" x14ac:dyDescent="0.25">
      <c r="A573" s="377"/>
      <c r="B573" s="343"/>
      <c r="C573" s="377"/>
      <c r="D573" s="384"/>
      <c r="E573" s="377"/>
      <c r="F573" s="377"/>
      <c r="G573" s="381" t="str">
        <f t="shared" si="105"/>
        <v/>
      </c>
      <c r="H573" s="382">
        <f t="shared" si="106"/>
        <v>0</v>
      </c>
      <c r="I573" s="382" t="str">
        <f t="shared" si="107"/>
        <v/>
      </c>
      <c r="J573" s="382" t="str">
        <f t="shared" si="108"/>
        <v/>
      </c>
      <c r="K573" s="382" t="str">
        <f t="shared" si="109"/>
        <v/>
      </c>
      <c r="L573" s="382" t="str">
        <f t="shared" si="110"/>
        <v/>
      </c>
      <c r="M573" s="382" t="str">
        <f t="shared" si="111"/>
        <v/>
      </c>
      <c r="N573" s="342">
        <f t="shared" si="112"/>
        <v>0</v>
      </c>
      <c r="O573" s="379"/>
      <c r="P573" s="342">
        <f t="shared" si="113"/>
        <v>0</v>
      </c>
      <c r="Q573" s="379"/>
      <c r="R573" s="342">
        <f t="shared" si="114"/>
        <v>0</v>
      </c>
      <c r="S573" s="379"/>
      <c r="T573" s="342">
        <f t="shared" si="115"/>
        <v>0</v>
      </c>
      <c r="U573" s="379"/>
      <c r="V573" s="342">
        <f t="shared" si="116"/>
        <v>0</v>
      </c>
      <c r="W573" s="379"/>
      <c r="X573" s="383">
        <f t="shared" si="117"/>
        <v>0</v>
      </c>
      <c r="Y573" s="377"/>
    </row>
    <row r="574" spans="1:25" x14ac:dyDescent="0.25">
      <c r="A574" s="377"/>
      <c r="B574" s="343"/>
      <c r="C574" s="377"/>
      <c r="D574" s="384"/>
      <c r="E574" s="377"/>
      <c r="F574" s="377"/>
      <c r="G574" s="381" t="str">
        <f t="shared" si="105"/>
        <v/>
      </c>
      <c r="H574" s="382">
        <f t="shared" si="106"/>
        <v>0</v>
      </c>
      <c r="I574" s="382" t="str">
        <f t="shared" si="107"/>
        <v/>
      </c>
      <c r="J574" s="382" t="str">
        <f t="shared" si="108"/>
        <v/>
      </c>
      <c r="K574" s="382" t="str">
        <f t="shared" si="109"/>
        <v/>
      </c>
      <c r="L574" s="382" t="str">
        <f t="shared" si="110"/>
        <v/>
      </c>
      <c r="M574" s="382" t="str">
        <f t="shared" si="111"/>
        <v/>
      </c>
      <c r="N574" s="342">
        <f t="shared" si="112"/>
        <v>0</v>
      </c>
      <c r="O574" s="379"/>
      <c r="P574" s="342">
        <f t="shared" si="113"/>
        <v>0</v>
      </c>
      <c r="Q574" s="379"/>
      <c r="R574" s="342">
        <f t="shared" si="114"/>
        <v>0</v>
      </c>
      <c r="S574" s="379"/>
      <c r="T574" s="342">
        <f t="shared" si="115"/>
        <v>0</v>
      </c>
      <c r="U574" s="379"/>
      <c r="V574" s="342">
        <f t="shared" si="116"/>
        <v>0</v>
      </c>
      <c r="W574" s="379"/>
      <c r="X574" s="383">
        <f t="shared" si="117"/>
        <v>0</v>
      </c>
      <c r="Y574" s="377"/>
    </row>
    <row r="575" spans="1:25" x14ac:dyDescent="0.25">
      <c r="A575" s="377"/>
      <c r="B575" s="343"/>
      <c r="C575" s="377"/>
      <c r="D575" s="384"/>
      <c r="E575" s="377"/>
      <c r="F575" s="377"/>
      <c r="G575" s="381" t="str">
        <f t="shared" si="105"/>
        <v/>
      </c>
      <c r="H575" s="382">
        <f t="shared" si="106"/>
        <v>0</v>
      </c>
      <c r="I575" s="382" t="str">
        <f t="shared" si="107"/>
        <v/>
      </c>
      <c r="J575" s="382" t="str">
        <f t="shared" si="108"/>
        <v/>
      </c>
      <c r="K575" s="382" t="str">
        <f t="shared" si="109"/>
        <v/>
      </c>
      <c r="L575" s="382" t="str">
        <f t="shared" si="110"/>
        <v/>
      </c>
      <c r="M575" s="382" t="str">
        <f t="shared" si="111"/>
        <v/>
      </c>
      <c r="N575" s="342">
        <f t="shared" si="112"/>
        <v>0</v>
      </c>
      <c r="O575" s="379"/>
      <c r="P575" s="342">
        <f t="shared" si="113"/>
        <v>0</v>
      </c>
      <c r="Q575" s="379"/>
      <c r="R575" s="342">
        <f t="shared" si="114"/>
        <v>0</v>
      </c>
      <c r="S575" s="379"/>
      <c r="T575" s="342">
        <f t="shared" si="115"/>
        <v>0</v>
      </c>
      <c r="U575" s="379"/>
      <c r="V575" s="342">
        <f t="shared" si="116"/>
        <v>0</v>
      </c>
      <c r="W575" s="379"/>
      <c r="X575" s="383">
        <f t="shared" si="117"/>
        <v>0</v>
      </c>
      <c r="Y575" s="377"/>
    </row>
    <row r="576" spans="1:25" x14ac:dyDescent="0.25">
      <c r="A576" s="377"/>
      <c r="B576" s="343"/>
      <c r="C576" s="377"/>
      <c r="D576" s="384"/>
      <c r="E576" s="377"/>
      <c r="F576" s="377"/>
      <c r="G576" s="381" t="str">
        <f t="shared" si="105"/>
        <v/>
      </c>
      <c r="H576" s="382">
        <f t="shared" si="106"/>
        <v>0</v>
      </c>
      <c r="I576" s="382" t="str">
        <f t="shared" si="107"/>
        <v/>
      </c>
      <c r="J576" s="382" t="str">
        <f t="shared" si="108"/>
        <v/>
      </c>
      <c r="K576" s="382" t="str">
        <f t="shared" si="109"/>
        <v/>
      </c>
      <c r="L576" s="382" t="str">
        <f t="shared" si="110"/>
        <v/>
      </c>
      <c r="M576" s="382" t="str">
        <f t="shared" si="111"/>
        <v/>
      </c>
      <c r="N576" s="342">
        <f t="shared" si="112"/>
        <v>0</v>
      </c>
      <c r="O576" s="379"/>
      <c r="P576" s="342">
        <f t="shared" si="113"/>
        <v>0</v>
      </c>
      <c r="Q576" s="379"/>
      <c r="R576" s="342">
        <f t="shared" si="114"/>
        <v>0</v>
      </c>
      <c r="S576" s="379"/>
      <c r="T576" s="342">
        <f t="shared" si="115"/>
        <v>0</v>
      </c>
      <c r="U576" s="379"/>
      <c r="V576" s="342">
        <f t="shared" si="116"/>
        <v>0</v>
      </c>
      <c r="W576" s="379"/>
      <c r="X576" s="383">
        <f t="shared" si="117"/>
        <v>0</v>
      </c>
      <c r="Y576" s="377"/>
    </row>
    <row r="577" spans="1:25" x14ac:dyDescent="0.25">
      <c r="A577" s="377"/>
      <c r="B577" s="343"/>
      <c r="C577" s="377"/>
      <c r="D577" s="384"/>
      <c r="E577" s="377"/>
      <c r="F577" s="377"/>
      <c r="G577" s="381" t="str">
        <f t="shared" si="105"/>
        <v/>
      </c>
      <c r="H577" s="382">
        <f t="shared" si="106"/>
        <v>0</v>
      </c>
      <c r="I577" s="382" t="str">
        <f t="shared" si="107"/>
        <v/>
      </c>
      <c r="J577" s="382" t="str">
        <f t="shared" si="108"/>
        <v/>
      </c>
      <c r="K577" s="382" t="str">
        <f t="shared" si="109"/>
        <v/>
      </c>
      <c r="L577" s="382" t="str">
        <f t="shared" si="110"/>
        <v/>
      </c>
      <c r="M577" s="382" t="str">
        <f t="shared" si="111"/>
        <v/>
      </c>
      <c r="N577" s="342">
        <f t="shared" si="112"/>
        <v>0</v>
      </c>
      <c r="O577" s="379"/>
      <c r="P577" s="342">
        <f t="shared" si="113"/>
        <v>0</v>
      </c>
      <c r="Q577" s="379"/>
      <c r="R577" s="342">
        <f t="shared" si="114"/>
        <v>0</v>
      </c>
      <c r="S577" s="379"/>
      <c r="T577" s="342">
        <f t="shared" si="115"/>
        <v>0</v>
      </c>
      <c r="U577" s="379"/>
      <c r="V577" s="342">
        <f t="shared" si="116"/>
        <v>0</v>
      </c>
      <c r="W577" s="379"/>
      <c r="X577" s="383">
        <f t="shared" si="117"/>
        <v>0</v>
      </c>
      <c r="Y577" s="377"/>
    </row>
    <row r="578" spans="1:25" x14ac:dyDescent="0.25">
      <c r="A578" s="377"/>
      <c r="B578" s="343"/>
      <c r="C578" s="377"/>
      <c r="D578" s="384"/>
      <c r="E578" s="377"/>
      <c r="F578" s="377"/>
      <c r="G578" s="381" t="str">
        <f t="shared" si="105"/>
        <v/>
      </c>
      <c r="H578" s="382">
        <f t="shared" si="106"/>
        <v>0</v>
      </c>
      <c r="I578" s="382" t="str">
        <f t="shared" si="107"/>
        <v/>
      </c>
      <c r="J578" s="382" t="str">
        <f t="shared" si="108"/>
        <v/>
      </c>
      <c r="K578" s="382" t="str">
        <f t="shared" si="109"/>
        <v/>
      </c>
      <c r="L578" s="382" t="str">
        <f t="shared" si="110"/>
        <v/>
      </c>
      <c r="M578" s="382" t="str">
        <f t="shared" si="111"/>
        <v/>
      </c>
      <c r="N578" s="342">
        <f t="shared" si="112"/>
        <v>0</v>
      </c>
      <c r="O578" s="379"/>
      <c r="P578" s="342">
        <f t="shared" si="113"/>
        <v>0</v>
      </c>
      <c r="Q578" s="379"/>
      <c r="R578" s="342">
        <f t="shared" si="114"/>
        <v>0</v>
      </c>
      <c r="S578" s="379"/>
      <c r="T578" s="342">
        <f t="shared" si="115"/>
        <v>0</v>
      </c>
      <c r="U578" s="379"/>
      <c r="V578" s="342">
        <f t="shared" si="116"/>
        <v>0</v>
      </c>
      <c r="W578" s="379"/>
      <c r="X578" s="383">
        <f t="shared" si="117"/>
        <v>0</v>
      </c>
      <c r="Y578" s="377"/>
    </row>
    <row r="579" spans="1:25" x14ac:dyDescent="0.25">
      <c r="A579" s="377"/>
      <c r="B579" s="343"/>
      <c r="C579" s="377"/>
      <c r="D579" s="384"/>
      <c r="E579" s="377"/>
      <c r="F579" s="377"/>
      <c r="G579" s="381" t="str">
        <f t="shared" si="105"/>
        <v/>
      </c>
      <c r="H579" s="382">
        <f t="shared" si="106"/>
        <v>0</v>
      </c>
      <c r="I579" s="382" t="str">
        <f t="shared" si="107"/>
        <v/>
      </c>
      <c r="J579" s="382" t="str">
        <f t="shared" si="108"/>
        <v/>
      </c>
      <c r="K579" s="382" t="str">
        <f t="shared" si="109"/>
        <v/>
      </c>
      <c r="L579" s="382" t="str">
        <f t="shared" si="110"/>
        <v/>
      </c>
      <c r="M579" s="382" t="str">
        <f t="shared" si="111"/>
        <v/>
      </c>
      <c r="N579" s="342">
        <f t="shared" si="112"/>
        <v>0</v>
      </c>
      <c r="O579" s="379"/>
      <c r="P579" s="342">
        <f t="shared" si="113"/>
        <v>0</v>
      </c>
      <c r="Q579" s="379"/>
      <c r="R579" s="342">
        <f t="shared" si="114"/>
        <v>0</v>
      </c>
      <c r="S579" s="379"/>
      <c r="T579" s="342">
        <f t="shared" si="115"/>
        <v>0</v>
      </c>
      <c r="U579" s="379"/>
      <c r="V579" s="342">
        <f t="shared" si="116"/>
        <v>0</v>
      </c>
      <c r="W579" s="379"/>
      <c r="X579" s="383">
        <f t="shared" si="117"/>
        <v>0</v>
      </c>
      <c r="Y579" s="377"/>
    </row>
    <row r="580" spans="1:25" x14ac:dyDescent="0.25">
      <c r="A580" s="377"/>
      <c r="B580" s="343"/>
      <c r="C580" s="377"/>
      <c r="D580" s="384"/>
      <c r="E580" s="377"/>
      <c r="F580" s="377"/>
      <c r="G580" s="381" t="str">
        <f t="shared" si="105"/>
        <v/>
      </c>
      <c r="H580" s="382">
        <f t="shared" si="106"/>
        <v>0</v>
      </c>
      <c r="I580" s="382" t="str">
        <f t="shared" si="107"/>
        <v/>
      </c>
      <c r="J580" s="382" t="str">
        <f t="shared" si="108"/>
        <v/>
      </c>
      <c r="K580" s="382" t="str">
        <f t="shared" si="109"/>
        <v/>
      </c>
      <c r="L580" s="382" t="str">
        <f t="shared" si="110"/>
        <v/>
      </c>
      <c r="M580" s="382" t="str">
        <f t="shared" si="111"/>
        <v/>
      </c>
      <c r="N580" s="342">
        <f t="shared" si="112"/>
        <v>0</v>
      </c>
      <c r="O580" s="379"/>
      <c r="P580" s="342">
        <f t="shared" si="113"/>
        <v>0</v>
      </c>
      <c r="Q580" s="379"/>
      <c r="R580" s="342">
        <f t="shared" si="114"/>
        <v>0</v>
      </c>
      <c r="S580" s="379"/>
      <c r="T580" s="342">
        <f t="shared" si="115"/>
        <v>0</v>
      </c>
      <c r="U580" s="379"/>
      <c r="V580" s="342">
        <f t="shared" si="116"/>
        <v>0</v>
      </c>
      <c r="W580" s="379"/>
      <c r="X580" s="383">
        <f t="shared" si="117"/>
        <v>0</v>
      </c>
      <c r="Y580" s="377"/>
    </row>
    <row r="581" spans="1:25" x14ac:dyDescent="0.25">
      <c r="A581" s="377"/>
      <c r="B581" s="343"/>
      <c r="C581" s="377"/>
      <c r="D581" s="384"/>
      <c r="E581" s="377"/>
      <c r="F581" s="377"/>
      <c r="G581" s="381" t="str">
        <f t="shared" si="105"/>
        <v/>
      </c>
      <c r="H581" s="382">
        <f t="shared" si="106"/>
        <v>0</v>
      </c>
      <c r="I581" s="382" t="str">
        <f t="shared" si="107"/>
        <v/>
      </c>
      <c r="J581" s="382" t="str">
        <f t="shared" si="108"/>
        <v/>
      </c>
      <c r="K581" s="382" t="str">
        <f t="shared" si="109"/>
        <v/>
      </c>
      <c r="L581" s="382" t="str">
        <f t="shared" si="110"/>
        <v/>
      </c>
      <c r="M581" s="382" t="str">
        <f t="shared" si="111"/>
        <v/>
      </c>
      <c r="N581" s="342">
        <f t="shared" si="112"/>
        <v>0</v>
      </c>
      <c r="O581" s="379"/>
      <c r="P581" s="342">
        <f t="shared" si="113"/>
        <v>0</v>
      </c>
      <c r="Q581" s="379"/>
      <c r="R581" s="342">
        <f t="shared" si="114"/>
        <v>0</v>
      </c>
      <c r="S581" s="379"/>
      <c r="T581" s="342">
        <f t="shared" si="115"/>
        <v>0</v>
      </c>
      <c r="U581" s="379"/>
      <c r="V581" s="342">
        <f t="shared" si="116"/>
        <v>0</v>
      </c>
      <c r="W581" s="379"/>
      <c r="X581" s="383">
        <f t="shared" si="117"/>
        <v>0</v>
      </c>
      <c r="Y581" s="377"/>
    </row>
    <row r="582" spans="1:25" x14ac:dyDescent="0.25">
      <c r="A582" s="377"/>
      <c r="B582" s="343"/>
      <c r="C582" s="377"/>
      <c r="D582" s="384"/>
      <c r="E582" s="377"/>
      <c r="F582" s="377"/>
      <c r="G582" s="381" t="str">
        <f t="shared" si="105"/>
        <v/>
      </c>
      <c r="H582" s="382">
        <f t="shared" si="106"/>
        <v>0</v>
      </c>
      <c r="I582" s="382" t="str">
        <f t="shared" si="107"/>
        <v/>
      </c>
      <c r="J582" s="382" t="str">
        <f t="shared" si="108"/>
        <v/>
      </c>
      <c r="K582" s="382" t="str">
        <f t="shared" si="109"/>
        <v/>
      </c>
      <c r="L582" s="382" t="str">
        <f t="shared" si="110"/>
        <v/>
      </c>
      <c r="M582" s="382" t="str">
        <f t="shared" si="111"/>
        <v/>
      </c>
      <c r="N582" s="342">
        <f t="shared" si="112"/>
        <v>0</v>
      </c>
      <c r="O582" s="379"/>
      <c r="P582" s="342">
        <f t="shared" si="113"/>
        <v>0</v>
      </c>
      <c r="Q582" s="379"/>
      <c r="R582" s="342">
        <f t="shared" si="114"/>
        <v>0</v>
      </c>
      <c r="S582" s="379"/>
      <c r="T582" s="342">
        <f t="shared" si="115"/>
        <v>0</v>
      </c>
      <c r="U582" s="379"/>
      <c r="V582" s="342">
        <f t="shared" si="116"/>
        <v>0</v>
      </c>
      <c r="W582" s="379"/>
      <c r="X582" s="383">
        <f t="shared" si="117"/>
        <v>0</v>
      </c>
      <c r="Y582" s="377"/>
    </row>
    <row r="583" spans="1:25" x14ac:dyDescent="0.25">
      <c r="A583" s="377"/>
      <c r="B583" s="343"/>
      <c r="C583" s="377"/>
      <c r="D583" s="384"/>
      <c r="E583" s="377"/>
      <c r="F583" s="377"/>
      <c r="G583" s="381" t="str">
        <f t="shared" si="105"/>
        <v/>
      </c>
      <c r="H583" s="382">
        <f t="shared" si="106"/>
        <v>0</v>
      </c>
      <c r="I583" s="382" t="str">
        <f t="shared" si="107"/>
        <v/>
      </c>
      <c r="J583" s="382" t="str">
        <f t="shared" si="108"/>
        <v/>
      </c>
      <c r="K583" s="382" t="str">
        <f t="shared" si="109"/>
        <v/>
      </c>
      <c r="L583" s="382" t="str">
        <f t="shared" si="110"/>
        <v/>
      </c>
      <c r="M583" s="382" t="str">
        <f t="shared" si="111"/>
        <v/>
      </c>
      <c r="N583" s="342">
        <f t="shared" si="112"/>
        <v>0</v>
      </c>
      <c r="O583" s="379"/>
      <c r="P583" s="342">
        <f t="shared" si="113"/>
        <v>0</v>
      </c>
      <c r="Q583" s="379"/>
      <c r="R583" s="342">
        <f t="shared" si="114"/>
        <v>0</v>
      </c>
      <c r="S583" s="379"/>
      <c r="T583" s="342">
        <f t="shared" si="115"/>
        <v>0</v>
      </c>
      <c r="U583" s="379"/>
      <c r="V583" s="342">
        <f t="shared" si="116"/>
        <v>0</v>
      </c>
      <c r="W583" s="379"/>
      <c r="X583" s="383">
        <f t="shared" si="117"/>
        <v>0</v>
      </c>
      <c r="Y583" s="377"/>
    </row>
    <row r="584" spans="1:25" x14ac:dyDescent="0.25">
      <c r="A584" s="377"/>
      <c r="B584" s="343"/>
      <c r="C584" s="377"/>
      <c r="D584" s="384"/>
      <c r="E584" s="377"/>
      <c r="F584" s="377"/>
      <c r="G584" s="381" t="str">
        <f t="shared" si="105"/>
        <v/>
      </c>
      <c r="H584" s="382">
        <f t="shared" si="106"/>
        <v>0</v>
      </c>
      <c r="I584" s="382" t="str">
        <f t="shared" si="107"/>
        <v/>
      </c>
      <c r="J584" s="382" t="str">
        <f t="shared" si="108"/>
        <v/>
      </c>
      <c r="K584" s="382" t="str">
        <f t="shared" si="109"/>
        <v/>
      </c>
      <c r="L584" s="382" t="str">
        <f t="shared" si="110"/>
        <v/>
      </c>
      <c r="M584" s="382" t="str">
        <f t="shared" si="111"/>
        <v/>
      </c>
      <c r="N584" s="342">
        <f t="shared" si="112"/>
        <v>0</v>
      </c>
      <c r="O584" s="379"/>
      <c r="P584" s="342">
        <f t="shared" si="113"/>
        <v>0</v>
      </c>
      <c r="Q584" s="379"/>
      <c r="R584" s="342">
        <f t="shared" si="114"/>
        <v>0</v>
      </c>
      <c r="S584" s="379"/>
      <c r="T584" s="342">
        <f t="shared" si="115"/>
        <v>0</v>
      </c>
      <c r="U584" s="379"/>
      <c r="V584" s="342">
        <f t="shared" si="116"/>
        <v>0</v>
      </c>
      <c r="W584" s="379"/>
      <c r="X584" s="383">
        <f t="shared" si="117"/>
        <v>0</v>
      </c>
      <c r="Y584" s="377"/>
    </row>
    <row r="585" spans="1:25" x14ac:dyDescent="0.25">
      <c r="A585" s="377"/>
      <c r="B585" s="343"/>
      <c r="C585" s="377"/>
      <c r="D585" s="384"/>
      <c r="E585" s="377"/>
      <c r="F585" s="377"/>
      <c r="G585" s="381" t="str">
        <f t="shared" si="105"/>
        <v/>
      </c>
      <c r="H585" s="382">
        <f t="shared" si="106"/>
        <v>0</v>
      </c>
      <c r="I585" s="382" t="str">
        <f t="shared" si="107"/>
        <v/>
      </c>
      <c r="J585" s="382" t="str">
        <f t="shared" si="108"/>
        <v/>
      </c>
      <c r="K585" s="382" t="str">
        <f t="shared" si="109"/>
        <v/>
      </c>
      <c r="L585" s="382" t="str">
        <f t="shared" si="110"/>
        <v/>
      </c>
      <c r="M585" s="382" t="str">
        <f t="shared" si="111"/>
        <v/>
      </c>
      <c r="N585" s="342">
        <f t="shared" si="112"/>
        <v>0</v>
      </c>
      <c r="O585" s="379"/>
      <c r="P585" s="342">
        <f t="shared" si="113"/>
        <v>0</v>
      </c>
      <c r="Q585" s="379"/>
      <c r="R585" s="342">
        <f t="shared" si="114"/>
        <v>0</v>
      </c>
      <c r="S585" s="379"/>
      <c r="T585" s="342">
        <f t="shared" si="115"/>
        <v>0</v>
      </c>
      <c r="U585" s="379"/>
      <c r="V585" s="342">
        <f t="shared" si="116"/>
        <v>0</v>
      </c>
      <c r="W585" s="379"/>
      <c r="X585" s="383">
        <f t="shared" si="117"/>
        <v>0</v>
      </c>
      <c r="Y585" s="377"/>
    </row>
    <row r="586" spans="1:25" x14ac:dyDescent="0.25">
      <c r="A586" s="377"/>
      <c r="B586" s="343"/>
      <c r="C586" s="377"/>
      <c r="D586" s="384"/>
      <c r="E586" s="377"/>
      <c r="F586" s="377"/>
      <c r="G586" s="381" t="str">
        <f t="shared" si="105"/>
        <v/>
      </c>
      <c r="H586" s="382">
        <f t="shared" si="106"/>
        <v>0</v>
      </c>
      <c r="I586" s="382" t="str">
        <f t="shared" si="107"/>
        <v/>
      </c>
      <c r="J586" s="382" t="str">
        <f t="shared" si="108"/>
        <v/>
      </c>
      <c r="K586" s="382" t="str">
        <f t="shared" si="109"/>
        <v/>
      </c>
      <c r="L586" s="382" t="str">
        <f t="shared" si="110"/>
        <v/>
      </c>
      <c r="M586" s="382" t="str">
        <f t="shared" si="111"/>
        <v/>
      </c>
      <c r="N586" s="342">
        <f t="shared" si="112"/>
        <v>0</v>
      </c>
      <c r="O586" s="379"/>
      <c r="P586" s="342">
        <f t="shared" si="113"/>
        <v>0</v>
      </c>
      <c r="Q586" s="379"/>
      <c r="R586" s="342">
        <f t="shared" si="114"/>
        <v>0</v>
      </c>
      <c r="S586" s="379"/>
      <c r="T586" s="342">
        <f t="shared" si="115"/>
        <v>0</v>
      </c>
      <c r="U586" s="379"/>
      <c r="V586" s="342">
        <f t="shared" si="116"/>
        <v>0</v>
      </c>
      <c r="W586" s="379"/>
      <c r="X586" s="383">
        <f t="shared" si="117"/>
        <v>0</v>
      </c>
      <c r="Y586" s="377"/>
    </row>
    <row r="587" spans="1:25" x14ac:dyDescent="0.25">
      <c r="A587" s="377"/>
      <c r="B587" s="343"/>
      <c r="C587" s="377"/>
      <c r="D587" s="384"/>
      <c r="E587" s="377"/>
      <c r="F587" s="377"/>
      <c r="G587" s="381" t="str">
        <f t="shared" si="105"/>
        <v/>
      </c>
      <c r="H587" s="382">
        <f t="shared" si="106"/>
        <v>0</v>
      </c>
      <c r="I587" s="382" t="str">
        <f t="shared" si="107"/>
        <v/>
      </c>
      <c r="J587" s="382" t="str">
        <f t="shared" si="108"/>
        <v/>
      </c>
      <c r="K587" s="382" t="str">
        <f t="shared" si="109"/>
        <v/>
      </c>
      <c r="L587" s="382" t="str">
        <f t="shared" si="110"/>
        <v/>
      </c>
      <c r="M587" s="382" t="str">
        <f t="shared" si="111"/>
        <v/>
      </c>
      <c r="N587" s="342">
        <f t="shared" si="112"/>
        <v>0</v>
      </c>
      <c r="O587" s="379"/>
      <c r="P587" s="342">
        <f t="shared" si="113"/>
        <v>0</v>
      </c>
      <c r="Q587" s="379"/>
      <c r="R587" s="342">
        <f t="shared" si="114"/>
        <v>0</v>
      </c>
      <c r="S587" s="379"/>
      <c r="T587" s="342">
        <f t="shared" si="115"/>
        <v>0</v>
      </c>
      <c r="U587" s="379"/>
      <c r="V587" s="342">
        <f t="shared" si="116"/>
        <v>0</v>
      </c>
      <c r="W587" s="379"/>
      <c r="X587" s="383">
        <f t="shared" si="117"/>
        <v>0</v>
      </c>
      <c r="Y587" s="377"/>
    </row>
    <row r="588" spans="1:25" x14ac:dyDescent="0.25">
      <c r="A588" s="377"/>
      <c r="B588" s="343"/>
      <c r="C588" s="377"/>
      <c r="D588" s="384"/>
      <c r="E588" s="377"/>
      <c r="F588" s="377"/>
      <c r="G588" s="381" t="str">
        <f t="shared" si="105"/>
        <v/>
      </c>
      <c r="H588" s="382">
        <f t="shared" si="106"/>
        <v>0</v>
      </c>
      <c r="I588" s="382" t="str">
        <f t="shared" si="107"/>
        <v/>
      </c>
      <c r="J588" s="382" t="str">
        <f t="shared" si="108"/>
        <v/>
      </c>
      <c r="K588" s="382" t="str">
        <f t="shared" si="109"/>
        <v/>
      </c>
      <c r="L588" s="382" t="str">
        <f t="shared" si="110"/>
        <v/>
      </c>
      <c r="M588" s="382" t="str">
        <f t="shared" si="111"/>
        <v/>
      </c>
      <c r="N588" s="342">
        <f t="shared" si="112"/>
        <v>0</v>
      </c>
      <c r="O588" s="379"/>
      <c r="P588" s="342">
        <f t="shared" si="113"/>
        <v>0</v>
      </c>
      <c r="Q588" s="379"/>
      <c r="R588" s="342">
        <f t="shared" si="114"/>
        <v>0</v>
      </c>
      <c r="S588" s="379"/>
      <c r="T588" s="342">
        <f t="shared" si="115"/>
        <v>0</v>
      </c>
      <c r="U588" s="379"/>
      <c r="V588" s="342">
        <f t="shared" si="116"/>
        <v>0</v>
      </c>
      <c r="W588" s="379"/>
      <c r="X588" s="383">
        <f t="shared" si="117"/>
        <v>0</v>
      </c>
      <c r="Y588" s="377"/>
    </row>
    <row r="589" spans="1:25" x14ac:dyDescent="0.25">
      <c r="A589" s="377"/>
      <c r="B589" s="343"/>
      <c r="C589" s="377"/>
      <c r="D589" s="384"/>
      <c r="E589" s="377"/>
      <c r="F589" s="377"/>
      <c r="G589" s="381" t="str">
        <f t="shared" si="105"/>
        <v/>
      </c>
      <c r="H589" s="382">
        <f t="shared" si="106"/>
        <v>0</v>
      </c>
      <c r="I589" s="382" t="str">
        <f t="shared" si="107"/>
        <v/>
      </c>
      <c r="J589" s="382" t="str">
        <f t="shared" si="108"/>
        <v/>
      </c>
      <c r="K589" s="382" t="str">
        <f t="shared" si="109"/>
        <v/>
      </c>
      <c r="L589" s="382" t="str">
        <f t="shared" si="110"/>
        <v/>
      </c>
      <c r="M589" s="382" t="str">
        <f t="shared" si="111"/>
        <v/>
      </c>
      <c r="N589" s="342">
        <f t="shared" si="112"/>
        <v>0</v>
      </c>
      <c r="O589" s="379"/>
      <c r="P589" s="342">
        <f t="shared" si="113"/>
        <v>0</v>
      </c>
      <c r="Q589" s="379"/>
      <c r="R589" s="342">
        <f t="shared" si="114"/>
        <v>0</v>
      </c>
      <c r="S589" s="379"/>
      <c r="T589" s="342">
        <f t="shared" si="115"/>
        <v>0</v>
      </c>
      <c r="U589" s="379"/>
      <c r="V589" s="342">
        <f t="shared" si="116"/>
        <v>0</v>
      </c>
      <c r="W589" s="379"/>
      <c r="X589" s="383">
        <f t="shared" si="117"/>
        <v>0</v>
      </c>
      <c r="Y589" s="377"/>
    </row>
    <row r="590" spans="1:25" x14ac:dyDescent="0.25">
      <c r="A590" s="377"/>
      <c r="B590" s="343"/>
      <c r="C590" s="377"/>
      <c r="D590" s="384"/>
      <c r="E590" s="377"/>
      <c r="F590" s="377"/>
      <c r="G590" s="381" t="str">
        <f t="shared" si="105"/>
        <v/>
      </c>
      <c r="H590" s="382">
        <f t="shared" si="106"/>
        <v>0</v>
      </c>
      <c r="I590" s="382" t="str">
        <f t="shared" si="107"/>
        <v/>
      </c>
      <c r="J590" s="382" t="str">
        <f t="shared" si="108"/>
        <v/>
      </c>
      <c r="K590" s="382" t="str">
        <f t="shared" si="109"/>
        <v/>
      </c>
      <c r="L590" s="382" t="str">
        <f t="shared" si="110"/>
        <v/>
      </c>
      <c r="M590" s="382" t="str">
        <f t="shared" si="111"/>
        <v/>
      </c>
      <c r="N590" s="342">
        <f t="shared" si="112"/>
        <v>0</v>
      </c>
      <c r="O590" s="379"/>
      <c r="P590" s="342">
        <f t="shared" si="113"/>
        <v>0</v>
      </c>
      <c r="Q590" s="379"/>
      <c r="R590" s="342">
        <f t="shared" si="114"/>
        <v>0</v>
      </c>
      <c r="S590" s="379"/>
      <c r="T590" s="342">
        <f t="shared" si="115"/>
        <v>0</v>
      </c>
      <c r="U590" s="379"/>
      <c r="V590" s="342">
        <f t="shared" si="116"/>
        <v>0</v>
      </c>
      <c r="W590" s="379"/>
      <c r="X590" s="383">
        <f t="shared" si="117"/>
        <v>0</v>
      </c>
      <c r="Y590" s="377"/>
    </row>
    <row r="591" spans="1:25" x14ac:dyDescent="0.25">
      <c r="A591" s="377"/>
      <c r="B591" s="343"/>
      <c r="C591" s="377"/>
      <c r="D591" s="384"/>
      <c r="E591" s="377"/>
      <c r="F591" s="377"/>
      <c r="G591" s="381" t="str">
        <f t="shared" si="105"/>
        <v/>
      </c>
      <c r="H591" s="382">
        <f t="shared" si="106"/>
        <v>0</v>
      </c>
      <c r="I591" s="382" t="str">
        <f t="shared" si="107"/>
        <v/>
      </c>
      <c r="J591" s="382" t="str">
        <f t="shared" si="108"/>
        <v/>
      </c>
      <c r="K591" s="382" t="str">
        <f t="shared" si="109"/>
        <v/>
      </c>
      <c r="L591" s="382" t="str">
        <f t="shared" si="110"/>
        <v/>
      </c>
      <c r="M591" s="382" t="str">
        <f t="shared" si="111"/>
        <v/>
      </c>
      <c r="N591" s="342">
        <f t="shared" si="112"/>
        <v>0</v>
      </c>
      <c r="O591" s="379"/>
      <c r="P591" s="342">
        <f t="shared" si="113"/>
        <v>0</v>
      </c>
      <c r="Q591" s="379"/>
      <c r="R591" s="342">
        <f t="shared" si="114"/>
        <v>0</v>
      </c>
      <c r="S591" s="379"/>
      <c r="T591" s="342">
        <f t="shared" si="115"/>
        <v>0</v>
      </c>
      <c r="U591" s="379"/>
      <c r="V591" s="342">
        <f t="shared" si="116"/>
        <v>0</v>
      </c>
      <c r="W591" s="379"/>
      <c r="X591" s="383">
        <f t="shared" si="117"/>
        <v>0</v>
      </c>
      <c r="Y591" s="377"/>
    </row>
    <row r="592" spans="1:25" x14ac:dyDescent="0.25">
      <c r="A592" s="377"/>
      <c r="B592" s="343"/>
      <c r="C592" s="377"/>
      <c r="D592" s="384"/>
      <c r="E592" s="377"/>
      <c r="F592" s="377"/>
      <c r="G592" s="381" t="str">
        <f t="shared" si="105"/>
        <v/>
      </c>
      <c r="H592" s="382">
        <f t="shared" si="106"/>
        <v>0</v>
      </c>
      <c r="I592" s="382" t="str">
        <f t="shared" si="107"/>
        <v/>
      </c>
      <c r="J592" s="382" t="str">
        <f t="shared" si="108"/>
        <v/>
      </c>
      <c r="K592" s="382" t="str">
        <f t="shared" si="109"/>
        <v/>
      </c>
      <c r="L592" s="382" t="str">
        <f t="shared" si="110"/>
        <v/>
      </c>
      <c r="M592" s="382" t="str">
        <f t="shared" si="111"/>
        <v/>
      </c>
      <c r="N592" s="342">
        <f t="shared" si="112"/>
        <v>0</v>
      </c>
      <c r="O592" s="379"/>
      <c r="P592" s="342">
        <f t="shared" si="113"/>
        <v>0</v>
      </c>
      <c r="Q592" s="379"/>
      <c r="R592" s="342">
        <f t="shared" si="114"/>
        <v>0</v>
      </c>
      <c r="S592" s="379"/>
      <c r="T592" s="342">
        <f t="shared" si="115"/>
        <v>0</v>
      </c>
      <c r="U592" s="379"/>
      <c r="V592" s="342">
        <f t="shared" si="116"/>
        <v>0</v>
      </c>
      <c r="W592" s="379"/>
      <c r="X592" s="383">
        <f t="shared" si="117"/>
        <v>0</v>
      </c>
      <c r="Y592" s="377"/>
    </row>
    <row r="593" spans="1:25" x14ac:dyDescent="0.25">
      <c r="A593" s="377"/>
      <c r="B593" s="343"/>
      <c r="C593" s="377"/>
      <c r="D593" s="384"/>
      <c r="E593" s="377"/>
      <c r="F593" s="377"/>
      <c r="G593" s="381" t="str">
        <f t="shared" si="105"/>
        <v/>
      </c>
      <c r="H593" s="382">
        <f t="shared" si="106"/>
        <v>0</v>
      </c>
      <c r="I593" s="382" t="str">
        <f t="shared" si="107"/>
        <v/>
      </c>
      <c r="J593" s="382" t="str">
        <f t="shared" si="108"/>
        <v/>
      </c>
      <c r="K593" s="382" t="str">
        <f t="shared" si="109"/>
        <v/>
      </c>
      <c r="L593" s="382" t="str">
        <f t="shared" si="110"/>
        <v/>
      </c>
      <c r="M593" s="382" t="str">
        <f t="shared" si="111"/>
        <v/>
      </c>
      <c r="N593" s="342">
        <f t="shared" si="112"/>
        <v>0</v>
      </c>
      <c r="O593" s="379"/>
      <c r="P593" s="342">
        <f t="shared" si="113"/>
        <v>0</v>
      </c>
      <c r="Q593" s="379"/>
      <c r="R593" s="342">
        <f t="shared" si="114"/>
        <v>0</v>
      </c>
      <c r="S593" s="379"/>
      <c r="T593" s="342">
        <f t="shared" si="115"/>
        <v>0</v>
      </c>
      <c r="U593" s="379"/>
      <c r="V593" s="342">
        <f t="shared" si="116"/>
        <v>0</v>
      </c>
      <c r="W593" s="379"/>
      <c r="X593" s="383">
        <f t="shared" si="117"/>
        <v>0</v>
      </c>
      <c r="Y593" s="377"/>
    </row>
    <row r="594" spans="1:25" x14ac:dyDescent="0.25">
      <c r="A594" s="377"/>
      <c r="B594" s="343"/>
      <c r="C594" s="377"/>
      <c r="D594" s="384"/>
      <c r="E594" s="377"/>
      <c r="F594" s="377"/>
      <c r="G594" s="381" t="str">
        <f t="shared" si="105"/>
        <v/>
      </c>
      <c r="H594" s="382">
        <f t="shared" si="106"/>
        <v>0</v>
      </c>
      <c r="I594" s="382" t="str">
        <f t="shared" si="107"/>
        <v/>
      </c>
      <c r="J594" s="382" t="str">
        <f t="shared" si="108"/>
        <v/>
      </c>
      <c r="K594" s="382" t="str">
        <f t="shared" si="109"/>
        <v/>
      </c>
      <c r="L594" s="382" t="str">
        <f t="shared" si="110"/>
        <v/>
      </c>
      <c r="M594" s="382" t="str">
        <f t="shared" si="111"/>
        <v/>
      </c>
      <c r="N594" s="342">
        <f t="shared" si="112"/>
        <v>0</v>
      </c>
      <c r="O594" s="379"/>
      <c r="P594" s="342">
        <f t="shared" si="113"/>
        <v>0</v>
      </c>
      <c r="Q594" s="379"/>
      <c r="R594" s="342">
        <f t="shared" si="114"/>
        <v>0</v>
      </c>
      <c r="S594" s="379"/>
      <c r="T594" s="342">
        <f t="shared" si="115"/>
        <v>0</v>
      </c>
      <c r="U594" s="379"/>
      <c r="V594" s="342">
        <f t="shared" si="116"/>
        <v>0</v>
      </c>
      <c r="W594" s="379"/>
      <c r="X594" s="383">
        <f t="shared" si="117"/>
        <v>0</v>
      </c>
      <c r="Y594" s="377"/>
    </row>
    <row r="595" spans="1:25" x14ac:dyDescent="0.25">
      <c r="A595" s="377"/>
      <c r="B595" s="343"/>
      <c r="C595" s="377"/>
      <c r="D595" s="384"/>
      <c r="E595" s="377"/>
      <c r="F595" s="377"/>
      <c r="G595" s="381" t="str">
        <f t="shared" si="105"/>
        <v/>
      </c>
      <c r="H595" s="382">
        <f t="shared" si="106"/>
        <v>0</v>
      </c>
      <c r="I595" s="382" t="str">
        <f t="shared" si="107"/>
        <v/>
      </c>
      <c r="J595" s="382" t="str">
        <f t="shared" si="108"/>
        <v/>
      </c>
      <c r="K595" s="382" t="str">
        <f t="shared" si="109"/>
        <v/>
      </c>
      <c r="L595" s="382" t="str">
        <f t="shared" si="110"/>
        <v/>
      </c>
      <c r="M595" s="382" t="str">
        <f t="shared" si="111"/>
        <v/>
      </c>
      <c r="N595" s="342">
        <f t="shared" si="112"/>
        <v>0</v>
      </c>
      <c r="O595" s="379"/>
      <c r="P595" s="342">
        <f t="shared" si="113"/>
        <v>0</v>
      </c>
      <c r="Q595" s="379"/>
      <c r="R595" s="342">
        <f t="shared" si="114"/>
        <v>0</v>
      </c>
      <c r="S595" s="379"/>
      <c r="T595" s="342">
        <f t="shared" si="115"/>
        <v>0</v>
      </c>
      <c r="U595" s="379"/>
      <c r="V595" s="342">
        <f t="shared" si="116"/>
        <v>0</v>
      </c>
      <c r="W595" s="379"/>
      <c r="X595" s="383">
        <f t="shared" si="117"/>
        <v>0</v>
      </c>
      <c r="Y595" s="377"/>
    </row>
    <row r="596" spans="1:25" x14ac:dyDescent="0.25">
      <c r="A596" s="377"/>
      <c r="B596" s="343"/>
      <c r="C596" s="377"/>
      <c r="D596" s="384"/>
      <c r="E596" s="377"/>
      <c r="F596" s="377"/>
      <c r="G596" s="381" t="str">
        <f t="shared" si="105"/>
        <v/>
      </c>
      <c r="H596" s="382">
        <f t="shared" si="106"/>
        <v>0</v>
      </c>
      <c r="I596" s="382" t="str">
        <f t="shared" si="107"/>
        <v/>
      </c>
      <c r="J596" s="382" t="str">
        <f t="shared" si="108"/>
        <v/>
      </c>
      <c r="K596" s="382" t="str">
        <f t="shared" si="109"/>
        <v/>
      </c>
      <c r="L596" s="382" t="str">
        <f t="shared" si="110"/>
        <v/>
      </c>
      <c r="M596" s="382" t="str">
        <f t="shared" si="111"/>
        <v/>
      </c>
      <c r="N596" s="342">
        <f t="shared" si="112"/>
        <v>0</v>
      </c>
      <c r="O596" s="379"/>
      <c r="P596" s="342">
        <f t="shared" si="113"/>
        <v>0</v>
      </c>
      <c r="Q596" s="379"/>
      <c r="R596" s="342">
        <f t="shared" si="114"/>
        <v>0</v>
      </c>
      <c r="S596" s="379"/>
      <c r="T596" s="342">
        <f t="shared" si="115"/>
        <v>0</v>
      </c>
      <c r="U596" s="379"/>
      <c r="V596" s="342">
        <f t="shared" si="116"/>
        <v>0</v>
      </c>
      <c r="W596" s="379"/>
      <c r="X596" s="383">
        <f t="shared" si="117"/>
        <v>0</v>
      </c>
      <c r="Y596" s="377"/>
    </row>
    <row r="597" spans="1:25" x14ac:dyDescent="0.25">
      <c r="A597" s="377"/>
      <c r="B597" s="343"/>
      <c r="C597" s="377"/>
      <c r="D597" s="384"/>
      <c r="E597" s="377"/>
      <c r="F597" s="377"/>
      <c r="G597" s="381" t="str">
        <f t="shared" ref="G597:G660" si="118">IF(E597="","",DATE(YEAR(D597),MONTH(D597)+E597,DAY(D597)-1))</f>
        <v/>
      </c>
      <c r="H597" s="382">
        <f t="shared" ref="H597:H660" si="119">SUM(I597:M597)</f>
        <v>0</v>
      </c>
      <c r="I597" s="382" t="str">
        <f t="shared" ref="I597:I660" si="120">IF(E597="","",IFERROR(AND($I$5,$J$5)*DATEDIF(MAX($I$5,$D597),MIN($J$5,$G597)+1,"m"),0))</f>
        <v/>
      </c>
      <c r="J597" s="382" t="str">
        <f t="shared" ref="J597:J660" si="121">IF(E597="","",IFERROR(AND($I$6,$J$6)*DATEDIF(MAX($I$6,$D597),MIN($J$6,$G597)+1,"m"),0))</f>
        <v/>
      </c>
      <c r="K597" s="382" t="str">
        <f t="shared" ref="K597:K660" si="122">IF(E597="","",IFERROR(AND($I$7,$J$7)*DATEDIF(MAX($I$7,$D597),MIN($J$7,$G597)+1,"m"),0))</f>
        <v/>
      </c>
      <c r="L597" s="382" t="str">
        <f t="shared" ref="L597:L660" si="123">IF(E597="","",IFERROR(AND($I$8,$J$8)*DATEDIF(MAX($I$8,$D597),MIN($J$8,$G597)+1,"m"),0))</f>
        <v/>
      </c>
      <c r="M597" s="382" t="str">
        <f t="shared" ref="M597:M660" si="124">IF(E597="","",IFERROR(AND($I$9,$J$9)*DATEDIF(MAX($I$9,$D597),MIN($J$9,$G597)+1,"m"),0))</f>
        <v/>
      </c>
      <c r="N597" s="342">
        <f t="shared" ref="N597:N660" si="125">IFERROR(ROUND(B597/E597*I597*F597,2),0)</f>
        <v>0</v>
      </c>
      <c r="O597" s="379"/>
      <c r="P597" s="342">
        <f t="shared" ref="P597:P660" si="126">IFERROR(ROUND(B597/E597*J597*F597,2),0)</f>
        <v>0</v>
      </c>
      <c r="Q597" s="379"/>
      <c r="R597" s="342">
        <f t="shared" ref="R597:R660" si="127">IFERROR(ROUND(B597/E597*K597*F597,2),0)</f>
        <v>0</v>
      </c>
      <c r="S597" s="379"/>
      <c r="T597" s="342">
        <f t="shared" ref="T597:T660" si="128">IFERROR(ROUND(B597/E597*L597*F597,2),0)</f>
        <v>0</v>
      </c>
      <c r="U597" s="379"/>
      <c r="V597" s="342">
        <f t="shared" ref="V597:V660" si="129">IFERROR(ROUND(B597/E597*M597*F597,2),0)</f>
        <v>0</v>
      </c>
      <c r="W597" s="379"/>
      <c r="X597" s="383">
        <f t="shared" ref="X597:X660" si="130">B597-SUM(N597:V597)</f>
        <v>0</v>
      </c>
      <c r="Y597" s="377"/>
    </row>
    <row r="598" spans="1:25" x14ac:dyDescent="0.25">
      <c r="A598" s="377"/>
      <c r="B598" s="343"/>
      <c r="C598" s="377"/>
      <c r="D598" s="384"/>
      <c r="E598" s="377"/>
      <c r="F598" s="377"/>
      <c r="G598" s="381" t="str">
        <f t="shared" si="118"/>
        <v/>
      </c>
      <c r="H598" s="382">
        <f t="shared" si="119"/>
        <v>0</v>
      </c>
      <c r="I598" s="382" t="str">
        <f t="shared" si="120"/>
        <v/>
      </c>
      <c r="J598" s="382" t="str">
        <f t="shared" si="121"/>
        <v/>
      </c>
      <c r="K598" s="382" t="str">
        <f t="shared" si="122"/>
        <v/>
      </c>
      <c r="L598" s="382" t="str">
        <f t="shared" si="123"/>
        <v/>
      </c>
      <c r="M598" s="382" t="str">
        <f t="shared" si="124"/>
        <v/>
      </c>
      <c r="N598" s="342">
        <f t="shared" si="125"/>
        <v>0</v>
      </c>
      <c r="O598" s="379"/>
      <c r="P598" s="342">
        <f t="shared" si="126"/>
        <v>0</v>
      </c>
      <c r="Q598" s="379"/>
      <c r="R598" s="342">
        <f t="shared" si="127"/>
        <v>0</v>
      </c>
      <c r="S598" s="379"/>
      <c r="T598" s="342">
        <f t="shared" si="128"/>
        <v>0</v>
      </c>
      <c r="U598" s="379"/>
      <c r="V598" s="342">
        <f t="shared" si="129"/>
        <v>0</v>
      </c>
      <c r="W598" s="379"/>
      <c r="X598" s="383">
        <f t="shared" si="130"/>
        <v>0</v>
      </c>
      <c r="Y598" s="377"/>
    </row>
    <row r="599" spans="1:25" x14ac:dyDescent="0.25">
      <c r="A599" s="377"/>
      <c r="B599" s="343"/>
      <c r="C599" s="377"/>
      <c r="D599" s="384"/>
      <c r="E599" s="377"/>
      <c r="F599" s="377"/>
      <c r="G599" s="381" t="str">
        <f t="shared" si="118"/>
        <v/>
      </c>
      <c r="H599" s="382">
        <f t="shared" si="119"/>
        <v>0</v>
      </c>
      <c r="I599" s="382" t="str">
        <f t="shared" si="120"/>
        <v/>
      </c>
      <c r="J599" s="382" t="str">
        <f t="shared" si="121"/>
        <v/>
      </c>
      <c r="K599" s="382" t="str">
        <f t="shared" si="122"/>
        <v/>
      </c>
      <c r="L599" s="382" t="str">
        <f t="shared" si="123"/>
        <v/>
      </c>
      <c r="M599" s="382" t="str">
        <f t="shared" si="124"/>
        <v/>
      </c>
      <c r="N599" s="342">
        <f t="shared" si="125"/>
        <v>0</v>
      </c>
      <c r="O599" s="379"/>
      <c r="P599" s="342">
        <f t="shared" si="126"/>
        <v>0</v>
      </c>
      <c r="Q599" s="379"/>
      <c r="R599" s="342">
        <f t="shared" si="127"/>
        <v>0</v>
      </c>
      <c r="S599" s="379"/>
      <c r="T599" s="342">
        <f t="shared" si="128"/>
        <v>0</v>
      </c>
      <c r="U599" s="379"/>
      <c r="V599" s="342">
        <f t="shared" si="129"/>
        <v>0</v>
      </c>
      <c r="W599" s="379"/>
      <c r="X599" s="383">
        <f t="shared" si="130"/>
        <v>0</v>
      </c>
      <c r="Y599" s="377"/>
    </row>
    <row r="600" spans="1:25" x14ac:dyDescent="0.25">
      <c r="A600" s="377"/>
      <c r="B600" s="343"/>
      <c r="C600" s="377"/>
      <c r="D600" s="384"/>
      <c r="E600" s="377"/>
      <c r="F600" s="377"/>
      <c r="G600" s="381" t="str">
        <f t="shared" si="118"/>
        <v/>
      </c>
      <c r="H600" s="382">
        <f t="shared" si="119"/>
        <v>0</v>
      </c>
      <c r="I600" s="382" t="str">
        <f t="shared" si="120"/>
        <v/>
      </c>
      <c r="J600" s="382" t="str">
        <f t="shared" si="121"/>
        <v/>
      </c>
      <c r="K600" s="382" t="str">
        <f t="shared" si="122"/>
        <v/>
      </c>
      <c r="L600" s="382" t="str">
        <f t="shared" si="123"/>
        <v/>
      </c>
      <c r="M600" s="382" t="str">
        <f t="shared" si="124"/>
        <v/>
      </c>
      <c r="N600" s="342">
        <f t="shared" si="125"/>
        <v>0</v>
      </c>
      <c r="O600" s="379"/>
      <c r="P600" s="342">
        <f t="shared" si="126"/>
        <v>0</v>
      </c>
      <c r="Q600" s="379"/>
      <c r="R600" s="342">
        <f t="shared" si="127"/>
        <v>0</v>
      </c>
      <c r="S600" s="379"/>
      <c r="T600" s="342">
        <f t="shared" si="128"/>
        <v>0</v>
      </c>
      <c r="U600" s="379"/>
      <c r="V600" s="342">
        <f t="shared" si="129"/>
        <v>0</v>
      </c>
      <c r="W600" s="379"/>
      <c r="X600" s="383">
        <f t="shared" si="130"/>
        <v>0</v>
      </c>
      <c r="Y600" s="377"/>
    </row>
    <row r="601" spans="1:25" x14ac:dyDescent="0.25">
      <c r="A601" s="377"/>
      <c r="B601" s="343"/>
      <c r="C601" s="377"/>
      <c r="D601" s="384"/>
      <c r="E601" s="377"/>
      <c r="F601" s="377"/>
      <c r="G601" s="381" t="str">
        <f t="shared" si="118"/>
        <v/>
      </c>
      <c r="H601" s="382">
        <f t="shared" si="119"/>
        <v>0</v>
      </c>
      <c r="I601" s="382" t="str">
        <f t="shared" si="120"/>
        <v/>
      </c>
      <c r="J601" s="382" t="str">
        <f t="shared" si="121"/>
        <v/>
      </c>
      <c r="K601" s="382" t="str">
        <f t="shared" si="122"/>
        <v/>
      </c>
      <c r="L601" s="382" t="str">
        <f t="shared" si="123"/>
        <v/>
      </c>
      <c r="M601" s="382" t="str">
        <f t="shared" si="124"/>
        <v/>
      </c>
      <c r="N601" s="342">
        <f t="shared" si="125"/>
        <v>0</v>
      </c>
      <c r="O601" s="379"/>
      <c r="P601" s="342">
        <f t="shared" si="126"/>
        <v>0</v>
      </c>
      <c r="Q601" s="379"/>
      <c r="R601" s="342">
        <f t="shared" si="127"/>
        <v>0</v>
      </c>
      <c r="S601" s="379"/>
      <c r="T601" s="342">
        <f t="shared" si="128"/>
        <v>0</v>
      </c>
      <c r="U601" s="379"/>
      <c r="V601" s="342">
        <f t="shared" si="129"/>
        <v>0</v>
      </c>
      <c r="W601" s="379"/>
      <c r="X601" s="383">
        <f t="shared" si="130"/>
        <v>0</v>
      </c>
      <c r="Y601" s="377"/>
    </row>
    <row r="602" spans="1:25" x14ac:dyDescent="0.25">
      <c r="A602" s="377"/>
      <c r="B602" s="343"/>
      <c r="C602" s="377"/>
      <c r="D602" s="384"/>
      <c r="E602" s="377"/>
      <c r="F602" s="377"/>
      <c r="G602" s="381" t="str">
        <f t="shared" si="118"/>
        <v/>
      </c>
      <c r="H602" s="382">
        <f t="shared" si="119"/>
        <v>0</v>
      </c>
      <c r="I602" s="382" t="str">
        <f t="shared" si="120"/>
        <v/>
      </c>
      <c r="J602" s="382" t="str">
        <f t="shared" si="121"/>
        <v/>
      </c>
      <c r="K602" s="382" t="str">
        <f t="shared" si="122"/>
        <v/>
      </c>
      <c r="L602" s="382" t="str">
        <f t="shared" si="123"/>
        <v/>
      </c>
      <c r="M602" s="382" t="str">
        <f t="shared" si="124"/>
        <v/>
      </c>
      <c r="N602" s="342">
        <f t="shared" si="125"/>
        <v>0</v>
      </c>
      <c r="O602" s="379"/>
      <c r="P602" s="342">
        <f t="shared" si="126"/>
        <v>0</v>
      </c>
      <c r="Q602" s="379"/>
      <c r="R602" s="342">
        <f t="shared" si="127"/>
        <v>0</v>
      </c>
      <c r="S602" s="379"/>
      <c r="T602" s="342">
        <f t="shared" si="128"/>
        <v>0</v>
      </c>
      <c r="U602" s="379"/>
      <c r="V602" s="342">
        <f t="shared" si="129"/>
        <v>0</v>
      </c>
      <c r="W602" s="379"/>
      <c r="X602" s="383">
        <f t="shared" si="130"/>
        <v>0</v>
      </c>
      <c r="Y602" s="377"/>
    </row>
    <row r="603" spans="1:25" x14ac:dyDescent="0.25">
      <c r="A603" s="377"/>
      <c r="B603" s="343"/>
      <c r="C603" s="377"/>
      <c r="D603" s="384"/>
      <c r="E603" s="377"/>
      <c r="F603" s="377"/>
      <c r="G603" s="381" t="str">
        <f t="shared" si="118"/>
        <v/>
      </c>
      <c r="H603" s="382">
        <f t="shared" si="119"/>
        <v>0</v>
      </c>
      <c r="I603" s="382" t="str">
        <f t="shared" si="120"/>
        <v/>
      </c>
      <c r="J603" s="382" t="str">
        <f t="shared" si="121"/>
        <v/>
      </c>
      <c r="K603" s="382" t="str">
        <f t="shared" si="122"/>
        <v/>
      </c>
      <c r="L603" s="382" t="str">
        <f t="shared" si="123"/>
        <v/>
      </c>
      <c r="M603" s="382" t="str">
        <f t="shared" si="124"/>
        <v/>
      </c>
      <c r="N603" s="342">
        <f t="shared" si="125"/>
        <v>0</v>
      </c>
      <c r="O603" s="379"/>
      <c r="P603" s="342">
        <f t="shared" si="126"/>
        <v>0</v>
      </c>
      <c r="Q603" s="379"/>
      <c r="R603" s="342">
        <f t="shared" si="127"/>
        <v>0</v>
      </c>
      <c r="S603" s="379"/>
      <c r="T603" s="342">
        <f t="shared" si="128"/>
        <v>0</v>
      </c>
      <c r="U603" s="379"/>
      <c r="V603" s="342">
        <f t="shared" si="129"/>
        <v>0</v>
      </c>
      <c r="W603" s="379"/>
      <c r="X603" s="383">
        <f t="shared" si="130"/>
        <v>0</v>
      </c>
      <c r="Y603" s="377"/>
    </row>
    <row r="604" spans="1:25" x14ac:dyDescent="0.25">
      <c r="A604" s="377"/>
      <c r="B604" s="343"/>
      <c r="C604" s="377"/>
      <c r="D604" s="384"/>
      <c r="E604" s="377"/>
      <c r="F604" s="377"/>
      <c r="G604" s="381" t="str">
        <f t="shared" si="118"/>
        <v/>
      </c>
      <c r="H604" s="382">
        <f t="shared" si="119"/>
        <v>0</v>
      </c>
      <c r="I604" s="382" t="str">
        <f t="shared" si="120"/>
        <v/>
      </c>
      <c r="J604" s="382" t="str">
        <f t="shared" si="121"/>
        <v/>
      </c>
      <c r="K604" s="382" t="str">
        <f t="shared" si="122"/>
        <v/>
      </c>
      <c r="L604" s="382" t="str">
        <f t="shared" si="123"/>
        <v/>
      </c>
      <c r="M604" s="382" t="str">
        <f t="shared" si="124"/>
        <v/>
      </c>
      <c r="N604" s="342">
        <f t="shared" si="125"/>
        <v>0</v>
      </c>
      <c r="O604" s="379"/>
      <c r="P604" s="342">
        <f t="shared" si="126"/>
        <v>0</v>
      </c>
      <c r="Q604" s="379"/>
      <c r="R604" s="342">
        <f t="shared" si="127"/>
        <v>0</v>
      </c>
      <c r="S604" s="379"/>
      <c r="T604" s="342">
        <f t="shared" si="128"/>
        <v>0</v>
      </c>
      <c r="U604" s="379"/>
      <c r="V604" s="342">
        <f t="shared" si="129"/>
        <v>0</v>
      </c>
      <c r="W604" s="379"/>
      <c r="X604" s="383">
        <f t="shared" si="130"/>
        <v>0</v>
      </c>
      <c r="Y604" s="377"/>
    </row>
    <row r="605" spans="1:25" x14ac:dyDescent="0.25">
      <c r="A605" s="377"/>
      <c r="B605" s="343"/>
      <c r="C605" s="377"/>
      <c r="D605" s="384"/>
      <c r="E605" s="377"/>
      <c r="F605" s="377"/>
      <c r="G605" s="381" t="str">
        <f t="shared" si="118"/>
        <v/>
      </c>
      <c r="H605" s="382">
        <f t="shared" si="119"/>
        <v>0</v>
      </c>
      <c r="I605" s="382" t="str">
        <f t="shared" si="120"/>
        <v/>
      </c>
      <c r="J605" s="382" t="str">
        <f t="shared" si="121"/>
        <v/>
      </c>
      <c r="K605" s="382" t="str">
        <f t="shared" si="122"/>
        <v/>
      </c>
      <c r="L605" s="382" t="str">
        <f t="shared" si="123"/>
        <v/>
      </c>
      <c r="M605" s="382" t="str">
        <f t="shared" si="124"/>
        <v/>
      </c>
      <c r="N605" s="342">
        <f t="shared" si="125"/>
        <v>0</v>
      </c>
      <c r="O605" s="379"/>
      <c r="P605" s="342">
        <f t="shared" si="126"/>
        <v>0</v>
      </c>
      <c r="Q605" s="379"/>
      <c r="R605" s="342">
        <f t="shared" si="127"/>
        <v>0</v>
      </c>
      <c r="S605" s="379"/>
      <c r="T605" s="342">
        <f t="shared" si="128"/>
        <v>0</v>
      </c>
      <c r="U605" s="379"/>
      <c r="V605" s="342">
        <f t="shared" si="129"/>
        <v>0</v>
      </c>
      <c r="W605" s="379"/>
      <c r="X605" s="383">
        <f t="shared" si="130"/>
        <v>0</v>
      </c>
      <c r="Y605" s="377"/>
    </row>
    <row r="606" spans="1:25" x14ac:dyDescent="0.25">
      <c r="A606" s="377"/>
      <c r="B606" s="343"/>
      <c r="C606" s="377"/>
      <c r="D606" s="384"/>
      <c r="E606" s="377"/>
      <c r="F606" s="377"/>
      <c r="G606" s="381" t="str">
        <f t="shared" si="118"/>
        <v/>
      </c>
      <c r="H606" s="382">
        <f t="shared" si="119"/>
        <v>0</v>
      </c>
      <c r="I606" s="382" t="str">
        <f t="shared" si="120"/>
        <v/>
      </c>
      <c r="J606" s="382" t="str">
        <f t="shared" si="121"/>
        <v/>
      </c>
      <c r="K606" s="382" t="str">
        <f t="shared" si="122"/>
        <v/>
      </c>
      <c r="L606" s="382" t="str">
        <f t="shared" si="123"/>
        <v/>
      </c>
      <c r="M606" s="382" t="str">
        <f t="shared" si="124"/>
        <v/>
      </c>
      <c r="N606" s="342">
        <f t="shared" si="125"/>
        <v>0</v>
      </c>
      <c r="O606" s="379"/>
      <c r="P606" s="342">
        <f t="shared" si="126"/>
        <v>0</v>
      </c>
      <c r="Q606" s="379"/>
      <c r="R606" s="342">
        <f t="shared" si="127"/>
        <v>0</v>
      </c>
      <c r="S606" s="379"/>
      <c r="T606" s="342">
        <f t="shared" si="128"/>
        <v>0</v>
      </c>
      <c r="U606" s="379"/>
      <c r="V606" s="342">
        <f t="shared" si="129"/>
        <v>0</v>
      </c>
      <c r="W606" s="379"/>
      <c r="X606" s="383">
        <f t="shared" si="130"/>
        <v>0</v>
      </c>
      <c r="Y606" s="377"/>
    </row>
    <row r="607" spans="1:25" x14ac:dyDescent="0.25">
      <c r="A607" s="377"/>
      <c r="B607" s="343"/>
      <c r="C607" s="377"/>
      <c r="D607" s="384"/>
      <c r="E607" s="377"/>
      <c r="F607" s="377"/>
      <c r="G607" s="381" t="str">
        <f t="shared" si="118"/>
        <v/>
      </c>
      <c r="H607" s="382">
        <f t="shared" si="119"/>
        <v>0</v>
      </c>
      <c r="I607" s="382" t="str">
        <f t="shared" si="120"/>
        <v/>
      </c>
      <c r="J607" s="382" t="str">
        <f t="shared" si="121"/>
        <v/>
      </c>
      <c r="K607" s="382" t="str">
        <f t="shared" si="122"/>
        <v/>
      </c>
      <c r="L607" s="382" t="str">
        <f t="shared" si="123"/>
        <v/>
      </c>
      <c r="M607" s="382" t="str">
        <f t="shared" si="124"/>
        <v/>
      </c>
      <c r="N607" s="342">
        <f t="shared" si="125"/>
        <v>0</v>
      </c>
      <c r="O607" s="379"/>
      <c r="P607" s="342">
        <f t="shared" si="126"/>
        <v>0</v>
      </c>
      <c r="Q607" s="379"/>
      <c r="R607" s="342">
        <f t="shared" si="127"/>
        <v>0</v>
      </c>
      <c r="S607" s="379"/>
      <c r="T607" s="342">
        <f t="shared" si="128"/>
        <v>0</v>
      </c>
      <c r="U607" s="379"/>
      <c r="V607" s="342">
        <f t="shared" si="129"/>
        <v>0</v>
      </c>
      <c r="W607" s="379"/>
      <c r="X607" s="383">
        <f t="shared" si="130"/>
        <v>0</v>
      </c>
      <c r="Y607" s="377"/>
    </row>
    <row r="608" spans="1:25" x14ac:dyDescent="0.25">
      <c r="A608" s="377"/>
      <c r="B608" s="343"/>
      <c r="C608" s="377"/>
      <c r="D608" s="384"/>
      <c r="E608" s="377"/>
      <c r="F608" s="377"/>
      <c r="G608" s="381" t="str">
        <f t="shared" si="118"/>
        <v/>
      </c>
      <c r="H608" s="382">
        <f t="shared" si="119"/>
        <v>0</v>
      </c>
      <c r="I608" s="382" t="str">
        <f t="shared" si="120"/>
        <v/>
      </c>
      <c r="J608" s="382" t="str">
        <f t="shared" si="121"/>
        <v/>
      </c>
      <c r="K608" s="382" t="str">
        <f t="shared" si="122"/>
        <v/>
      </c>
      <c r="L608" s="382" t="str">
        <f t="shared" si="123"/>
        <v/>
      </c>
      <c r="M608" s="382" t="str">
        <f t="shared" si="124"/>
        <v/>
      </c>
      <c r="N608" s="342">
        <f t="shared" si="125"/>
        <v>0</v>
      </c>
      <c r="O608" s="379"/>
      <c r="P608" s="342">
        <f t="shared" si="126"/>
        <v>0</v>
      </c>
      <c r="Q608" s="379"/>
      <c r="R608" s="342">
        <f t="shared" si="127"/>
        <v>0</v>
      </c>
      <c r="S608" s="379"/>
      <c r="T608" s="342">
        <f t="shared" si="128"/>
        <v>0</v>
      </c>
      <c r="U608" s="379"/>
      <c r="V608" s="342">
        <f t="shared" si="129"/>
        <v>0</v>
      </c>
      <c r="W608" s="379"/>
      <c r="X608" s="383">
        <f t="shared" si="130"/>
        <v>0</v>
      </c>
      <c r="Y608" s="377"/>
    </row>
    <row r="609" spans="1:25" x14ac:dyDescent="0.25">
      <c r="A609" s="377"/>
      <c r="B609" s="343"/>
      <c r="C609" s="377"/>
      <c r="D609" s="384"/>
      <c r="E609" s="377"/>
      <c r="F609" s="377"/>
      <c r="G609" s="381" t="str">
        <f t="shared" si="118"/>
        <v/>
      </c>
      <c r="H609" s="382">
        <f t="shared" si="119"/>
        <v>0</v>
      </c>
      <c r="I609" s="382" t="str">
        <f t="shared" si="120"/>
        <v/>
      </c>
      <c r="J609" s="382" t="str">
        <f t="shared" si="121"/>
        <v/>
      </c>
      <c r="K609" s="382" t="str">
        <f t="shared" si="122"/>
        <v/>
      </c>
      <c r="L609" s="382" t="str">
        <f t="shared" si="123"/>
        <v/>
      </c>
      <c r="M609" s="382" t="str">
        <f t="shared" si="124"/>
        <v/>
      </c>
      <c r="N609" s="342">
        <f t="shared" si="125"/>
        <v>0</v>
      </c>
      <c r="O609" s="379"/>
      <c r="P609" s="342">
        <f t="shared" si="126"/>
        <v>0</v>
      </c>
      <c r="Q609" s="379"/>
      <c r="R609" s="342">
        <f t="shared" si="127"/>
        <v>0</v>
      </c>
      <c r="S609" s="379"/>
      <c r="T609" s="342">
        <f t="shared" si="128"/>
        <v>0</v>
      </c>
      <c r="U609" s="379"/>
      <c r="V609" s="342">
        <f t="shared" si="129"/>
        <v>0</v>
      </c>
      <c r="W609" s="379"/>
      <c r="X609" s="383">
        <f t="shared" si="130"/>
        <v>0</v>
      </c>
      <c r="Y609" s="377"/>
    </row>
    <row r="610" spans="1:25" x14ac:dyDescent="0.25">
      <c r="A610" s="377"/>
      <c r="B610" s="343"/>
      <c r="C610" s="377"/>
      <c r="D610" s="384"/>
      <c r="E610" s="377"/>
      <c r="F610" s="377"/>
      <c r="G610" s="381" t="str">
        <f t="shared" si="118"/>
        <v/>
      </c>
      <c r="H610" s="382">
        <f t="shared" si="119"/>
        <v>0</v>
      </c>
      <c r="I610" s="382" t="str">
        <f t="shared" si="120"/>
        <v/>
      </c>
      <c r="J610" s="382" t="str">
        <f t="shared" si="121"/>
        <v/>
      </c>
      <c r="K610" s="382" t="str">
        <f t="shared" si="122"/>
        <v/>
      </c>
      <c r="L610" s="382" t="str">
        <f t="shared" si="123"/>
        <v/>
      </c>
      <c r="M610" s="382" t="str">
        <f t="shared" si="124"/>
        <v/>
      </c>
      <c r="N610" s="342">
        <f t="shared" si="125"/>
        <v>0</v>
      </c>
      <c r="O610" s="379"/>
      <c r="P610" s="342">
        <f t="shared" si="126"/>
        <v>0</v>
      </c>
      <c r="Q610" s="379"/>
      <c r="R610" s="342">
        <f t="shared" si="127"/>
        <v>0</v>
      </c>
      <c r="S610" s="379"/>
      <c r="T610" s="342">
        <f t="shared" si="128"/>
        <v>0</v>
      </c>
      <c r="U610" s="379"/>
      <c r="V610" s="342">
        <f t="shared" si="129"/>
        <v>0</v>
      </c>
      <c r="W610" s="379"/>
      <c r="X610" s="383">
        <f t="shared" si="130"/>
        <v>0</v>
      </c>
      <c r="Y610" s="377"/>
    </row>
    <row r="611" spans="1:25" x14ac:dyDescent="0.25">
      <c r="A611" s="377"/>
      <c r="B611" s="343"/>
      <c r="C611" s="377"/>
      <c r="D611" s="384"/>
      <c r="E611" s="377"/>
      <c r="F611" s="377"/>
      <c r="G611" s="381" t="str">
        <f t="shared" si="118"/>
        <v/>
      </c>
      <c r="H611" s="382">
        <f t="shared" si="119"/>
        <v>0</v>
      </c>
      <c r="I611" s="382" t="str">
        <f t="shared" si="120"/>
        <v/>
      </c>
      <c r="J611" s="382" t="str">
        <f t="shared" si="121"/>
        <v/>
      </c>
      <c r="K611" s="382" t="str">
        <f t="shared" si="122"/>
        <v/>
      </c>
      <c r="L611" s="382" t="str">
        <f t="shared" si="123"/>
        <v/>
      </c>
      <c r="M611" s="382" t="str">
        <f t="shared" si="124"/>
        <v/>
      </c>
      <c r="N611" s="342">
        <f t="shared" si="125"/>
        <v>0</v>
      </c>
      <c r="O611" s="379"/>
      <c r="P611" s="342">
        <f t="shared" si="126"/>
        <v>0</v>
      </c>
      <c r="Q611" s="379"/>
      <c r="R611" s="342">
        <f t="shared" si="127"/>
        <v>0</v>
      </c>
      <c r="S611" s="379"/>
      <c r="T611" s="342">
        <f t="shared" si="128"/>
        <v>0</v>
      </c>
      <c r="U611" s="379"/>
      <c r="V611" s="342">
        <f t="shared" si="129"/>
        <v>0</v>
      </c>
      <c r="W611" s="379"/>
      <c r="X611" s="383">
        <f t="shared" si="130"/>
        <v>0</v>
      </c>
      <c r="Y611" s="377"/>
    </row>
    <row r="612" spans="1:25" x14ac:dyDescent="0.25">
      <c r="A612" s="377"/>
      <c r="B612" s="343"/>
      <c r="C612" s="377"/>
      <c r="D612" s="384"/>
      <c r="E612" s="377"/>
      <c r="F612" s="377"/>
      <c r="G612" s="381" t="str">
        <f t="shared" si="118"/>
        <v/>
      </c>
      <c r="H612" s="382">
        <f t="shared" si="119"/>
        <v>0</v>
      </c>
      <c r="I612" s="382" t="str">
        <f t="shared" si="120"/>
        <v/>
      </c>
      <c r="J612" s="382" t="str">
        <f t="shared" si="121"/>
        <v/>
      </c>
      <c r="K612" s="382" t="str">
        <f t="shared" si="122"/>
        <v/>
      </c>
      <c r="L612" s="382" t="str">
        <f t="shared" si="123"/>
        <v/>
      </c>
      <c r="M612" s="382" t="str">
        <f t="shared" si="124"/>
        <v/>
      </c>
      <c r="N612" s="342">
        <f t="shared" si="125"/>
        <v>0</v>
      </c>
      <c r="O612" s="379"/>
      <c r="P612" s="342">
        <f t="shared" si="126"/>
        <v>0</v>
      </c>
      <c r="Q612" s="379"/>
      <c r="R612" s="342">
        <f t="shared" si="127"/>
        <v>0</v>
      </c>
      <c r="S612" s="379"/>
      <c r="T612" s="342">
        <f t="shared" si="128"/>
        <v>0</v>
      </c>
      <c r="U612" s="379"/>
      <c r="V612" s="342">
        <f t="shared" si="129"/>
        <v>0</v>
      </c>
      <c r="W612" s="379"/>
      <c r="X612" s="383">
        <f t="shared" si="130"/>
        <v>0</v>
      </c>
      <c r="Y612" s="377"/>
    </row>
    <row r="613" spans="1:25" x14ac:dyDescent="0.25">
      <c r="A613" s="377"/>
      <c r="B613" s="343"/>
      <c r="C613" s="377"/>
      <c r="D613" s="384"/>
      <c r="E613" s="377"/>
      <c r="F613" s="377"/>
      <c r="G613" s="381" t="str">
        <f t="shared" si="118"/>
        <v/>
      </c>
      <c r="H613" s="382">
        <f t="shared" si="119"/>
        <v>0</v>
      </c>
      <c r="I613" s="382" t="str">
        <f t="shared" si="120"/>
        <v/>
      </c>
      <c r="J613" s="382" t="str">
        <f t="shared" si="121"/>
        <v/>
      </c>
      <c r="K613" s="382" t="str">
        <f t="shared" si="122"/>
        <v/>
      </c>
      <c r="L613" s="382" t="str">
        <f t="shared" si="123"/>
        <v/>
      </c>
      <c r="M613" s="382" t="str">
        <f t="shared" si="124"/>
        <v/>
      </c>
      <c r="N613" s="342">
        <f t="shared" si="125"/>
        <v>0</v>
      </c>
      <c r="O613" s="379"/>
      <c r="P613" s="342">
        <f t="shared" si="126"/>
        <v>0</v>
      </c>
      <c r="Q613" s="379"/>
      <c r="R613" s="342">
        <f t="shared" si="127"/>
        <v>0</v>
      </c>
      <c r="S613" s="379"/>
      <c r="T613" s="342">
        <f t="shared" si="128"/>
        <v>0</v>
      </c>
      <c r="U613" s="379"/>
      <c r="V613" s="342">
        <f t="shared" si="129"/>
        <v>0</v>
      </c>
      <c r="W613" s="379"/>
      <c r="X613" s="383">
        <f t="shared" si="130"/>
        <v>0</v>
      </c>
      <c r="Y613" s="377"/>
    </row>
    <row r="614" spans="1:25" x14ac:dyDescent="0.25">
      <c r="A614" s="377"/>
      <c r="B614" s="343"/>
      <c r="C614" s="377"/>
      <c r="D614" s="384"/>
      <c r="E614" s="377"/>
      <c r="F614" s="377"/>
      <c r="G614" s="381" t="str">
        <f t="shared" si="118"/>
        <v/>
      </c>
      <c r="H614" s="382">
        <f t="shared" si="119"/>
        <v>0</v>
      </c>
      <c r="I614" s="382" t="str">
        <f t="shared" si="120"/>
        <v/>
      </c>
      <c r="J614" s="382" t="str">
        <f t="shared" si="121"/>
        <v/>
      </c>
      <c r="K614" s="382" t="str">
        <f t="shared" si="122"/>
        <v/>
      </c>
      <c r="L614" s="382" t="str">
        <f t="shared" si="123"/>
        <v/>
      </c>
      <c r="M614" s="382" t="str">
        <f t="shared" si="124"/>
        <v/>
      </c>
      <c r="N614" s="342">
        <f t="shared" si="125"/>
        <v>0</v>
      </c>
      <c r="O614" s="379"/>
      <c r="P614" s="342">
        <f t="shared" si="126"/>
        <v>0</v>
      </c>
      <c r="Q614" s="379"/>
      <c r="R614" s="342">
        <f t="shared" si="127"/>
        <v>0</v>
      </c>
      <c r="S614" s="379"/>
      <c r="T614" s="342">
        <f t="shared" si="128"/>
        <v>0</v>
      </c>
      <c r="U614" s="379"/>
      <c r="V614" s="342">
        <f t="shared" si="129"/>
        <v>0</v>
      </c>
      <c r="W614" s="379"/>
      <c r="X614" s="383">
        <f t="shared" si="130"/>
        <v>0</v>
      </c>
      <c r="Y614" s="377"/>
    </row>
    <row r="615" spans="1:25" x14ac:dyDescent="0.25">
      <c r="A615" s="377"/>
      <c r="B615" s="343"/>
      <c r="C615" s="377"/>
      <c r="D615" s="384"/>
      <c r="E615" s="377"/>
      <c r="F615" s="377"/>
      <c r="G615" s="381" t="str">
        <f t="shared" si="118"/>
        <v/>
      </c>
      <c r="H615" s="382">
        <f t="shared" si="119"/>
        <v>0</v>
      </c>
      <c r="I615" s="382" t="str">
        <f t="shared" si="120"/>
        <v/>
      </c>
      <c r="J615" s="382" t="str">
        <f t="shared" si="121"/>
        <v/>
      </c>
      <c r="K615" s="382" t="str">
        <f t="shared" si="122"/>
        <v/>
      </c>
      <c r="L615" s="382" t="str">
        <f t="shared" si="123"/>
        <v/>
      </c>
      <c r="M615" s="382" t="str">
        <f t="shared" si="124"/>
        <v/>
      </c>
      <c r="N615" s="342">
        <f t="shared" si="125"/>
        <v>0</v>
      </c>
      <c r="O615" s="379"/>
      <c r="P615" s="342">
        <f t="shared" si="126"/>
        <v>0</v>
      </c>
      <c r="Q615" s="379"/>
      <c r="R615" s="342">
        <f t="shared" si="127"/>
        <v>0</v>
      </c>
      <c r="S615" s="379"/>
      <c r="T615" s="342">
        <f t="shared" si="128"/>
        <v>0</v>
      </c>
      <c r="U615" s="379"/>
      <c r="V615" s="342">
        <f t="shared" si="129"/>
        <v>0</v>
      </c>
      <c r="W615" s="379"/>
      <c r="X615" s="383">
        <f t="shared" si="130"/>
        <v>0</v>
      </c>
      <c r="Y615" s="377"/>
    </row>
    <row r="616" spans="1:25" x14ac:dyDescent="0.25">
      <c r="A616" s="377"/>
      <c r="B616" s="343"/>
      <c r="C616" s="377"/>
      <c r="D616" s="384"/>
      <c r="E616" s="377"/>
      <c r="F616" s="377"/>
      <c r="G616" s="381" t="str">
        <f t="shared" si="118"/>
        <v/>
      </c>
      <c r="H616" s="382">
        <f t="shared" si="119"/>
        <v>0</v>
      </c>
      <c r="I616" s="382" t="str">
        <f t="shared" si="120"/>
        <v/>
      </c>
      <c r="J616" s="382" t="str">
        <f t="shared" si="121"/>
        <v/>
      </c>
      <c r="K616" s="382" t="str">
        <f t="shared" si="122"/>
        <v/>
      </c>
      <c r="L616" s="382" t="str">
        <f t="shared" si="123"/>
        <v/>
      </c>
      <c r="M616" s="382" t="str">
        <f t="shared" si="124"/>
        <v/>
      </c>
      <c r="N616" s="342">
        <f t="shared" si="125"/>
        <v>0</v>
      </c>
      <c r="O616" s="379"/>
      <c r="P616" s="342">
        <f t="shared" si="126"/>
        <v>0</v>
      </c>
      <c r="Q616" s="379"/>
      <c r="R616" s="342">
        <f t="shared" si="127"/>
        <v>0</v>
      </c>
      <c r="S616" s="379"/>
      <c r="T616" s="342">
        <f t="shared" si="128"/>
        <v>0</v>
      </c>
      <c r="U616" s="379"/>
      <c r="V616" s="342">
        <f t="shared" si="129"/>
        <v>0</v>
      </c>
      <c r="W616" s="379"/>
      <c r="X616" s="383">
        <f t="shared" si="130"/>
        <v>0</v>
      </c>
      <c r="Y616" s="377"/>
    </row>
    <row r="617" spans="1:25" x14ac:dyDescent="0.25">
      <c r="A617" s="377"/>
      <c r="B617" s="343"/>
      <c r="C617" s="377"/>
      <c r="D617" s="384"/>
      <c r="E617" s="377"/>
      <c r="F617" s="377"/>
      <c r="G617" s="381" t="str">
        <f t="shared" si="118"/>
        <v/>
      </c>
      <c r="H617" s="382">
        <f t="shared" si="119"/>
        <v>0</v>
      </c>
      <c r="I617" s="382" t="str">
        <f t="shared" si="120"/>
        <v/>
      </c>
      <c r="J617" s="382" t="str">
        <f t="shared" si="121"/>
        <v/>
      </c>
      <c r="K617" s="382" t="str">
        <f t="shared" si="122"/>
        <v/>
      </c>
      <c r="L617" s="382" t="str">
        <f t="shared" si="123"/>
        <v/>
      </c>
      <c r="M617" s="382" t="str">
        <f t="shared" si="124"/>
        <v/>
      </c>
      <c r="N617" s="342">
        <f t="shared" si="125"/>
        <v>0</v>
      </c>
      <c r="O617" s="379"/>
      <c r="P617" s="342">
        <f t="shared" si="126"/>
        <v>0</v>
      </c>
      <c r="Q617" s="379"/>
      <c r="R617" s="342">
        <f t="shared" si="127"/>
        <v>0</v>
      </c>
      <c r="S617" s="379"/>
      <c r="T617" s="342">
        <f t="shared" si="128"/>
        <v>0</v>
      </c>
      <c r="U617" s="379"/>
      <c r="V617" s="342">
        <f t="shared" si="129"/>
        <v>0</v>
      </c>
      <c r="W617" s="379"/>
      <c r="X617" s="383">
        <f t="shared" si="130"/>
        <v>0</v>
      </c>
      <c r="Y617" s="377"/>
    </row>
    <row r="618" spans="1:25" x14ac:dyDescent="0.25">
      <c r="A618" s="377"/>
      <c r="B618" s="343"/>
      <c r="C618" s="377"/>
      <c r="D618" s="384"/>
      <c r="E618" s="377"/>
      <c r="F618" s="377"/>
      <c r="G618" s="381" t="str">
        <f t="shared" si="118"/>
        <v/>
      </c>
      <c r="H618" s="382">
        <f t="shared" si="119"/>
        <v>0</v>
      </c>
      <c r="I618" s="382" t="str">
        <f t="shared" si="120"/>
        <v/>
      </c>
      <c r="J618" s="382" t="str">
        <f t="shared" si="121"/>
        <v/>
      </c>
      <c r="K618" s="382" t="str">
        <f t="shared" si="122"/>
        <v/>
      </c>
      <c r="L618" s="382" t="str">
        <f t="shared" si="123"/>
        <v/>
      </c>
      <c r="M618" s="382" t="str">
        <f t="shared" si="124"/>
        <v/>
      </c>
      <c r="N618" s="342">
        <f t="shared" si="125"/>
        <v>0</v>
      </c>
      <c r="O618" s="379"/>
      <c r="P618" s="342">
        <f t="shared" si="126"/>
        <v>0</v>
      </c>
      <c r="Q618" s="379"/>
      <c r="R618" s="342">
        <f t="shared" si="127"/>
        <v>0</v>
      </c>
      <c r="S618" s="379"/>
      <c r="T618" s="342">
        <f t="shared" si="128"/>
        <v>0</v>
      </c>
      <c r="U618" s="379"/>
      <c r="V618" s="342">
        <f t="shared" si="129"/>
        <v>0</v>
      </c>
      <c r="W618" s="379"/>
      <c r="X618" s="383">
        <f t="shared" si="130"/>
        <v>0</v>
      </c>
      <c r="Y618" s="377"/>
    </row>
    <row r="619" spans="1:25" x14ac:dyDescent="0.25">
      <c r="A619" s="377"/>
      <c r="B619" s="343"/>
      <c r="C619" s="377"/>
      <c r="D619" s="384"/>
      <c r="E619" s="377"/>
      <c r="F619" s="377"/>
      <c r="G619" s="381" t="str">
        <f t="shared" si="118"/>
        <v/>
      </c>
      <c r="H619" s="382">
        <f t="shared" si="119"/>
        <v>0</v>
      </c>
      <c r="I619" s="382" t="str">
        <f t="shared" si="120"/>
        <v/>
      </c>
      <c r="J619" s="382" t="str">
        <f t="shared" si="121"/>
        <v/>
      </c>
      <c r="K619" s="382" t="str">
        <f t="shared" si="122"/>
        <v/>
      </c>
      <c r="L619" s="382" t="str">
        <f t="shared" si="123"/>
        <v/>
      </c>
      <c r="M619" s="382" t="str">
        <f t="shared" si="124"/>
        <v/>
      </c>
      <c r="N619" s="342">
        <f t="shared" si="125"/>
        <v>0</v>
      </c>
      <c r="O619" s="379"/>
      <c r="P619" s="342">
        <f t="shared" si="126"/>
        <v>0</v>
      </c>
      <c r="Q619" s="379"/>
      <c r="R619" s="342">
        <f t="shared" si="127"/>
        <v>0</v>
      </c>
      <c r="S619" s="379"/>
      <c r="T619" s="342">
        <f t="shared" si="128"/>
        <v>0</v>
      </c>
      <c r="U619" s="379"/>
      <c r="V619" s="342">
        <f t="shared" si="129"/>
        <v>0</v>
      </c>
      <c r="W619" s="379"/>
      <c r="X619" s="383">
        <f t="shared" si="130"/>
        <v>0</v>
      </c>
      <c r="Y619" s="377"/>
    </row>
    <row r="620" spans="1:25" x14ac:dyDescent="0.25">
      <c r="A620" s="377"/>
      <c r="B620" s="343"/>
      <c r="C620" s="377"/>
      <c r="D620" s="384"/>
      <c r="E620" s="377"/>
      <c r="F620" s="377"/>
      <c r="G620" s="381" t="str">
        <f t="shared" si="118"/>
        <v/>
      </c>
      <c r="H620" s="382">
        <f t="shared" si="119"/>
        <v>0</v>
      </c>
      <c r="I620" s="382" t="str">
        <f t="shared" si="120"/>
        <v/>
      </c>
      <c r="J620" s="382" t="str">
        <f t="shared" si="121"/>
        <v/>
      </c>
      <c r="K620" s="382" t="str">
        <f t="shared" si="122"/>
        <v/>
      </c>
      <c r="L620" s="382" t="str">
        <f t="shared" si="123"/>
        <v/>
      </c>
      <c r="M620" s="382" t="str">
        <f t="shared" si="124"/>
        <v/>
      </c>
      <c r="N620" s="342">
        <f t="shared" si="125"/>
        <v>0</v>
      </c>
      <c r="O620" s="379"/>
      <c r="P620" s="342">
        <f t="shared" si="126"/>
        <v>0</v>
      </c>
      <c r="Q620" s="379"/>
      <c r="R620" s="342">
        <f t="shared" si="127"/>
        <v>0</v>
      </c>
      <c r="S620" s="379"/>
      <c r="T620" s="342">
        <f t="shared" si="128"/>
        <v>0</v>
      </c>
      <c r="U620" s="379"/>
      <c r="V620" s="342">
        <f t="shared" si="129"/>
        <v>0</v>
      </c>
      <c r="W620" s="379"/>
      <c r="X620" s="383">
        <f t="shared" si="130"/>
        <v>0</v>
      </c>
      <c r="Y620" s="377"/>
    </row>
    <row r="621" spans="1:25" x14ac:dyDescent="0.25">
      <c r="A621" s="377"/>
      <c r="B621" s="343"/>
      <c r="C621" s="377"/>
      <c r="D621" s="384"/>
      <c r="E621" s="377"/>
      <c r="F621" s="377"/>
      <c r="G621" s="381" t="str">
        <f t="shared" si="118"/>
        <v/>
      </c>
      <c r="H621" s="382">
        <f t="shared" si="119"/>
        <v>0</v>
      </c>
      <c r="I621" s="382" t="str">
        <f t="shared" si="120"/>
        <v/>
      </c>
      <c r="J621" s="382" t="str">
        <f t="shared" si="121"/>
        <v/>
      </c>
      <c r="K621" s="382" t="str">
        <f t="shared" si="122"/>
        <v/>
      </c>
      <c r="L621" s="382" t="str">
        <f t="shared" si="123"/>
        <v/>
      </c>
      <c r="M621" s="382" t="str">
        <f t="shared" si="124"/>
        <v/>
      </c>
      <c r="N621" s="342">
        <f t="shared" si="125"/>
        <v>0</v>
      </c>
      <c r="O621" s="379"/>
      <c r="P621" s="342">
        <f t="shared" si="126"/>
        <v>0</v>
      </c>
      <c r="Q621" s="379"/>
      <c r="R621" s="342">
        <f t="shared" si="127"/>
        <v>0</v>
      </c>
      <c r="S621" s="379"/>
      <c r="T621" s="342">
        <f t="shared" si="128"/>
        <v>0</v>
      </c>
      <c r="U621" s="379"/>
      <c r="V621" s="342">
        <f t="shared" si="129"/>
        <v>0</v>
      </c>
      <c r="W621" s="379"/>
      <c r="X621" s="383">
        <f t="shared" si="130"/>
        <v>0</v>
      </c>
      <c r="Y621" s="377"/>
    </row>
    <row r="622" spans="1:25" x14ac:dyDescent="0.25">
      <c r="A622" s="377"/>
      <c r="B622" s="343"/>
      <c r="C622" s="377"/>
      <c r="D622" s="384"/>
      <c r="E622" s="377"/>
      <c r="F622" s="377"/>
      <c r="G622" s="381" t="str">
        <f t="shared" si="118"/>
        <v/>
      </c>
      <c r="H622" s="382">
        <f t="shared" si="119"/>
        <v>0</v>
      </c>
      <c r="I622" s="382" t="str">
        <f t="shared" si="120"/>
        <v/>
      </c>
      <c r="J622" s="382" t="str">
        <f t="shared" si="121"/>
        <v/>
      </c>
      <c r="K622" s="382" t="str">
        <f t="shared" si="122"/>
        <v/>
      </c>
      <c r="L622" s="382" t="str">
        <f t="shared" si="123"/>
        <v/>
      </c>
      <c r="M622" s="382" t="str">
        <f t="shared" si="124"/>
        <v/>
      </c>
      <c r="N622" s="342">
        <f t="shared" si="125"/>
        <v>0</v>
      </c>
      <c r="O622" s="379"/>
      <c r="P622" s="342">
        <f t="shared" si="126"/>
        <v>0</v>
      </c>
      <c r="Q622" s="379"/>
      <c r="R622" s="342">
        <f t="shared" si="127"/>
        <v>0</v>
      </c>
      <c r="S622" s="379"/>
      <c r="T622" s="342">
        <f t="shared" si="128"/>
        <v>0</v>
      </c>
      <c r="U622" s="379"/>
      <c r="V622" s="342">
        <f t="shared" si="129"/>
        <v>0</v>
      </c>
      <c r="W622" s="379"/>
      <c r="X622" s="383">
        <f t="shared" si="130"/>
        <v>0</v>
      </c>
      <c r="Y622" s="377"/>
    </row>
    <row r="623" spans="1:25" x14ac:dyDescent="0.25">
      <c r="A623" s="377"/>
      <c r="B623" s="343"/>
      <c r="C623" s="377"/>
      <c r="D623" s="384"/>
      <c r="E623" s="377"/>
      <c r="F623" s="377"/>
      <c r="G623" s="381" t="str">
        <f t="shared" si="118"/>
        <v/>
      </c>
      <c r="H623" s="382">
        <f t="shared" si="119"/>
        <v>0</v>
      </c>
      <c r="I623" s="382" t="str">
        <f t="shared" si="120"/>
        <v/>
      </c>
      <c r="J623" s="382" t="str">
        <f t="shared" si="121"/>
        <v/>
      </c>
      <c r="K623" s="382" t="str">
        <f t="shared" si="122"/>
        <v/>
      </c>
      <c r="L623" s="382" t="str">
        <f t="shared" si="123"/>
        <v/>
      </c>
      <c r="M623" s="382" t="str">
        <f t="shared" si="124"/>
        <v/>
      </c>
      <c r="N623" s="342">
        <f t="shared" si="125"/>
        <v>0</v>
      </c>
      <c r="O623" s="379"/>
      <c r="P623" s="342">
        <f t="shared" si="126"/>
        <v>0</v>
      </c>
      <c r="Q623" s="379"/>
      <c r="R623" s="342">
        <f t="shared" si="127"/>
        <v>0</v>
      </c>
      <c r="S623" s="379"/>
      <c r="T623" s="342">
        <f t="shared" si="128"/>
        <v>0</v>
      </c>
      <c r="U623" s="379"/>
      <c r="V623" s="342">
        <f t="shared" si="129"/>
        <v>0</v>
      </c>
      <c r="W623" s="379"/>
      <c r="X623" s="383">
        <f t="shared" si="130"/>
        <v>0</v>
      </c>
      <c r="Y623" s="377"/>
    </row>
    <row r="624" spans="1:25" x14ac:dyDescent="0.25">
      <c r="A624" s="377"/>
      <c r="B624" s="343"/>
      <c r="C624" s="377"/>
      <c r="D624" s="384"/>
      <c r="E624" s="377"/>
      <c r="F624" s="377"/>
      <c r="G624" s="381" t="str">
        <f t="shared" si="118"/>
        <v/>
      </c>
      <c r="H624" s="382">
        <f t="shared" si="119"/>
        <v>0</v>
      </c>
      <c r="I624" s="382" t="str">
        <f t="shared" si="120"/>
        <v/>
      </c>
      <c r="J624" s="382" t="str">
        <f t="shared" si="121"/>
        <v/>
      </c>
      <c r="K624" s="382" t="str">
        <f t="shared" si="122"/>
        <v/>
      </c>
      <c r="L624" s="382" t="str">
        <f t="shared" si="123"/>
        <v/>
      </c>
      <c r="M624" s="382" t="str">
        <f t="shared" si="124"/>
        <v/>
      </c>
      <c r="N624" s="342">
        <f t="shared" si="125"/>
        <v>0</v>
      </c>
      <c r="O624" s="379"/>
      <c r="P624" s="342">
        <f t="shared" si="126"/>
        <v>0</v>
      </c>
      <c r="Q624" s="379"/>
      <c r="R624" s="342">
        <f t="shared" si="127"/>
        <v>0</v>
      </c>
      <c r="S624" s="379"/>
      <c r="T624" s="342">
        <f t="shared" si="128"/>
        <v>0</v>
      </c>
      <c r="U624" s="379"/>
      <c r="V624" s="342">
        <f t="shared" si="129"/>
        <v>0</v>
      </c>
      <c r="W624" s="379"/>
      <c r="X624" s="383">
        <f t="shared" si="130"/>
        <v>0</v>
      </c>
      <c r="Y624" s="377"/>
    </row>
    <row r="625" spans="1:25" x14ac:dyDescent="0.25">
      <c r="A625" s="377"/>
      <c r="B625" s="343"/>
      <c r="C625" s="377"/>
      <c r="D625" s="384"/>
      <c r="E625" s="377"/>
      <c r="F625" s="377"/>
      <c r="G625" s="381" t="str">
        <f t="shared" si="118"/>
        <v/>
      </c>
      <c r="H625" s="382">
        <f t="shared" si="119"/>
        <v>0</v>
      </c>
      <c r="I625" s="382" t="str">
        <f t="shared" si="120"/>
        <v/>
      </c>
      <c r="J625" s="382" t="str">
        <f t="shared" si="121"/>
        <v/>
      </c>
      <c r="K625" s="382" t="str">
        <f t="shared" si="122"/>
        <v/>
      </c>
      <c r="L625" s="382" t="str">
        <f t="shared" si="123"/>
        <v/>
      </c>
      <c r="M625" s="382" t="str">
        <f t="shared" si="124"/>
        <v/>
      </c>
      <c r="N625" s="342">
        <f t="shared" si="125"/>
        <v>0</v>
      </c>
      <c r="O625" s="379"/>
      <c r="P625" s="342">
        <f t="shared" si="126"/>
        <v>0</v>
      </c>
      <c r="Q625" s="379"/>
      <c r="R625" s="342">
        <f t="shared" si="127"/>
        <v>0</v>
      </c>
      <c r="S625" s="379"/>
      <c r="T625" s="342">
        <f t="shared" si="128"/>
        <v>0</v>
      </c>
      <c r="U625" s="379"/>
      <c r="V625" s="342">
        <f t="shared" si="129"/>
        <v>0</v>
      </c>
      <c r="W625" s="379"/>
      <c r="X625" s="383">
        <f t="shared" si="130"/>
        <v>0</v>
      </c>
      <c r="Y625" s="377"/>
    </row>
    <row r="626" spans="1:25" x14ac:dyDescent="0.25">
      <c r="A626" s="377"/>
      <c r="B626" s="343"/>
      <c r="C626" s="377"/>
      <c r="D626" s="384"/>
      <c r="E626" s="377"/>
      <c r="F626" s="377"/>
      <c r="G626" s="381" t="str">
        <f t="shared" si="118"/>
        <v/>
      </c>
      <c r="H626" s="382">
        <f t="shared" si="119"/>
        <v>0</v>
      </c>
      <c r="I626" s="382" t="str">
        <f t="shared" si="120"/>
        <v/>
      </c>
      <c r="J626" s="382" t="str">
        <f t="shared" si="121"/>
        <v/>
      </c>
      <c r="K626" s="382" t="str">
        <f t="shared" si="122"/>
        <v/>
      </c>
      <c r="L626" s="382" t="str">
        <f t="shared" si="123"/>
        <v/>
      </c>
      <c r="M626" s="382" t="str">
        <f t="shared" si="124"/>
        <v/>
      </c>
      <c r="N626" s="342">
        <f t="shared" si="125"/>
        <v>0</v>
      </c>
      <c r="O626" s="379"/>
      <c r="P626" s="342">
        <f t="shared" si="126"/>
        <v>0</v>
      </c>
      <c r="Q626" s="379"/>
      <c r="R626" s="342">
        <f t="shared" si="127"/>
        <v>0</v>
      </c>
      <c r="S626" s="379"/>
      <c r="T626" s="342">
        <f t="shared" si="128"/>
        <v>0</v>
      </c>
      <c r="U626" s="379"/>
      <c r="V626" s="342">
        <f t="shared" si="129"/>
        <v>0</v>
      </c>
      <c r="W626" s="379"/>
      <c r="X626" s="383">
        <f t="shared" si="130"/>
        <v>0</v>
      </c>
      <c r="Y626" s="377"/>
    </row>
    <row r="627" spans="1:25" x14ac:dyDescent="0.25">
      <c r="A627" s="377"/>
      <c r="B627" s="343"/>
      <c r="C627" s="377"/>
      <c r="D627" s="384"/>
      <c r="E627" s="377"/>
      <c r="F627" s="377"/>
      <c r="G627" s="381" t="str">
        <f t="shared" si="118"/>
        <v/>
      </c>
      <c r="H627" s="382">
        <f t="shared" si="119"/>
        <v>0</v>
      </c>
      <c r="I627" s="382" t="str">
        <f t="shared" si="120"/>
        <v/>
      </c>
      <c r="J627" s="382" t="str">
        <f t="shared" si="121"/>
        <v/>
      </c>
      <c r="K627" s="382" t="str">
        <f t="shared" si="122"/>
        <v/>
      </c>
      <c r="L627" s="382" t="str">
        <f t="shared" si="123"/>
        <v/>
      </c>
      <c r="M627" s="382" t="str">
        <f t="shared" si="124"/>
        <v/>
      </c>
      <c r="N627" s="342">
        <f t="shared" si="125"/>
        <v>0</v>
      </c>
      <c r="O627" s="379"/>
      <c r="P627" s="342">
        <f t="shared" si="126"/>
        <v>0</v>
      </c>
      <c r="Q627" s="379"/>
      <c r="R627" s="342">
        <f t="shared" si="127"/>
        <v>0</v>
      </c>
      <c r="S627" s="379"/>
      <c r="T627" s="342">
        <f t="shared" si="128"/>
        <v>0</v>
      </c>
      <c r="U627" s="379"/>
      <c r="V627" s="342">
        <f t="shared" si="129"/>
        <v>0</v>
      </c>
      <c r="W627" s="379"/>
      <c r="X627" s="383">
        <f t="shared" si="130"/>
        <v>0</v>
      </c>
      <c r="Y627" s="377"/>
    </row>
    <row r="628" spans="1:25" x14ac:dyDescent="0.25">
      <c r="A628" s="377"/>
      <c r="B628" s="343"/>
      <c r="C628" s="377"/>
      <c r="D628" s="384"/>
      <c r="E628" s="377"/>
      <c r="F628" s="377"/>
      <c r="G628" s="381" t="str">
        <f t="shared" si="118"/>
        <v/>
      </c>
      <c r="H628" s="382">
        <f t="shared" si="119"/>
        <v>0</v>
      </c>
      <c r="I628" s="382" t="str">
        <f t="shared" si="120"/>
        <v/>
      </c>
      <c r="J628" s="382" t="str">
        <f t="shared" si="121"/>
        <v/>
      </c>
      <c r="K628" s="382" t="str">
        <f t="shared" si="122"/>
        <v/>
      </c>
      <c r="L628" s="382" t="str">
        <f t="shared" si="123"/>
        <v/>
      </c>
      <c r="M628" s="382" t="str">
        <f t="shared" si="124"/>
        <v/>
      </c>
      <c r="N628" s="342">
        <f t="shared" si="125"/>
        <v>0</v>
      </c>
      <c r="O628" s="379"/>
      <c r="P628" s="342">
        <f t="shared" si="126"/>
        <v>0</v>
      </c>
      <c r="Q628" s="379"/>
      <c r="R628" s="342">
        <f t="shared" si="127"/>
        <v>0</v>
      </c>
      <c r="S628" s="379"/>
      <c r="T628" s="342">
        <f t="shared" si="128"/>
        <v>0</v>
      </c>
      <c r="U628" s="379"/>
      <c r="V628" s="342">
        <f t="shared" si="129"/>
        <v>0</v>
      </c>
      <c r="W628" s="379"/>
      <c r="X628" s="383">
        <f t="shared" si="130"/>
        <v>0</v>
      </c>
      <c r="Y628" s="377"/>
    </row>
    <row r="629" spans="1:25" x14ac:dyDescent="0.25">
      <c r="A629" s="377"/>
      <c r="B629" s="343"/>
      <c r="C629" s="377"/>
      <c r="D629" s="384"/>
      <c r="E629" s="377"/>
      <c r="F629" s="377"/>
      <c r="G629" s="381" t="str">
        <f t="shared" si="118"/>
        <v/>
      </c>
      <c r="H629" s="382">
        <f t="shared" si="119"/>
        <v>0</v>
      </c>
      <c r="I629" s="382" t="str">
        <f t="shared" si="120"/>
        <v/>
      </c>
      <c r="J629" s="382" t="str">
        <f t="shared" si="121"/>
        <v/>
      </c>
      <c r="K629" s="382" t="str">
        <f t="shared" si="122"/>
        <v/>
      </c>
      <c r="L629" s="382" t="str">
        <f t="shared" si="123"/>
        <v/>
      </c>
      <c r="M629" s="382" t="str">
        <f t="shared" si="124"/>
        <v/>
      </c>
      <c r="N629" s="342">
        <f t="shared" si="125"/>
        <v>0</v>
      </c>
      <c r="O629" s="379"/>
      <c r="P629" s="342">
        <f t="shared" si="126"/>
        <v>0</v>
      </c>
      <c r="Q629" s="379"/>
      <c r="R629" s="342">
        <f t="shared" si="127"/>
        <v>0</v>
      </c>
      <c r="S629" s="379"/>
      <c r="T629" s="342">
        <f t="shared" si="128"/>
        <v>0</v>
      </c>
      <c r="U629" s="379"/>
      <c r="V629" s="342">
        <f t="shared" si="129"/>
        <v>0</v>
      </c>
      <c r="W629" s="379"/>
      <c r="X629" s="383">
        <f t="shared" si="130"/>
        <v>0</v>
      </c>
      <c r="Y629" s="377"/>
    </row>
    <row r="630" spans="1:25" x14ac:dyDescent="0.25">
      <c r="A630" s="377"/>
      <c r="B630" s="343"/>
      <c r="C630" s="377"/>
      <c r="D630" s="384"/>
      <c r="E630" s="377"/>
      <c r="F630" s="377"/>
      <c r="G630" s="381" t="str">
        <f t="shared" si="118"/>
        <v/>
      </c>
      <c r="H630" s="382">
        <f t="shared" si="119"/>
        <v>0</v>
      </c>
      <c r="I630" s="382" t="str">
        <f t="shared" si="120"/>
        <v/>
      </c>
      <c r="J630" s="382" t="str">
        <f t="shared" si="121"/>
        <v/>
      </c>
      <c r="K630" s="382" t="str">
        <f t="shared" si="122"/>
        <v/>
      </c>
      <c r="L630" s="382" t="str">
        <f t="shared" si="123"/>
        <v/>
      </c>
      <c r="M630" s="382" t="str">
        <f t="shared" si="124"/>
        <v/>
      </c>
      <c r="N630" s="342">
        <f t="shared" si="125"/>
        <v>0</v>
      </c>
      <c r="O630" s="379"/>
      <c r="P630" s="342">
        <f t="shared" si="126"/>
        <v>0</v>
      </c>
      <c r="Q630" s="379"/>
      <c r="R630" s="342">
        <f t="shared" si="127"/>
        <v>0</v>
      </c>
      <c r="S630" s="379"/>
      <c r="T630" s="342">
        <f t="shared" si="128"/>
        <v>0</v>
      </c>
      <c r="U630" s="379"/>
      <c r="V630" s="342">
        <f t="shared" si="129"/>
        <v>0</v>
      </c>
      <c r="W630" s="379"/>
      <c r="X630" s="383">
        <f t="shared" si="130"/>
        <v>0</v>
      </c>
      <c r="Y630" s="377"/>
    </row>
    <row r="631" spans="1:25" x14ac:dyDescent="0.25">
      <c r="A631" s="377"/>
      <c r="B631" s="343"/>
      <c r="C631" s="377"/>
      <c r="D631" s="384"/>
      <c r="E631" s="377"/>
      <c r="F631" s="377"/>
      <c r="G631" s="381" t="str">
        <f t="shared" si="118"/>
        <v/>
      </c>
      <c r="H631" s="382">
        <f t="shared" si="119"/>
        <v>0</v>
      </c>
      <c r="I631" s="382" t="str">
        <f t="shared" si="120"/>
        <v/>
      </c>
      <c r="J631" s="382" t="str">
        <f t="shared" si="121"/>
        <v/>
      </c>
      <c r="K631" s="382" t="str">
        <f t="shared" si="122"/>
        <v/>
      </c>
      <c r="L631" s="382" t="str">
        <f t="shared" si="123"/>
        <v/>
      </c>
      <c r="M631" s="382" t="str">
        <f t="shared" si="124"/>
        <v/>
      </c>
      <c r="N631" s="342">
        <f t="shared" si="125"/>
        <v>0</v>
      </c>
      <c r="O631" s="379"/>
      <c r="P631" s="342">
        <f t="shared" si="126"/>
        <v>0</v>
      </c>
      <c r="Q631" s="379"/>
      <c r="R631" s="342">
        <f t="shared" si="127"/>
        <v>0</v>
      </c>
      <c r="S631" s="379"/>
      <c r="T631" s="342">
        <f t="shared" si="128"/>
        <v>0</v>
      </c>
      <c r="U631" s="379"/>
      <c r="V631" s="342">
        <f t="shared" si="129"/>
        <v>0</v>
      </c>
      <c r="W631" s="379"/>
      <c r="X631" s="383">
        <f t="shared" si="130"/>
        <v>0</v>
      </c>
      <c r="Y631" s="377"/>
    </row>
    <row r="632" spans="1:25" x14ac:dyDescent="0.25">
      <c r="A632" s="377"/>
      <c r="B632" s="343"/>
      <c r="C632" s="377"/>
      <c r="D632" s="384"/>
      <c r="E632" s="377"/>
      <c r="F632" s="377"/>
      <c r="G632" s="381" t="str">
        <f t="shared" si="118"/>
        <v/>
      </c>
      <c r="H632" s="382">
        <f t="shared" si="119"/>
        <v>0</v>
      </c>
      <c r="I632" s="382" t="str">
        <f t="shared" si="120"/>
        <v/>
      </c>
      <c r="J632" s="382" t="str">
        <f t="shared" si="121"/>
        <v/>
      </c>
      <c r="K632" s="382" t="str">
        <f t="shared" si="122"/>
        <v/>
      </c>
      <c r="L632" s="382" t="str">
        <f t="shared" si="123"/>
        <v/>
      </c>
      <c r="M632" s="382" t="str">
        <f t="shared" si="124"/>
        <v/>
      </c>
      <c r="N632" s="342">
        <f t="shared" si="125"/>
        <v>0</v>
      </c>
      <c r="O632" s="379"/>
      <c r="P632" s="342">
        <f t="shared" si="126"/>
        <v>0</v>
      </c>
      <c r="Q632" s="379"/>
      <c r="R632" s="342">
        <f t="shared" si="127"/>
        <v>0</v>
      </c>
      <c r="S632" s="379"/>
      <c r="T632" s="342">
        <f t="shared" si="128"/>
        <v>0</v>
      </c>
      <c r="U632" s="379"/>
      <c r="V632" s="342">
        <f t="shared" si="129"/>
        <v>0</v>
      </c>
      <c r="W632" s="379"/>
      <c r="X632" s="383">
        <f t="shared" si="130"/>
        <v>0</v>
      </c>
      <c r="Y632" s="377"/>
    </row>
    <row r="633" spans="1:25" x14ac:dyDescent="0.25">
      <c r="A633" s="377"/>
      <c r="B633" s="343"/>
      <c r="C633" s="377"/>
      <c r="D633" s="384"/>
      <c r="E633" s="377"/>
      <c r="F633" s="377"/>
      <c r="G633" s="381" t="str">
        <f t="shared" si="118"/>
        <v/>
      </c>
      <c r="H633" s="382">
        <f t="shared" si="119"/>
        <v>0</v>
      </c>
      <c r="I633" s="382" t="str">
        <f t="shared" si="120"/>
        <v/>
      </c>
      <c r="J633" s="382" t="str">
        <f t="shared" si="121"/>
        <v/>
      </c>
      <c r="K633" s="382" t="str">
        <f t="shared" si="122"/>
        <v/>
      </c>
      <c r="L633" s="382" t="str">
        <f t="shared" si="123"/>
        <v/>
      </c>
      <c r="M633" s="382" t="str">
        <f t="shared" si="124"/>
        <v/>
      </c>
      <c r="N633" s="342">
        <f t="shared" si="125"/>
        <v>0</v>
      </c>
      <c r="O633" s="379"/>
      <c r="P633" s="342">
        <f t="shared" si="126"/>
        <v>0</v>
      </c>
      <c r="Q633" s="379"/>
      <c r="R633" s="342">
        <f t="shared" si="127"/>
        <v>0</v>
      </c>
      <c r="S633" s="379"/>
      <c r="T633" s="342">
        <f t="shared" si="128"/>
        <v>0</v>
      </c>
      <c r="U633" s="379"/>
      <c r="V633" s="342">
        <f t="shared" si="129"/>
        <v>0</v>
      </c>
      <c r="W633" s="379"/>
      <c r="X633" s="383">
        <f t="shared" si="130"/>
        <v>0</v>
      </c>
      <c r="Y633" s="377"/>
    </row>
    <row r="634" spans="1:25" x14ac:dyDescent="0.25">
      <c r="A634" s="377"/>
      <c r="B634" s="343"/>
      <c r="C634" s="377"/>
      <c r="D634" s="384"/>
      <c r="E634" s="377"/>
      <c r="F634" s="377"/>
      <c r="G634" s="381" t="str">
        <f t="shared" si="118"/>
        <v/>
      </c>
      <c r="H634" s="382">
        <f t="shared" si="119"/>
        <v>0</v>
      </c>
      <c r="I634" s="382" t="str">
        <f t="shared" si="120"/>
        <v/>
      </c>
      <c r="J634" s="382" t="str">
        <f t="shared" si="121"/>
        <v/>
      </c>
      <c r="K634" s="382" t="str">
        <f t="shared" si="122"/>
        <v/>
      </c>
      <c r="L634" s="382" t="str">
        <f t="shared" si="123"/>
        <v/>
      </c>
      <c r="M634" s="382" t="str">
        <f t="shared" si="124"/>
        <v/>
      </c>
      <c r="N634" s="342">
        <f t="shared" si="125"/>
        <v>0</v>
      </c>
      <c r="O634" s="379"/>
      <c r="P634" s="342">
        <f t="shared" si="126"/>
        <v>0</v>
      </c>
      <c r="Q634" s="379"/>
      <c r="R634" s="342">
        <f t="shared" si="127"/>
        <v>0</v>
      </c>
      <c r="S634" s="379"/>
      <c r="T634" s="342">
        <f t="shared" si="128"/>
        <v>0</v>
      </c>
      <c r="U634" s="379"/>
      <c r="V634" s="342">
        <f t="shared" si="129"/>
        <v>0</v>
      </c>
      <c r="W634" s="379"/>
      <c r="X634" s="383">
        <f t="shared" si="130"/>
        <v>0</v>
      </c>
      <c r="Y634" s="377"/>
    </row>
    <row r="635" spans="1:25" x14ac:dyDescent="0.25">
      <c r="A635" s="377"/>
      <c r="B635" s="343"/>
      <c r="C635" s="377"/>
      <c r="D635" s="384"/>
      <c r="E635" s="377"/>
      <c r="F635" s="377"/>
      <c r="G635" s="381" t="str">
        <f t="shared" si="118"/>
        <v/>
      </c>
      <c r="H635" s="382">
        <f t="shared" si="119"/>
        <v>0</v>
      </c>
      <c r="I635" s="382" t="str">
        <f t="shared" si="120"/>
        <v/>
      </c>
      <c r="J635" s="382" t="str">
        <f t="shared" si="121"/>
        <v/>
      </c>
      <c r="K635" s="382" t="str">
        <f t="shared" si="122"/>
        <v/>
      </c>
      <c r="L635" s="382" t="str">
        <f t="shared" si="123"/>
        <v/>
      </c>
      <c r="M635" s="382" t="str">
        <f t="shared" si="124"/>
        <v/>
      </c>
      <c r="N635" s="342">
        <f t="shared" si="125"/>
        <v>0</v>
      </c>
      <c r="O635" s="379"/>
      <c r="P635" s="342">
        <f t="shared" si="126"/>
        <v>0</v>
      </c>
      <c r="Q635" s="379"/>
      <c r="R635" s="342">
        <f t="shared" si="127"/>
        <v>0</v>
      </c>
      <c r="S635" s="379"/>
      <c r="T635" s="342">
        <f t="shared" si="128"/>
        <v>0</v>
      </c>
      <c r="U635" s="379"/>
      <c r="V635" s="342">
        <f t="shared" si="129"/>
        <v>0</v>
      </c>
      <c r="W635" s="379"/>
      <c r="X635" s="383">
        <f t="shared" si="130"/>
        <v>0</v>
      </c>
      <c r="Y635" s="377"/>
    </row>
    <row r="636" spans="1:25" x14ac:dyDescent="0.25">
      <c r="A636" s="377"/>
      <c r="B636" s="343"/>
      <c r="C636" s="377"/>
      <c r="D636" s="384"/>
      <c r="E636" s="377"/>
      <c r="F636" s="377"/>
      <c r="G636" s="381" t="str">
        <f t="shared" si="118"/>
        <v/>
      </c>
      <c r="H636" s="382">
        <f t="shared" si="119"/>
        <v>0</v>
      </c>
      <c r="I636" s="382" t="str">
        <f t="shared" si="120"/>
        <v/>
      </c>
      <c r="J636" s="382" t="str">
        <f t="shared" si="121"/>
        <v/>
      </c>
      <c r="K636" s="382" t="str">
        <f t="shared" si="122"/>
        <v/>
      </c>
      <c r="L636" s="382" t="str">
        <f t="shared" si="123"/>
        <v/>
      </c>
      <c r="M636" s="382" t="str">
        <f t="shared" si="124"/>
        <v/>
      </c>
      <c r="N636" s="342">
        <f t="shared" si="125"/>
        <v>0</v>
      </c>
      <c r="O636" s="379"/>
      <c r="P636" s="342">
        <f t="shared" si="126"/>
        <v>0</v>
      </c>
      <c r="Q636" s="379"/>
      <c r="R636" s="342">
        <f t="shared" si="127"/>
        <v>0</v>
      </c>
      <c r="S636" s="379"/>
      <c r="T636" s="342">
        <f t="shared" si="128"/>
        <v>0</v>
      </c>
      <c r="U636" s="379"/>
      <c r="V636" s="342">
        <f t="shared" si="129"/>
        <v>0</v>
      </c>
      <c r="W636" s="379"/>
      <c r="X636" s="383">
        <f t="shared" si="130"/>
        <v>0</v>
      </c>
      <c r="Y636" s="377"/>
    </row>
    <row r="637" spans="1:25" x14ac:dyDescent="0.25">
      <c r="A637" s="377"/>
      <c r="B637" s="343"/>
      <c r="C637" s="377"/>
      <c r="D637" s="384"/>
      <c r="E637" s="377"/>
      <c r="F637" s="377"/>
      <c r="G637" s="381" t="str">
        <f t="shared" si="118"/>
        <v/>
      </c>
      <c r="H637" s="382">
        <f t="shared" si="119"/>
        <v>0</v>
      </c>
      <c r="I637" s="382" t="str">
        <f t="shared" si="120"/>
        <v/>
      </c>
      <c r="J637" s="382" t="str">
        <f t="shared" si="121"/>
        <v/>
      </c>
      <c r="K637" s="382" t="str">
        <f t="shared" si="122"/>
        <v/>
      </c>
      <c r="L637" s="382" t="str">
        <f t="shared" si="123"/>
        <v/>
      </c>
      <c r="M637" s="382" t="str">
        <f t="shared" si="124"/>
        <v/>
      </c>
      <c r="N637" s="342">
        <f t="shared" si="125"/>
        <v>0</v>
      </c>
      <c r="O637" s="379"/>
      <c r="P637" s="342">
        <f t="shared" si="126"/>
        <v>0</v>
      </c>
      <c r="Q637" s="379"/>
      <c r="R637" s="342">
        <f t="shared" si="127"/>
        <v>0</v>
      </c>
      <c r="S637" s="379"/>
      <c r="T637" s="342">
        <f t="shared" si="128"/>
        <v>0</v>
      </c>
      <c r="U637" s="379"/>
      <c r="V637" s="342">
        <f t="shared" si="129"/>
        <v>0</v>
      </c>
      <c r="W637" s="379"/>
      <c r="X637" s="383">
        <f t="shared" si="130"/>
        <v>0</v>
      </c>
      <c r="Y637" s="377"/>
    </row>
    <row r="638" spans="1:25" x14ac:dyDescent="0.25">
      <c r="A638" s="377"/>
      <c r="B638" s="343"/>
      <c r="C638" s="377"/>
      <c r="D638" s="384"/>
      <c r="E638" s="377"/>
      <c r="F638" s="377"/>
      <c r="G638" s="381" t="str">
        <f t="shared" si="118"/>
        <v/>
      </c>
      <c r="H638" s="382">
        <f t="shared" si="119"/>
        <v>0</v>
      </c>
      <c r="I638" s="382" t="str">
        <f t="shared" si="120"/>
        <v/>
      </c>
      <c r="J638" s="382" t="str">
        <f t="shared" si="121"/>
        <v/>
      </c>
      <c r="K638" s="382" t="str">
        <f t="shared" si="122"/>
        <v/>
      </c>
      <c r="L638" s="382" t="str">
        <f t="shared" si="123"/>
        <v/>
      </c>
      <c r="M638" s="382" t="str">
        <f t="shared" si="124"/>
        <v/>
      </c>
      <c r="N638" s="342">
        <f t="shared" si="125"/>
        <v>0</v>
      </c>
      <c r="O638" s="379"/>
      <c r="P638" s="342">
        <f t="shared" si="126"/>
        <v>0</v>
      </c>
      <c r="Q638" s="379"/>
      <c r="R638" s="342">
        <f t="shared" si="127"/>
        <v>0</v>
      </c>
      <c r="S638" s="379"/>
      <c r="T638" s="342">
        <f t="shared" si="128"/>
        <v>0</v>
      </c>
      <c r="U638" s="379"/>
      <c r="V638" s="342">
        <f t="shared" si="129"/>
        <v>0</v>
      </c>
      <c r="W638" s="379"/>
      <c r="X638" s="383">
        <f t="shared" si="130"/>
        <v>0</v>
      </c>
      <c r="Y638" s="377"/>
    </row>
    <row r="639" spans="1:25" x14ac:dyDescent="0.25">
      <c r="A639" s="377"/>
      <c r="B639" s="343"/>
      <c r="C639" s="377"/>
      <c r="D639" s="384"/>
      <c r="E639" s="377"/>
      <c r="F639" s="377"/>
      <c r="G639" s="381" t="str">
        <f t="shared" si="118"/>
        <v/>
      </c>
      <c r="H639" s="382">
        <f t="shared" si="119"/>
        <v>0</v>
      </c>
      <c r="I639" s="382" t="str">
        <f t="shared" si="120"/>
        <v/>
      </c>
      <c r="J639" s="382" t="str">
        <f t="shared" si="121"/>
        <v/>
      </c>
      <c r="K639" s="382" t="str">
        <f t="shared" si="122"/>
        <v/>
      </c>
      <c r="L639" s="382" t="str">
        <f t="shared" si="123"/>
        <v/>
      </c>
      <c r="M639" s="382" t="str">
        <f t="shared" si="124"/>
        <v/>
      </c>
      <c r="N639" s="342">
        <f t="shared" si="125"/>
        <v>0</v>
      </c>
      <c r="O639" s="379"/>
      <c r="P639" s="342">
        <f t="shared" si="126"/>
        <v>0</v>
      </c>
      <c r="Q639" s="379"/>
      <c r="R639" s="342">
        <f t="shared" si="127"/>
        <v>0</v>
      </c>
      <c r="S639" s="379"/>
      <c r="T639" s="342">
        <f t="shared" si="128"/>
        <v>0</v>
      </c>
      <c r="U639" s="379"/>
      <c r="V639" s="342">
        <f t="shared" si="129"/>
        <v>0</v>
      </c>
      <c r="W639" s="379"/>
      <c r="X639" s="383">
        <f t="shared" si="130"/>
        <v>0</v>
      </c>
      <c r="Y639" s="377"/>
    </row>
    <row r="640" spans="1:25" x14ac:dyDescent="0.25">
      <c r="A640" s="377"/>
      <c r="B640" s="343"/>
      <c r="C640" s="377"/>
      <c r="D640" s="384"/>
      <c r="E640" s="377"/>
      <c r="F640" s="377"/>
      <c r="G640" s="381" t="str">
        <f t="shared" si="118"/>
        <v/>
      </c>
      <c r="H640" s="382">
        <f t="shared" si="119"/>
        <v>0</v>
      </c>
      <c r="I640" s="382" t="str">
        <f t="shared" si="120"/>
        <v/>
      </c>
      <c r="J640" s="382" t="str">
        <f t="shared" si="121"/>
        <v/>
      </c>
      <c r="K640" s="382" t="str">
        <f t="shared" si="122"/>
        <v/>
      </c>
      <c r="L640" s="382" t="str">
        <f t="shared" si="123"/>
        <v/>
      </c>
      <c r="M640" s="382" t="str">
        <f t="shared" si="124"/>
        <v/>
      </c>
      <c r="N640" s="342">
        <f t="shared" si="125"/>
        <v>0</v>
      </c>
      <c r="O640" s="379"/>
      <c r="P640" s="342">
        <f t="shared" si="126"/>
        <v>0</v>
      </c>
      <c r="Q640" s="379"/>
      <c r="R640" s="342">
        <f t="shared" si="127"/>
        <v>0</v>
      </c>
      <c r="S640" s="379"/>
      <c r="T640" s="342">
        <f t="shared" si="128"/>
        <v>0</v>
      </c>
      <c r="U640" s="379"/>
      <c r="V640" s="342">
        <f t="shared" si="129"/>
        <v>0</v>
      </c>
      <c r="W640" s="379"/>
      <c r="X640" s="383">
        <f t="shared" si="130"/>
        <v>0</v>
      </c>
      <c r="Y640" s="377"/>
    </row>
    <row r="641" spans="1:25" x14ac:dyDescent="0.25">
      <c r="A641" s="377"/>
      <c r="B641" s="343"/>
      <c r="C641" s="377"/>
      <c r="D641" s="384"/>
      <c r="E641" s="377"/>
      <c r="F641" s="377"/>
      <c r="G641" s="381" t="str">
        <f t="shared" si="118"/>
        <v/>
      </c>
      <c r="H641" s="382">
        <f t="shared" si="119"/>
        <v>0</v>
      </c>
      <c r="I641" s="382" t="str">
        <f t="shared" si="120"/>
        <v/>
      </c>
      <c r="J641" s="382" t="str">
        <f t="shared" si="121"/>
        <v/>
      </c>
      <c r="K641" s="382" t="str">
        <f t="shared" si="122"/>
        <v/>
      </c>
      <c r="L641" s="382" t="str">
        <f t="shared" si="123"/>
        <v/>
      </c>
      <c r="M641" s="382" t="str">
        <f t="shared" si="124"/>
        <v/>
      </c>
      <c r="N641" s="342">
        <f t="shared" si="125"/>
        <v>0</v>
      </c>
      <c r="O641" s="379"/>
      <c r="P641" s="342">
        <f t="shared" si="126"/>
        <v>0</v>
      </c>
      <c r="Q641" s="379"/>
      <c r="R641" s="342">
        <f t="shared" si="127"/>
        <v>0</v>
      </c>
      <c r="S641" s="379"/>
      <c r="T641" s="342">
        <f t="shared" si="128"/>
        <v>0</v>
      </c>
      <c r="U641" s="379"/>
      <c r="V641" s="342">
        <f t="shared" si="129"/>
        <v>0</v>
      </c>
      <c r="W641" s="379"/>
      <c r="X641" s="383">
        <f t="shared" si="130"/>
        <v>0</v>
      </c>
      <c r="Y641" s="377"/>
    </row>
    <row r="642" spans="1:25" x14ac:dyDescent="0.25">
      <c r="A642" s="377"/>
      <c r="B642" s="343"/>
      <c r="C642" s="377"/>
      <c r="D642" s="384"/>
      <c r="E642" s="377"/>
      <c r="F642" s="377"/>
      <c r="G642" s="381" t="str">
        <f t="shared" si="118"/>
        <v/>
      </c>
      <c r="H642" s="382">
        <f t="shared" si="119"/>
        <v>0</v>
      </c>
      <c r="I642" s="382" t="str">
        <f t="shared" si="120"/>
        <v/>
      </c>
      <c r="J642" s="382" t="str">
        <f t="shared" si="121"/>
        <v/>
      </c>
      <c r="K642" s="382" t="str">
        <f t="shared" si="122"/>
        <v/>
      </c>
      <c r="L642" s="382" t="str">
        <f t="shared" si="123"/>
        <v/>
      </c>
      <c r="M642" s="382" t="str">
        <f t="shared" si="124"/>
        <v/>
      </c>
      <c r="N642" s="342">
        <f t="shared" si="125"/>
        <v>0</v>
      </c>
      <c r="O642" s="379"/>
      <c r="P642" s="342">
        <f t="shared" si="126"/>
        <v>0</v>
      </c>
      <c r="Q642" s="379"/>
      <c r="R642" s="342">
        <f t="shared" si="127"/>
        <v>0</v>
      </c>
      <c r="S642" s="379"/>
      <c r="T642" s="342">
        <f t="shared" si="128"/>
        <v>0</v>
      </c>
      <c r="U642" s="379"/>
      <c r="V642" s="342">
        <f t="shared" si="129"/>
        <v>0</v>
      </c>
      <c r="W642" s="379"/>
      <c r="X642" s="383">
        <f t="shared" si="130"/>
        <v>0</v>
      </c>
      <c r="Y642" s="377"/>
    </row>
    <row r="643" spans="1:25" x14ac:dyDescent="0.25">
      <c r="A643" s="377"/>
      <c r="B643" s="343"/>
      <c r="C643" s="377"/>
      <c r="D643" s="384"/>
      <c r="E643" s="377"/>
      <c r="F643" s="377"/>
      <c r="G643" s="381" t="str">
        <f t="shared" si="118"/>
        <v/>
      </c>
      <c r="H643" s="382">
        <f t="shared" si="119"/>
        <v>0</v>
      </c>
      <c r="I643" s="382" t="str">
        <f t="shared" si="120"/>
        <v/>
      </c>
      <c r="J643" s="382" t="str">
        <f t="shared" si="121"/>
        <v/>
      </c>
      <c r="K643" s="382" t="str">
        <f t="shared" si="122"/>
        <v/>
      </c>
      <c r="L643" s="382" t="str">
        <f t="shared" si="123"/>
        <v/>
      </c>
      <c r="M643" s="382" t="str">
        <f t="shared" si="124"/>
        <v/>
      </c>
      <c r="N643" s="342">
        <f t="shared" si="125"/>
        <v>0</v>
      </c>
      <c r="O643" s="379"/>
      <c r="P643" s="342">
        <f t="shared" si="126"/>
        <v>0</v>
      </c>
      <c r="Q643" s="379"/>
      <c r="R643" s="342">
        <f t="shared" si="127"/>
        <v>0</v>
      </c>
      <c r="S643" s="379"/>
      <c r="T643" s="342">
        <f t="shared" si="128"/>
        <v>0</v>
      </c>
      <c r="U643" s="379"/>
      <c r="V643" s="342">
        <f t="shared" si="129"/>
        <v>0</v>
      </c>
      <c r="W643" s="379"/>
      <c r="X643" s="383">
        <f t="shared" si="130"/>
        <v>0</v>
      </c>
      <c r="Y643" s="377"/>
    </row>
    <row r="644" spans="1:25" x14ac:dyDescent="0.25">
      <c r="A644" s="377"/>
      <c r="B644" s="343"/>
      <c r="C644" s="377"/>
      <c r="D644" s="384"/>
      <c r="E644" s="377"/>
      <c r="F644" s="377"/>
      <c r="G644" s="381" t="str">
        <f t="shared" si="118"/>
        <v/>
      </c>
      <c r="H644" s="382">
        <f t="shared" si="119"/>
        <v>0</v>
      </c>
      <c r="I644" s="382" t="str">
        <f t="shared" si="120"/>
        <v/>
      </c>
      <c r="J644" s="382" t="str">
        <f t="shared" si="121"/>
        <v/>
      </c>
      <c r="K644" s="382" t="str">
        <f t="shared" si="122"/>
        <v/>
      </c>
      <c r="L644" s="382" t="str">
        <f t="shared" si="123"/>
        <v/>
      </c>
      <c r="M644" s="382" t="str">
        <f t="shared" si="124"/>
        <v/>
      </c>
      <c r="N644" s="342">
        <f t="shared" si="125"/>
        <v>0</v>
      </c>
      <c r="O644" s="379"/>
      <c r="P644" s="342">
        <f t="shared" si="126"/>
        <v>0</v>
      </c>
      <c r="Q644" s="379"/>
      <c r="R644" s="342">
        <f t="shared" si="127"/>
        <v>0</v>
      </c>
      <c r="S644" s="379"/>
      <c r="T644" s="342">
        <f t="shared" si="128"/>
        <v>0</v>
      </c>
      <c r="U644" s="379"/>
      <c r="V644" s="342">
        <f t="shared" si="129"/>
        <v>0</v>
      </c>
      <c r="W644" s="379"/>
      <c r="X644" s="383">
        <f t="shared" si="130"/>
        <v>0</v>
      </c>
      <c r="Y644" s="377"/>
    </row>
    <row r="645" spans="1:25" x14ac:dyDescent="0.25">
      <c r="A645" s="377"/>
      <c r="B645" s="343"/>
      <c r="C645" s="377"/>
      <c r="D645" s="384"/>
      <c r="E645" s="377"/>
      <c r="F645" s="377"/>
      <c r="G645" s="381" t="str">
        <f t="shared" si="118"/>
        <v/>
      </c>
      <c r="H645" s="382">
        <f t="shared" si="119"/>
        <v>0</v>
      </c>
      <c r="I645" s="382" t="str">
        <f t="shared" si="120"/>
        <v/>
      </c>
      <c r="J645" s="382" t="str">
        <f t="shared" si="121"/>
        <v/>
      </c>
      <c r="K645" s="382" t="str">
        <f t="shared" si="122"/>
        <v/>
      </c>
      <c r="L645" s="382" t="str">
        <f t="shared" si="123"/>
        <v/>
      </c>
      <c r="M645" s="382" t="str">
        <f t="shared" si="124"/>
        <v/>
      </c>
      <c r="N645" s="342">
        <f t="shared" si="125"/>
        <v>0</v>
      </c>
      <c r="O645" s="379"/>
      <c r="P645" s="342">
        <f t="shared" si="126"/>
        <v>0</v>
      </c>
      <c r="Q645" s="379"/>
      <c r="R645" s="342">
        <f t="shared" si="127"/>
        <v>0</v>
      </c>
      <c r="S645" s="379"/>
      <c r="T645" s="342">
        <f t="shared" si="128"/>
        <v>0</v>
      </c>
      <c r="U645" s="379"/>
      <c r="V645" s="342">
        <f t="shared" si="129"/>
        <v>0</v>
      </c>
      <c r="W645" s="379"/>
      <c r="X645" s="383">
        <f t="shared" si="130"/>
        <v>0</v>
      </c>
      <c r="Y645" s="377"/>
    </row>
    <row r="646" spans="1:25" x14ac:dyDescent="0.25">
      <c r="A646" s="377"/>
      <c r="B646" s="343"/>
      <c r="C646" s="377"/>
      <c r="D646" s="384"/>
      <c r="E646" s="377"/>
      <c r="F646" s="377"/>
      <c r="G646" s="381" t="str">
        <f t="shared" si="118"/>
        <v/>
      </c>
      <c r="H646" s="382">
        <f t="shared" si="119"/>
        <v>0</v>
      </c>
      <c r="I646" s="382" t="str">
        <f t="shared" si="120"/>
        <v/>
      </c>
      <c r="J646" s="382" t="str">
        <f t="shared" si="121"/>
        <v/>
      </c>
      <c r="K646" s="382" t="str">
        <f t="shared" si="122"/>
        <v/>
      </c>
      <c r="L646" s="382" t="str">
        <f t="shared" si="123"/>
        <v/>
      </c>
      <c r="M646" s="382" t="str">
        <f t="shared" si="124"/>
        <v/>
      </c>
      <c r="N646" s="342">
        <f t="shared" si="125"/>
        <v>0</v>
      </c>
      <c r="O646" s="379"/>
      <c r="P646" s="342">
        <f t="shared" si="126"/>
        <v>0</v>
      </c>
      <c r="Q646" s="379"/>
      <c r="R646" s="342">
        <f t="shared" si="127"/>
        <v>0</v>
      </c>
      <c r="S646" s="379"/>
      <c r="T646" s="342">
        <f t="shared" si="128"/>
        <v>0</v>
      </c>
      <c r="U646" s="379"/>
      <c r="V646" s="342">
        <f t="shared" si="129"/>
        <v>0</v>
      </c>
      <c r="W646" s="379"/>
      <c r="X646" s="383">
        <f t="shared" si="130"/>
        <v>0</v>
      </c>
      <c r="Y646" s="377"/>
    </row>
    <row r="647" spans="1:25" x14ac:dyDescent="0.25">
      <c r="A647" s="377"/>
      <c r="B647" s="343"/>
      <c r="C647" s="377"/>
      <c r="D647" s="384"/>
      <c r="E647" s="377"/>
      <c r="F647" s="377"/>
      <c r="G647" s="381" t="str">
        <f t="shared" si="118"/>
        <v/>
      </c>
      <c r="H647" s="382">
        <f t="shared" si="119"/>
        <v>0</v>
      </c>
      <c r="I647" s="382" t="str">
        <f t="shared" si="120"/>
        <v/>
      </c>
      <c r="J647" s="382" t="str">
        <f t="shared" si="121"/>
        <v/>
      </c>
      <c r="K647" s="382" t="str">
        <f t="shared" si="122"/>
        <v/>
      </c>
      <c r="L647" s="382" t="str">
        <f t="shared" si="123"/>
        <v/>
      </c>
      <c r="M647" s="382" t="str">
        <f t="shared" si="124"/>
        <v/>
      </c>
      <c r="N647" s="342">
        <f t="shared" si="125"/>
        <v>0</v>
      </c>
      <c r="O647" s="379"/>
      <c r="P647" s="342">
        <f t="shared" si="126"/>
        <v>0</v>
      </c>
      <c r="Q647" s="379"/>
      <c r="R647" s="342">
        <f t="shared" si="127"/>
        <v>0</v>
      </c>
      <c r="S647" s="379"/>
      <c r="T647" s="342">
        <f t="shared" si="128"/>
        <v>0</v>
      </c>
      <c r="U647" s="379"/>
      <c r="V647" s="342">
        <f t="shared" si="129"/>
        <v>0</v>
      </c>
      <c r="W647" s="379"/>
      <c r="X647" s="383">
        <f t="shared" si="130"/>
        <v>0</v>
      </c>
      <c r="Y647" s="377"/>
    </row>
    <row r="648" spans="1:25" x14ac:dyDescent="0.25">
      <c r="A648" s="377"/>
      <c r="B648" s="343"/>
      <c r="C648" s="377"/>
      <c r="D648" s="384"/>
      <c r="E648" s="377"/>
      <c r="F648" s="377"/>
      <c r="G648" s="381" t="str">
        <f t="shared" si="118"/>
        <v/>
      </c>
      <c r="H648" s="382">
        <f t="shared" si="119"/>
        <v>0</v>
      </c>
      <c r="I648" s="382" t="str">
        <f t="shared" si="120"/>
        <v/>
      </c>
      <c r="J648" s="382" t="str">
        <f t="shared" si="121"/>
        <v/>
      </c>
      <c r="K648" s="382" t="str">
        <f t="shared" si="122"/>
        <v/>
      </c>
      <c r="L648" s="382" t="str">
        <f t="shared" si="123"/>
        <v/>
      </c>
      <c r="M648" s="382" t="str">
        <f t="shared" si="124"/>
        <v/>
      </c>
      <c r="N648" s="342">
        <f t="shared" si="125"/>
        <v>0</v>
      </c>
      <c r="O648" s="379"/>
      <c r="P648" s="342">
        <f t="shared" si="126"/>
        <v>0</v>
      </c>
      <c r="Q648" s="379"/>
      <c r="R648" s="342">
        <f t="shared" si="127"/>
        <v>0</v>
      </c>
      <c r="S648" s="379"/>
      <c r="T648" s="342">
        <f t="shared" si="128"/>
        <v>0</v>
      </c>
      <c r="U648" s="379"/>
      <c r="V648" s="342">
        <f t="shared" si="129"/>
        <v>0</v>
      </c>
      <c r="W648" s="379"/>
      <c r="X648" s="383">
        <f t="shared" si="130"/>
        <v>0</v>
      </c>
      <c r="Y648" s="377"/>
    </row>
    <row r="649" spans="1:25" x14ac:dyDescent="0.25">
      <c r="A649" s="377"/>
      <c r="B649" s="343"/>
      <c r="C649" s="377"/>
      <c r="D649" s="384"/>
      <c r="E649" s="377"/>
      <c r="F649" s="377"/>
      <c r="G649" s="381" t="str">
        <f t="shared" si="118"/>
        <v/>
      </c>
      <c r="H649" s="382">
        <f t="shared" si="119"/>
        <v>0</v>
      </c>
      <c r="I649" s="382" t="str">
        <f t="shared" si="120"/>
        <v/>
      </c>
      <c r="J649" s="382" t="str">
        <f t="shared" si="121"/>
        <v/>
      </c>
      <c r="K649" s="382" t="str">
        <f t="shared" si="122"/>
        <v/>
      </c>
      <c r="L649" s="382" t="str">
        <f t="shared" si="123"/>
        <v/>
      </c>
      <c r="M649" s="382" t="str">
        <f t="shared" si="124"/>
        <v/>
      </c>
      <c r="N649" s="342">
        <f t="shared" si="125"/>
        <v>0</v>
      </c>
      <c r="O649" s="379"/>
      <c r="P649" s="342">
        <f t="shared" si="126"/>
        <v>0</v>
      </c>
      <c r="Q649" s="379"/>
      <c r="R649" s="342">
        <f t="shared" si="127"/>
        <v>0</v>
      </c>
      <c r="S649" s="379"/>
      <c r="T649" s="342">
        <f t="shared" si="128"/>
        <v>0</v>
      </c>
      <c r="U649" s="379"/>
      <c r="V649" s="342">
        <f t="shared" si="129"/>
        <v>0</v>
      </c>
      <c r="W649" s="379"/>
      <c r="X649" s="383">
        <f t="shared" si="130"/>
        <v>0</v>
      </c>
      <c r="Y649" s="377"/>
    </row>
    <row r="650" spans="1:25" x14ac:dyDescent="0.25">
      <c r="A650" s="377"/>
      <c r="B650" s="343"/>
      <c r="C650" s="377"/>
      <c r="D650" s="384"/>
      <c r="E650" s="377"/>
      <c r="F650" s="377"/>
      <c r="G650" s="381" t="str">
        <f t="shared" si="118"/>
        <v/>
      </c>
      <c r="H650" s="382">
        <f t="shared" si="119"/>
        <v>0</v>
      </c>
      <c r="I650" s="382" t="str">
        <f t="shared" si="120"/>
        <v/>
      </c>
      <c r="J650" s="382" t="str">
        <f t="shared" si="121"/>
        <v/>
      </c>
      <c r="K650" s="382" t="str">
        <f t="shared" si="122"/>
        <v/>
      </c>
      <c r="L650" s="382" t="str">
        <f t="shared" si="123"/>
        <v/>
      </c>
      <c r="M650" s="382" t="str">
        <f t="shared" si="124"/>
        <v/>
      </c>
      <c r="N650" s="342">
        <f t="shared" si="125"/>
        <v>0</v>
      </c>
      <c r="O650" s="379"/>
      <c r="P650" s="342">
        <f t="shared" si="126"/>
        <v>0</v>
      </c>
      <c r="Q650" s="379"/>
      <c r="R650" s="342">
        <f t="shared" si="127"/>
        <v>0</v>
      </c>
      <c r="S650" s="379"/>
      <c r="T650" s="342">
        <f t="shared" si="128"/>
        <v>0</v>
      </c>
      <c r="U650" s="379"/>
      <c r="V650" s="342">
        <f t="shared" si="129"/>
        <v>0</v>
      </c>
      <c r="W650" s="379"/>
      <c r="X650" s="383">
        <f t="shared" si="130"/>
        <v>0</v>
      </c>
      <c r="Y650" s="377"/>
    </row>
    <row r="651" spans="1:25" x14ac:dyDescent="0.25">
      <c r="A651" s="377"/>
      <c r="B651" s="343"/>
      <c r="C651" s="377"/>
      <c r="D651" s="384"/>
      <c r="E651" s="377"/>
      <c r="F651" s="377"/>
      <c r="G651" s="381" t="str">
        <f t="shared" si="118"/>
        <v/>
      </c>
      <c r="H651" s="382">
        <f t="shared" si="119"/>
        <v>0</v>
      </c>
      <c r="I651" s="382" t="str">
        <f t="shared" si="120"/>
        <v/>
      </c>
      <c r="J651" s="382" t="str">
        <f t="shared" si="121"/>
        <v/>
      </c>
      <c r="K651" s="382" t="str">
        <f t="shared" si="122"/>
        <v/>
      </c>
      <c r="L651" s="382" t="str">
        <f t="shared" si="123"/>
        <v/>
      </c>
      <c r="M651" s="382" t="str">
        <f t="shared" si="124"/>
        <v/>
      </c>
      <c r="N651" s="342">
        <f t="shared" si="125"/>
        <v>0</v>
      </c>
      <c r="O651" s="379"/>
      <c r="P651" s="342">
        <f t="shared" si="126"/>
        <v>0</v>
      </c>
      <c r="Q651" s="379"/>
      <c r="R651" s="342">
        <f t="shared" si="127"/>
        <v>0</v>
      </c>
      <c r="S651" s="379"/>
      <c r="T651" s="342">
        <f t="shared" si="128"/>
        <v>0</v>
      </c>
      <c r="U651" s="379"/>
      <c r="V651" s="342">
        <f t="shared" si="129"/>
        <v>0</v>
      </c>
      <c r="W651" s="379"/>
      <c r="X651" s="383">
        <f t="shared" si="130"/>
        <v>0</v>
      </c>
      <c r="Y651" s="377"/>
    </row>
    <row r="652" spans="1:25" x14ac:dyDescent="0.25">
      <c r="A652" s="377"/>
      <c r="B652" s="343"/>
      <c r="C652" s="377"/>
      <c r="D652" s="384"/>
      <c r="E652" s="377"/>
      <c r="F652" s="377"/>
      <c r="G652" s="381" t="str">
        <f t="shared" si="118"/>
        <v/>
      </c>
      <c r="H652" s="382">
        <f t="shared" si="119"/>
        <v>0</v>
      </c>
      <c r="I652" s="382" t="str">
        <f t="shared" si="120"/>
        <v/>
      </c>
      <c r="J652" s="382" t="str">
        <f t="shared" si="121"/>
        <v/>
      </c>
      <c r="K652" s="382" t="str">
        <f t="shared" si="122"/>
        <v/>
      </c>
      <c r="L652" s="382" t="str">
        <f t="shared" si="123"/>
        <v/>
      </c>
      <c r="M652" s="382" t="str">
        <f t="shared" si="124"/>
        <v/>
      </c>
      <c r="N652" s="342">
        <f t="shared" si="125"/>
        <v>0</v>
      </c>
      <c r="O652" s="379"/>
      <c r="P652" s="342">
        <f t="shared" si="126"/>
        <v>0</v>
      </c>
      <c r="Q652" s="379"/>
      <c r="R652" s="342">
        <f t="shared" si="127"/>
        <v>0</v>
      </c>
      <c r="S652" s="379"/>
      <c r="T652" s="342">
        <f t="shared" si="128"/>
        <v>0</v>
      </c>
      <c r="U652" s="379"/>
      <c r="V652" s="342">
        <f t="shared" si="129"/>
        <v>0</v>
      </c>
      <c r="W652" s="379"/>
      <c r="X652" s="383">
        <f t="shared" si="130"/>
        <v>0</v>
      </c>
      <c r="Y652" s="377"/>
    </row>
    <row r="653" spans="1:25" x14ac:dyDescent="0.25">
      <c r="A653" s="377"/>
      <c r="B653" s="343"/>
      <c r="C653" s="377"/>
      <c r="D653" s="384"/>
      <c r="E653" s="377"/>
      <c r="F653" s="377"/>
      <c r="G653" s="381" t="str">
        <f t="shared" si="118"/>
        <v/>
      </c>
      <c r="H653" s="382">
        <f t="shared" si="119"/>
        <v>0</v>
      </c>
      <c r="I653" s="382" t="str">
        <f t="shared" si="120"/>
        <v/>
      </c>
      <c r="J653" s="382" t="str">
        <f t="shared" si="121"/>
        <v/>
      </c>
      <c r="K653" s="382" t="str">
        <f t="shared" si="122"/>
        <v/>
      </c>
      <c r="L653" s="382" t="str">
        <f t="shared" si="123"/>
        <v/>
      </c>
      <c r="M653" s="382" t="str">
        <f t="shared" si="124"/>
        <v/>
      </c>
      <c r="N653" s="342">
        <f t="shared" si="125"/>
        <v>0</v>
      </c>
      <c r="O653" s="379"/>
      <c r="P653" s="342">
        <f t="shared" si="126"/>
        <v>0</v>
      </c>
      <c r="Q653" s="379"/>
      <c r="R653" s="342">
        <f t="shared" si="127"/>
        <v>0</v>
      </c>
      <c r="S653" s="379"/>
      <c r="T653" s="342">
        <f t="shared" si="128"/>
        <v>0</v>
      </c>
      <c r="U653" s="379"/>
      <c r="V653" s="342">
        <f t="shared" si="129"/>
        <v>0</v>
      </c>
      <c r="W653" s="379"/>
      <c r="X653" s="383">
        <f t="shared" si="130"/>
        <v>0</v>
      </c>
      <c r="Y653" s="377"/>
    </row>
    <row r="654" spans="1:25" x14ac:dyDescent="0.25">
      <c r="A654" s="377"/>
      <c r="B654" s="343"/>
      <c r="C654" s="377"/>
      <c r="D654" s="384"/>
      <c r="E654" s="377"/>
      <c r="F654" s="377"/>
      <c r="G654" s="381" t="str">
        <f t="shared" si="118"/>
        <v/>
      </c>
      <c r="H654" s="382">
        <f t="shared" si="119"/>
        <v>0</v>
      </c>
      <c r="I654" s="382" t="str">
        <f t="shared" si="120"/>
        <v/>
      </c>
      <c r="J654" s="382" t="str">
        <f t="shared" si="121"/>
        <v/>
      </c>
      <c r="K654" s="382" t="str">
        <f t="shared" si="122"/>
        <v/>
      </c>
      <c r="L654" s="382" t="str">
        <f t="shared" si="123"/>
        <v/>
      </c>
      <c r="M654" s="382" t="str">
        <f t="shared" si="124"/>
        <v/>
      </c>
      <c r="N654" s="342">
        <f t="shared" si="125"/>
        <v>0</v>
      </c>
      <c r="O654" s="379"/>
      <c r="P654" s="342">
        <f t="shared" si="126"/>
        <v>0</v>
      </c>
      <c r="Q654" s="379"/>
      <c r="R654" s="342">
        <f t="shared" si="127"/>
        <v>0</v>
      </c>
      <c r="S654" s="379"/>
      <c r="T654" s="342">
        <f t="shared" si="128"/>
        <v>0</v>
      </c>
      <c r="U654" s="379"/>
      <c r="V654" s="342">
        <f t="shared" si="129"/>
        <v>0</v>
      </c>
      <c r="W654" s="379"/>
      <c r="X654" s="383">
        <f t="shared" si="130"/>
        <v>0</v>
      </c>
      <c r="Y654" s="377"/>
    </row>
    <row r="655" spans="1:25" x14ac:dyDescent="0.25">
      <c r="A655" s="377"/>
      <c r="B655" s="343"/>
      <c r="C655" s="377"/>
      <c r="D655" s="384"/>
      <c r="E655" s="377"/>
      <c r="F655" s="377"/>
      <c r="G655" s="381" t="str">
        <f t="shared" si="118"/>
        <v/>
      </c>
      <c r="H655" s="382">
        <f t="shared" si="119"/>
        <v>0</v>
      </c>
      <c r="I655" s="382" t="str">
        <f t="shared" si="120"/>
        <v/>
      </c>
      <c r="J655" s="382" t="str">
        <f t="shared" si="121"/>
        <v/>
      </c>
      <c r="K655" s="382" t="str">
        <f t="shared" si="122"/>
        <v/>
      </c>
      <c r="L655" s="382" t="str">
        <f t="shared" si="123"/>
        <v/>
      </c>
      <c r="M655" s="382" t="str">
        <f t="shared" si="124"/>
        <v/>
      </c>
      <c r="N655" s="342">
        <f t="shared" si="125"/>
        <v>0</v>
      </c>
      <c r="O655" s="379"/>
      <c r="P655" s="342">
        <f t="shared" si="126"/>
        <v>0</v>
      </c>
      <c r="Q655" s="379"/>
      <c r="R655" s="342">
        <f t="shared" si="127"/>
        <v>0</v>
      </c>
      <c r="S655" s="379"/>
      <c r="T655" s="342">
        <f t="shared" si="128"/>
        <v>0</v>
      </c>
      <c r="U655" s="379"/>
      <c r="V655" s="342">
        <f t="shared" si="129"/>
        <v>0</v>
      </c>
      <c r="W655" s="379"/>
      <c r="X655" s="383">
        <f t="shared" si="130"/>
        <v>0</v>
      </c>
      <c r="Y655" s="377"/>
    </row>
    <row r="656" spans="1:25" x14ac:dyDescent="0.25">
      <c r="A656" s="377"/>
      <c r="B656" s="343"/>
      <c r="C656" s="377"/>
      <c r="D656" s="384"/>
      <c r="E656" s="377"/>
      <c r="F656" s="377"/>
      <c r="G656" s="381" t="str">
        <f t="shared" si="118"/>
        <v/>
      </c>
      <c r="H656" s="382">
        <f t="shared" si="119"/>
        <v>0</v>
      </c>
      <c r="I656" s="382" t="str">
        <f t="shared" si="120"/>
        <v/>
      </c>
      <c r="J656" s="382" t="str">
        <f t="shared" si="121"/>
        <v/>
      </c>
      <c r="K656" s="382" t="str">
        <f t="shared" si="122"/>
        <v/>
      </c>
      <c r="L656" s="382" t="str">
        <f t="shared" si="123"/>
        <v/>
      </c>
      <c r="M656" s="382" t="str">
        <f t="shared" si="124"/>
        <v/>
      </c>
      <c r="N656" s="342">
        <f t="shared" si="125"/>
        <v>0</v>
      </c>
      <c r="O656" s="379"/>
      <c r="P656" s="342">
        <f t="shared" si="126"/>
        <v>0</v>
      </c>
      <c r="Q656" s="379"/>
      <c r="R656" s="342">
        <f t="shared" si="127"/>
        <v>0</v>
      </c>
      <c r="S656" s="379"/>
      <c r="T656" s="342">
        <f t="shared" si="128"/>
        <v>0</v>
      </c>
      <c r="U656" s="379"/>
      <c r="V656" s="342">
        <f t="shared" si="129"/>
        <v>0</v>
      </c>
      <c r="W656" s="379"/>
      <c r="X656" s="383">
        <f t="shared" si="130"/>
        <v>0</v>
      </c>
      <c r="Y656" s="377"/>
    </row>
    <row r="657" spans="1:25" x14ac:dyDescent="0.25">
      <c r="A657" s="377"/>
      <c r="B657" s="343"/>
      <c r="C657" s="377"/>
      <c r="D657" s="384"/>
      <c r="E657" s="377"/>
      <c r="F657" s="377"/>
      <c r="G657" s="381" t="str">
        <f t="shared" si="118"/>
        <v/>
      </c>
      <c r="H657" s="382">
        <f t="shared" si="119"/>
        <v>0</v>
      </c>
      <c r="I657" s="382" t="str">
        <f t="shared" si="120"/>
        <v/>
      </c>
      <c r="J657" s="382" t="str">
        <f t="shared" si="121"/>
        <v/>
      </c>
      <c r="K657" s="382" t="str">
        <f t="shared" si="122"/>
        <v/>
      </c>
      <c r="L657" s="382" t="str">
        <f t="shared" si="123"/>
        <v/>
      </c>
      <c r="M657" s="382" t="str">
        <f t="shared" si="124"/>
        <v/>
      </c>
      <c r="N657" s="342">
        <f t="shared" si="125"/>
        <v>0</v>
      </c>
      <c r="O657" s="379"/>
      <c r="P657" s="342">
        <f t="shared" si="126"/>
        <v>0</v>
      </c>
      <c r="Q657" s="379"/>
      <c r="R657" s="342">
        <f t="shared" si="127"/>
        <v>0</v>
      </c>
      <c r="S657" s="379"/>
      <c r="T657" s="342">
        <f t="shared" si="128"/>
        <v>0</v>
      </c>
      <c r="U657" s="379"/>
      <c r="V657" s="342">
        <f t="shared" si="129"/>
        <v>0</v>
      </c>
      <c r="W657" s="379"/>
      <c r="X657" s="383">
        <f t="shared" si="130"/>
        <v>0</v>
      </c>
      <c r="Y657" s="377"/>
    </row>
    <row r="658" spans="1:25" x14ac:dyDescent="0.25">
      <c r="A658" s="377"/>
      <c r="B658" s="343"/>
      <c r="C658" s="377"/>
      <c r="D658" s="384"/>
      <c r="E658" s="377"/>
      <c r="F658" s="377"/>
      <c r="G658" s="381" t="str">
        <f t="shared" si="118"/>
        <v/>
      </c>
      <c r="H658" s="382">
        <f t="shared" si="119"/>
        <v>0</v>
      </c>
      <c r="I658" s="382" t="str">
        <f t="shared" si="120"/>
        <v/>
      </c>
      <c r="J658" s="382" t="str">
        <f t="shared" si="121"/>
        <v/>
      </c>
      <c r="K658" s="382" t="str">
        <f t="shared" si="122"/>
        <v/>
      </c>
      <c r="L658" s="382" t="str">
        <f t="shared" si="123"/>
        <v/>
      </c>
      <c r="M658" s="382" t="str">
        <f t="shared" si="124"/>
        <v/>
      </c>
      <c r="N658" s="342">
        <f t="shared" si="125"/>
        <v>0</v>
      </c>
      <c r="O658" s="379"/>
      <c r="P658" s="342">
        <f t="shared" si="126"/>
        <v>0</v>
      </c>
      <c r="Q658" s="379"/>
      <c r="R658" s="342">
        <f t="shared" si="127"/>
        <v>0</v>
      </c>
      <c r="S658" s="379"/>
      <c r="T658" s="342">
        <f t="shared" si="128"/>
        <v>0</v>
      </c>
      <c r="U658" s="379"/>
      <c r="V658" s="342">
        <f t="shared" si="129"/>
        <v>0</v>
      </c>
      <c r="W658" s="379"/>
      <c r="X658" s="383">
        <f t="shared" si="130"/>
        <v>0</v>
      </c>
      <c r="Y658" s="377"/>
    </row>
    <row r="659" spans="1:25" x14ac:dyDescent="0.25">
      <c r="A659" s="377"/>
      <c r="B659" s="343"/>
      <c r="C659" s="377"/>
      <c r="D659" s="384"/>
      <c r="E659" s="377"/>
      <c r="F659" s="377"/>
      <c r="G659" s="381" t="str">
        <f t="shared" si="118"/>
        <v/>
      </c>
      <c r="H659" s="382">
        <f t="shared" si="119"/>
        <v>0</v>
      </c>
      <c r="I659" s="382" t="str">
        <f t="shared" si="120"/>
        <v/>
      </c>
      <c r="J659" s="382" t="str">
        <f t="shared" si="121"/>
        <v/>
      </c>
      <c r="K659" s="382" t="str">
        <f t="shared" si="122"/>
        <v/>
      </c>
      <c r="L659" s="382" t="str">
        <f t="shared" si="123"/>
        <v/>
      </c>
      <c r="M659" s="382" t="str">
        <f t="shared" si="124"/>
        <v/>
      </c>
      <c r="N659" s="342">
        <f t="shared" si="125"/>
        <v>0</v>
      </c>
      <c r="O659" s="379"/>
      <c r="P659" s="342">
        <f t="shared" si="126"/>
        <v>0</v>
      </c>
      <c r="Q659" s="379"/>
      <c r="R659" s="342">
        <f t="shared" si="127"/>
        <v>0</v>
      </c>
      <c r="S659" s="379"/>
      <c r="T659" s="342">
        <f t="shared" si="128"/>
        <v>0</v>
      </c>
      <c r="U659" s="379"/>
      <c r="V659" s="342">
        <f t="shared" si="129"/>
        <v>0</v>
      </c>
      <c r="W659" s="379"/>
      <c r="X659" s="383">
        <f t="shared" si="130"/>
        <v>0</v>
      </c>
      <c r="Y659" s="377"/>
    </row>
    <row r="660" spans="1:25" x14ac:dyDescent="0.25">
      <c r="A660" s="377"/>
      <c r="B660" s="343"/>
      <c r="C660" s="377"/>
      <c r="D660" s="384"/>
      <c r="E660" s="377"/>
      <c r="F660" s="377"/>
      <c r="G660" s="381" t="str">
        <f t="shared" si="118"/>
        <v/>
      </c>
      <c r="H660" s="382">
        <f t="shared" si="119"/>
        <v>0</v>
      </c>
      <c r="I660" s="382" t="str">
        <f t="shared" si="120"/>
        <v/>
      </c>
      <c r="J660" s="382" t="str">
        <f t="shared" si="121"/>
        <v/>
      </c>
      <c r="K660" s="382" t="str">
        <f t="shared" si="122"/>
        <v/>
      </c>
      <c r="L660" s="382" t="str">
        <f t="shared" si="123"/>
        <v/>
      </c>
      <c r="M660" s="382" t="str">
        <f t="shared" si="124"/>
        <v/>
      </c>
      <c r="N660" s="342">
        <f t="shared" si="125"/>
        <v>0</v>
      </c>
      <c r="O660" s="379"/>
      <c r="P660" s="342">
        <f t="shared" si="126"/>
        <v>0</v>
      </c>
      <c r="Q660" s="379"/>
      <c r="R660" s="342">
        <f t="shared" si="127"/>
        <v>0</v>
      </c>
      <c r="S660" s="379"/>
      <c r="T660" s="342">
        <f t="shared" si="128"/>
        <v>0</v>
      </c>
      <c r="U660" s="379"/>
      <c r="V660" s="342">
        <f t="shared" si="129"/>
        <v>0</v>
      </c>
      <c r="W660" s="379"/>
      <c r="X660" s="383">
        <f t="shared" si="130"/>
        <v>0</v>
      </c>
      <c r="Y660" s="377"/>
    </row>
    <row r="661" spans="1:25" x14ac:dyDescent="0.25">
      <c r="A661" s="377"/>
      <c r="B661" s="343"/>
      <c r="C661" s="377"/>
      <c r="D661" s="384"/>
      <c r="E661" s="377"/>
      <c r="F661" s="377"/>
      <c r="G661" s="381" t="str">
        <f t="shared" ref="G661:G724" si="131">IF(E661="","",DATE(YEAR(D661),MONTH(D661)+E661,DAY(D661)-1))</f>
        <v/>
      </c>
      <c r="H661" s="382">
        <f t="shared" ref="H661:H724" si="132">SUM(I661:M661)</f>
        <v>0</v>
      </c>
      <c r="I661" s="382" t="str">
        <f t="shared" ref="I661:I724" si="133">IF(E661="","",IFERROR(AND($I$5,$J$5)*DATEDIF(MAX($I$5,$D661),MIN($J$5,$G661)+1,"m"),0))</f>
        <v/>
      </c>
      <c r="J661" s="382" t="str">
        <f t="shared" ref="J661:J724" si="134">IF(E661="","",IFERROR(AND($I$6,$J$6)*DATEDIF(MAX($I$6,$D661),MIN($J$6,$G661)+1,"m"),0))</f>
        <v/>
      </c>
      <c r="K661" s="382" t="str">
        <f t="shared" ref="K661:K724" si="135">IF(E661="","",IFERROR(AND($I$7,$J$7)*DATEDIF(MAX($I$7,$D661),MIN($J$7,$G661)+1,"m"),0))</f>
        <v/>
      </c>
      <c r="L661" s="382" t="str">
        <f t="shared" ref="L661:L724" si="136">IF(E661="","",IFERROR(AND($I$8,$J$8)*DATEDIF(MAX($I$8,$D661),MIN($J$8,$G661)+1,"m"),0))</f>
        <v/>
      </c>
      <c r="M661" s="382" t="str">
        <f t="shared" ref="M661:M724" si="137">IF(E661="","",IFERROR(AND($I$9,$J$9)*DATEDIF(MAX($I$9,$D661),MIN($J$9,$G661)+1,"m"),0))</f>
        <v/>
      </c>
      <c r="N661" s="342">
        <f t="shared" ref="N661:N724" si="138">IFERROR(ROUND(B661/E661*I661*F661,2),0)</f>
        <v>0</v>
      </c>
      <c r="O661" s="379"/>
      <c r="P661" s="342">
        <f t="shared" ref="P661:P724" si="139">IFERROR(ROUND(B661/E661*J661*F661,2),0)</f>
        <v>0</v>
      </c>
      <c r="Q661" s="379"/>
      <c r="R661" s="342">
        <f t="shared" ref="R661:R724" si="140">IFERROR(ROUND(B661/E661*K661*F661,2),0)</f>
        <v>0</v>
      </c>
      <c r="S661" s="379"/>
      <c r="T661" s="342">
        <f t="shared" ref="T661:T724" si="141">IFERROR(ROUND(B661/E661*L661*F661,2),0)</f>
        <v>0</v>
      </c>
      <c r="U661" s="379"/>
      <c r="V661" s="342">
        <f t="shared" ref="V661:V724" si="142">IFERROR(ROUND(B661/E661*M661*F661,2),0)</f>
        <v>0</v>
      </c>
      <c r="W661" s="379"/>
      <c r="X661" s="383">
        <f t="shared" ref="X661:X724" si="143">B661-SUM(N661:V661)</f>
        <v>0</v>
      </c>
      <c r="Y661" s="377"/>
    </row>
    <row r="662" spans="1:25" x14ac:dyDescent="0.25">
      <c r="A662" s="377"/>
      <c r="B662" s="343"/>
      <c r="C662" s="377"/>
      <c r="D662" s="384"/>
      <c r="E662" s="377"/>
      <c r="F662" s="377"/>
      <c r="G662" s="381" t="str">
        <f t="shared" si="131"/>
        <v/>
      </c>
      <c r="H662" s="382">
        <f t="shared" si="132"/>
        <v>0</v>
      </c>
      <c r="I662" s="382" t="str">
        <f t="shared" si="133"/>
        <v/>
      </c>
      <c r="J662" s="382" t="str">
        <f t="shared" si="134"/>
        <v/>
      </c>
      <c r="K662" s="382" t="str">
        <f t="shared" si="135"/>
        <v/>
      </c>
      <c r="L662" s="382" t="str">
        <f t="shared" si="136"/>
        <v/>
      </c>
      <c r="M662" s="382" t="str">
        <f t="shared" si="137"/>
        <v/>
      </c>
      <c r="N662" s="342">
        <f t="shared" si="138"/>
        <v>0</v>
      </c>
      <c r="O662" s="379"/>
      <c r="P662" s="342">
        <f t="shared" si="139"/>
        <v>0</v>
      </c>
      <c r="Q662" s="379"/>
      <c r="R662" s="342">
        <f t="shared" si="140"/>
        <v>0</v>
      </c>
      <c r="S662" s="379"/>
      <c r="T662" s="342">
        <f t="shared" si="141"/>
        <v>0</v>
      </c>
      <c r="U662" s="379"/>
      <c r="V662" s="342">
        <f t="shared" si="142"/>
        <v>0</v>
      </c>
      <c r="W662" s="379"/>
      <c r="X662" s="383">
        <f t="shared" si="143"/>
        <v>0</v>
      </c>
      <c r="Y662" s="377"/>
    </row>
    <row r="663" spans="1:25" x14ac:dyDescent="0.25">
      <c r="A663" s="377"/>
      <c r="B663" s="343"/>
      <c r="C663" s="377"/>
      <c r="D663" s="384"/>
      <c r="E663" s="377"/>
      <c r="F663" s="377"/>
      <c r="G663" s="381" t="str">
        <f t="shared" si="131"/>
        <v/>
      </c>
      <c r="H663" s="382">
        <f t="shared" si="132"/>
        <v>0</v>
      </c>
      <c r="I663" s="382" t="str">
        <f t="shared" si="133"/>
        <v/>
      </c>
      <c r="J663" s="382" t="str">
        <f t="shared" si="134"/>
        <v/>
      </c>
      <c r="K663" s="382" t="str">
        <f t="shared" si="135"/>
        <v/>
      </c>
      <c r="L663" s="382" t="str">
        <f t="shared" si="136"/>
        <v/>
      </c>
      <c r="M663" s="382" t="str">
        <f t="shared" si="137"/>
        <v/>
      </c>
      <c r="N663" s="342">
        <f t="shared" si="138"/>
        <v>0</v>
      </c>
      <c r="O663" s="379"/>
      <c r="P663" s="342">
        <f t="shared" si="139"/>
        <v>0</v>
      </c>
      <c r="Q663" s="379"/>
      <c r="R663" s="342">
        <f t="shared" si="140"/>
        <v>0</v>
      </c>
      <c r="S663" s="379"/>
      <c r="T663" s="342">
        <f t="shared" si="141"/>
        <v>0</v>
      </c>
      <c r="U663" s="379"/>
      <c r="V663" s="342">
        <f t="shared" si="142"/>
        <v>0</v>
      </c>
      <c r="W663" s="379"/>
      <c r="X663" s="383">
        <f t="shared" si="143"/>
        <v>0</v>
      </c>
      <c r="Y663" s="377"/>
    </row>
    <row r="664" spans="1:25" x14ac:dyDescent="0.25">
      <c r="A664" s="377"/>
      <c r="B664" s="343"/>
      <c r="C664" s="377"/>
      <c r="D664" s="384"/>
      <c r="E664" s="377"/>
      <c r="F664" s="377"/>
      <c r="G664" s="381" t="str">
        <f t="shared" si="131"/>
        <v/>
      </c>
      <c r="H664" s="382">
        <f t="shared" si="132"/>
        <v>0</v>
      </c>
      <c r="I664" s="382" t="str">
        <f t="shared" si="133"/>
        <v/>
      </c>
      <c r="J664" s="382" t="str">
        <f t="shared" si="134"/>
        <v/>
      </c>
      <c r="K664" s="382" t="str">
        <f t="shared" si="135"/>
        <v/>
      </c>
      <c r="L664" s="382" t="str">
        <f t="shared" si="136"/>
        <v/>
      </c>
      <c r="M664" s="382" t="str">
        <f t="shared" si="137"/>
        <v/>
      </c>
      <c r="N664" s="342">
        <f t="shared" si="138"/>
        <v>0</v>
      </c>
      <c r="O664" s="379"/>
      <c r="P664" s="342">
        <f t="shared" si="139"/>
        <v>0</v>
      </c>
      <c r="Q664" s="379"/>
      <c r="R664" s="342">
        <f t="shared" si="140"/>
        <v>0</v>
      </c>
      <c r="S664" s="379"/>
      <c r="T664" s="342">
        <f t="shared" si="141"/>
        <v>0</v>
      </c>
      <c r="U664" s="379"/>
      <c r="V664" s="342">
        <f t="shared" si="142"/>
        <v>0</v>
      </c>
      <c r="W664" s="379"/>
      <c r="X664" s="383">
        <f t="shared" si="143"/>
        <v>0</v>
      </c>
      <c r="Y664" s="377"/>
    </row>
    <row r="665" spans="1:25" x14ac:dyDescent="0.25">
      <c r="A665" s="377"/>
      <c r="B665" s="343"/>
      <c r="C665" s="377"/>
      <c r="D665" s="384"/>
      <c r="E665" s="377"/>
      <c r="F665" s="377"/>
      <c r="G665" s="381" t="str">
        <f t="shared" si="131"/>
        <v/>
      </c>
      <c r="H665" s="382">
        <f t="shared" si="132"/>
        <v>0</v>
      </c>
      <c r="I665" s="382" t="str">
        <f t="shared" si="133"/>
        <v/>
      </c>
      <c r="J665" s="382" t="str">
        <f t="shared" si="134"/>
        <v/>
      </c>
      <c r="K665" s="382" t="str">
        <f t="shared" si="135"/>
        <v/>
      </c>
      <c r="L665" s="382" t="str">
        <f t="shared" si="136"/>
        <v/>
      </c>
      <c r="M665" s="382" t="str">
        <f t="shared" si="137"/>
        <v/>
      </c>
      <c r="N665" s="342">
        <f t="shared" si="138"/>
        <v>0</v>
      </c>
      <c r="O665" s="379"/>
      <c r="P665" s="342">
        <f t="shared" si="139"/>
        <v>0</v>
      </c>
      <c r="Q665" s="379"/>
      <c r="R665" s="342">
        <f t="shared" si="140"/>
        <v>0</v>
      </c>
      <c r="S665" s="379"/>
      <c r="T665" s="342">
        <f t="shared" si="141"/>
        <v>0</v>
      </c>
      <c r="U665" s="379"/>
      <c r="V665" s="342">
        <f t="shared" si="142"/>
        <v>0</v>
      </c>
      <c r="W665" s="379"/>
      <c r="X665" s="383">
        <f t="shared" si="143"/>
        <v>0</v>
      </c>
      <c r="Y665" s="377"/>
    </row>
    <row r="666" spans="1:25" x14ac:dyDescent="0.25">
      <c r="A666" s="377"/>
      <c r="B666" s="343"/>
      <c r="C666" s="377"/>
      <c r="D666" s="384"/>
      <c r="E666" s="377"/>
      <c r="F666" s="377"/>
      <c r="G666" s="381" t="str">
        <f t="shared" si="131"/>
        <v/>
      </c>
      <c r="H666" s="382">
        <f t="shared" si="132"/>
        <v>0</v>
      </c>
      <c r="I666" s="382" t="str">
        <f t="shared" si="133"/>
        <v/>
      </c>
      <c r="J666" s="382" t="str">
        <f t="shared" si="134"/>
        <v/>
      </c>
      <c r="K666" s="382" t="str">
        <f t="shared" si="135"/>
        <v/>
      </c>
      <c r="L666" s="382" t="str">
        <f t="shared" si="136"/>
        <v/>
      </c>
      <c r="M666" s="382" t="str">
        <f t="shared" si="137"/>
        <v/>
      </c>
      <c r="N666" s="342">
        <f t="shared" si="138"/>
        <v>0</v>
      </c>
      <c r="O666" s="379"/>
      <c r="P666" s="342">
        <f t="shared" si="139"/>
        <v>0</v>
      </c>
      <c r="Q666" s="379"/>
      <c r="R666" s="342">
        <f t="shared" si="140"/>
        <v>0</v>
      </c>
      <c r="S666" s="379"/>
      <c r="T666" s="342">
        <f t="shared" si="141"/>
        <v>0</v>
      </c>
      <c r="U666" s="379"/>
      <c r="V666" s="342">
        <f t="shared" si="142"/>
        <v>0</v>
      </c>
      <c r="W666" s="379"/>
      <c r="X666" s="383">
        <f t="shared" si="143"/>
        <v>0</v>
      </c>
      <c r="Y666" s="377"/>
    </row>
    <row r="667" spans="1:25" x14ac:dyDescent="0.25">
      <c r="A667" s="377"/>
      <c r="B667" s="343"/>
      <c r="C667" s="377"/>
      <c r="D667" s="384"/>
      <c r="E667" s="377"/>
      <c r="F667" s="377"/>
      <c r="G667" s="381" t="str">
        <f t="shared" si="131"/>
        <v/>
      </c>
      <c r="H667" s="382">
        <f t="shared" si="132"/>
        <v>0</v>
      </c>
      <c r="I667" s="382" t="str">
        <f t="shared" si="133"/>
        <v/>
      </c>
      <c r="J667" s="382" t="str">
        <f t="shared" si="134"/>
        <v/>
      </c>
      <c r="K667" s="382" t="str">
        <f t="shared" si="135"/>
        <v/>
      </c>
      <c r="L667" s="382" t="str">
        <f t="shared" si="136"/>
        <v/>
      </c>
      <c r="M667" s="382" t="str">
        <f t="shared" si="137"/>
        <v/>
      </c>
      <c r="N667" s="342">
        <f t="shared" si="138"/>
        <v>0</v>
      </c>
      <c r="O667" s="379"/>
      <c r="P667" s="342">
        <f t="shared" si="139"/>
        <v>0</v>
      </c>
      <c r="Q667" s="379"/>
      <c r="R667" s="342">
        <f t="shared" si="140"/>
        <v>0</v>
      </c>
      <c r="S667" s="379"/>
      <c r="T667" s="342">
        <f t="shared" si="141"/>
        <v>0</v>
      </c>
      <c r="U667" s="379"/>
      <c r="V667" s="342">
        <f t="shared" si="142"/>
        <v>0</v>
      </c>
      <c r="W667" s="379"/>
      <c r="X667" s="383">
        <f t="shared" si="143"/>
        <v>0</v>
      </c>
      <c r="Y667" s="377"/>
    </row>
    <row r="668" spans="1:25" x14ac:dyDescent="0.25">
      <c r="A668" s="377"/>
      <c r="B668" s="343"/>
      <c r="C668" s="377"/>
      <c r="D668" s="384"/>
      <c r="E668" s="377"/>
      <c r="F668" s="377"/>
      <c r="G668" s="381" t="str">
        <f t="shared" si="131"/>
        <v/>
      </c>
      <c r="H668" s="382">
        <f t="shared" si="132"/>
        <v>0</v>
      </c>
      <c r="I668" s="382" t="str">
        <f t="shared" si="133"/>
        <v/>
      </c>
      <c r="J668" s="382" t="str">
        <f t="shared" si="134"/>
        <v/>
      </c>
      <c r="K668" s="382" t="str">
        <f t="shared" si="135"/>
        <v/>
      </c>
      <c r="L668" s="382" t="str">
        <f t="shared" si="136"/>
        <v/>
      </c>
      <c r="M668" s="382" t="str">
        <f t="shared" si="137"/>
        <v/>
      </c>
      <c r="N668" s="342">
        <f t="shared" si="138"/>
        <v>0</v>
      </c>
      <c r="O668" s="379"/>
      <c r="P668" s="342">
        <f t="shared" si="139"/>
        <v>0</v>
      </c>
      <c r="Q668" s="379"/>
      <c r="R668" s="342">
        <f t="shared" si="140"/>
        <v>0</v>
      </c>
      <c r="S668" s="379"/>
      <c r="T668" s="342">
        <f t="shared" si="141"/>
        <v>0</v>
      </c>
      <c r="U668" s="379"/>
      <c r="V668" s="342">
        <f t="shared" si="142"/>
        <v>0</v>
      </c>
      <c r="W668" s="379"/>
      <c r="X668" s="383">
        <f t="shared" si="143"/>
        <v>0</v>
      </c>
      <c r="Y668" s="377"/>
    </row>
    <row r="669" spans="1:25" x14ac:dyDescent="0.25">
      <c r="A669" s="377"/>
      <c r="B669" s="343"/>
      <c r="C669" s="377"/>
      <c r="D669" s="384"/>
      <c r="E669" s="377"/>
      <c r="F669" s="377"/>
      <c r="G669" s="381" t="str">
        <f t="shared" si="131"/>
        <v/>
      </c>
      <c r="H669" s="382">
        <f t="shared" si="132"/>
        <v>0</v>
      </c>
      <c r="I669" s="382" t="str">
        <f t="shared" si="133"/>
        <v/>
      </c>
      <c r="J669" s="382" t="str">
        <f t="shared" si="134"/>
        <v/>
      </c>
      <c r="K669" s="382" t="str">
        <f t="shared" si="135"/>
        <v/>
      </c>
      <c r="L669" s="382" t="str">
        <f t="shared" si="136"/>
        <v/>
      </c>
      <c r="M669" s="382" t="str">
        <f t="shared" si="137"/>
        <v/>
      </c>
      <c r="N669" s="342">
        <f t="shared" si="138"/>
        <v>0</v>
      </c>
      <c r="O669" s="379"/>
      <c r="P669" s="342">
        <f t="shared" si="139"/>
        <v>0</v>
      </c>
      <c r="Q669" s="379"/>
      <c r="R669" s="342">
        <f t="shared" si="140"/>
        <v>0</v>
      </c>
      <c r="S669" s="379"/>
      <c r="T669" s="342">
        <f t="shared" si="141"/>
        <v>0</v>
      </c>
      <c r="U669" s="379"/>
      <c r="V669" s="342">
        <f t="shared" si="142"/>
        <v>0</v>
      </c>
      <c r="W669" s="379"/>
      <c r="X669" s="383">
        <f t="shared" si="143"/>
        <v>0</v>
      </c>
      <c r="Y669" s="377"/>
    </row>
    <row r="670" spans="1:25" x14ac:dyDescent="0.25">
      <c r="A670" s="377"/>
      <c r="B670" s="343"/>
      <c r="C670" s="377"/>
      <c r="D670" s="384"/>
      <c r="E670" s="377"/>
      <c r="F670" s="377"/>
      <c r="G670" s="381" t="str">
        <f t="shared" si="131"/>
        <v/>
      </c>
      <c r="H670" s="382">
        <f t="shared" si="132"/>
        <v>0</v>
      </c>
      <c r="I670" s="382" t="str">
        <f t="shared" si="133"/>
        <v/>
      </c>
      <c r="J670" s="382" t="str">
        <f t="shared" si="134"/>
        <v/>
      </c>
      <c r="K670" s="382" t="str">
        <f t="shared" si="135"/>
        <v/>
      </c>
      <c r="L670" s="382" t="str">
        <f t="shared" si="136"/>
        <v/>
      </c>
      <c r="M670" s="382" t="str">
        <f t="shared" si="137"/>
        <v/>
      </c>
      <c r="N670" s="342">
        <f t="shared" si="138"/>
        <v>0</v>
      </c>
      <c r="O670" s="379"/>
      <c r="P670" s="342">
        <f t="shared" si="139"/>
        <v>0</v>
      </c>
      <c r="Q670" s="379"/>
      <c r="R670" s="342">
        <f t="shared" si="140"/>
        <v>0</v>
      </c>
      <c r="S670" s="379"/>
      <c r="T670" s="342">
        <f t="shared" si="141"/>
        <v>0</v>
      </c>
      <c r="U670" s="379"/>
      <c r="V670" s="342">
        <f t="shared" si="142"/>
        <v>0</v>
      </c>
      <c r="W670" s="379"/>
      <c r="X670" s="383">
        <f t="shared" si="143"/>
        <v>0</v>
      </c>
      <c r="Y670" s="377"/>
    </row>
    <row r="671" spans="1:25" x14ac:dyDescent="0.25">
      <c r="A671" s="377"/>
      <c r="B671" s="343"/>
      <c r="C671" s="377"/>
      <c r="D671" s="384"/>
      <c r="E671" s="377"/>
      <c r="F671" s="377"/>
      <c r="G671" s="381" t="str">
        <f t="shared" si="131"/>
        <v/>
      </c>
      <c r="H671" s="382">
        <f t="shared" si="132"/>
        <v>0</v>
      </c>
      <c r="I671" s="382" t="str">
        <f t="shared" si="133"/>
        <v/>
      </c>
      <c r="J671" s="382" t="str">
        <f t="shared" si="134"/>
        <v/>
      </c>
      <c r="K671" s="382" t="str">
        <f t="shared" si="135"/>
        <v/>
      </c>
      <c r="L671" s="382" t="str">
        <f t="shared" si="136"/>
        <v/>
      </c>
      <c r="M671" s="382" t="str">
        <f t="shared" si="137"/>
        <v/>
      </c>
      <c r="N671" s="342">
        <f t="shared" si="138"/>
        <v>0</v>
      </c>
      <c r="O671" s="379"/>
      <c r="P671" s="342">
        <f t="shared" si="139"/>
        <v>0</v>
      </c>
      <c r="Q671" s="379"/>
      <c r="R671" s="342">
        <f t="shared" si="140"/>
        <v>0</v>
      </c>
      <c r="S671" s="379"/>
      <c r="T671" s="342">
        <f t="shared" si="141"/>
        <v>0</v>
      </c>
      <c r="U671" s="379"/>
      <c r="V671" s="342">
        <f t="shared" si="142"/>
        <v>0</v>
      </c>
      <c r="W671" s="379"/>
      <c r="X671" s="383">
        <f t="shared" si="143"/>
        <v>0</v>
      </c>
      <c r="Y671" s="377"/>
    </row>
    <row r="672" spans="1:25" x14ac:dyDescent="0.25">
      <c r="A672" s="377"/>
      <c r="B672" s="343"/>
      <c r="C672" s="377"/>
      <c r="D672" s="384"/>
      <c r="E672" s="377"/>
      <c r="F672" s="377"/>
      <c r="G672" s="381" t="str">
        <f t="shared" si="131"/>
        <v/>
      </c>
      <c r="H672" s="382">
        <f t="shared" si="132"/>
        <v>0</v>
      </c>
      <c r="I672" s="382" t="str">
        <f t="shared" si="133"/>
        <v/>
      </c>
      <c r="J672" s="382" t="str">
        <f t="shared" si="134"/>
        <v/>
      </c>
      <c r="K672" s="382" t="str">
        <f t="shared" si="135"/>
        <v/>
      </c>
      <c r="L672" s="382" t="str">
        <f t="shared" si="136"/>
        <v/>
      </c>
      <c r="M672" s="382" t="str">
        <f t="shared" si="137"/>
        <v/>
      </c>
      <c r="N672" s="342">
        <f t="shared" si="138"/>
        <v>0</v>
      </c>
      <c r="O672" s="379"/>
      <c r="P672" s="342">
        <f t="shared" si="139"/>
        <v>0</v>
      </c>
      <c r="Q672" s="379"/>
      <c r="R672" s="342">
        <f t="shared" si="140"/>
        <v>0</v>
      </c>
      <c r="S672" s="379"/>
      <c r="T672" s="342">
        <f t="shared" si="141"/>
        <v>0</v>
      </c>
      <c r="U672" s="379"/>
      <c r="V672" s="342">
        <f t="shared" si="142"/>
        <v>0</v>
      </c>
      <c r="W672" s="379"/>
      <c r="X672" s="383">
        <f t="shared" si="143"/>
        <v>0</v>
      </c>
      <c r="Y672" s="377"/>
    </row>
    <row r="673" spans="1:25" x14ac:dyDescent="0.25">
      <c r="A673" s="377"/>
      <c r="B673" s="343"/>
      <c r="C673" s="377"/>
      <c r="D673" s="384"/>
      <c r="E673" s="377"/>
      <c r="F673" s="377"/>
      <c r="G673" s="381" t="str">
        <f t="shared" si="131"/>
        <v/>
      </c>
      <c r="H673" s="382">
        <f t="shared" si="132"/>
        <v>0</v>
      </c>
      <c r="I673" s="382" t="str">
        <f t="shared" si="133"/>
        <v/>
      </c>
      <c r="J673" s="382" t="str">
        <f t="shared" si="134"/>
        <v/>
      </c>
      <c r="K673" s="382" t="str">
        <f t="shared" si="135"/>
        <v/>
      </c>
      <c r="L673" s="382" t="str">
        <f t="shared" si="136"/>
        <v/>
      </c>
      <c r="M673" s="382" t="str">
        <f t="shared" si="137"/>
        <v/>
      </c>
      <c r="N673" s="342">
        <f t="shared" si="138"/>
        <v>0</v>
      </c>
      <c r="O673" s="379"/>
      <c r="P673" s="342">
        <f t="shared" si="139"/>
        <v>0</v>
      </c>
      <c r="Q673" s="379"/>
      <c r="R673" s="342">
        <f t="shared" si="140"/>
        <v>0</v>
      </c>
      <c r="S673" s="379"/>
      <c r="T673" s="342">
        <f t="shared" si="141"/>
        <v>0</v>
      </c>
      <c r="U673" s="379"/>
      <c r="V673" s="342">
        <f t="shared" si="142"/>
        <v>0</v>
      </c>
      <c r="W673" s="379"/>
      <c r="X673" s="383">
        <f t="shared" si="143"/>
        <v>0</v>
      </c>
      <c r="Y673" s="377"/>
    </row>
    <row r="674" spans="1:25" x14ac:dyDescent="0.25">
      <c r="A674" s="377"/>
      <c r="B674" s="343"/>
      <c r="C674" s="377"/>
      <c r="D674" s="384"/>
      <c r="E674" s="377"/>
      <c r="F674" s="377"/>
      <c r="G674" s="381" t="str">
        <f t="shared" si="131"/>
        <v/>
      </c>
      <c r="H674" s="382">
        <f t="shared" si="132"/>
        <v>0</v>
      </c>
      <c r="I674" s="382" t="str">
        <f t="shared" si="133"/>
        <v/>
      </c>
      <c r="J674" s="382" t="str">
        <f t="shared" si="134"/>
        <v/>
      </c>
      <c r="K674" s="382" t="str">
        <f t="shared" si="135"/>
        <v/>
      </c>
      <c r="L674" s="382" t="str">
        <f t="shared" si="136"/>
        <v/>
      </c>
      <c r="M674" s="382" t="str">
        <f t="shared" si="137"/>
        <v/>
      </c>
      <c r="N674" s="342">
        <f t="shared" si="138"/>
        <v>0</v>
      </c>
      <c r="O674" s="379"/>
      <c r="P674" s="342">
        <f t="shared" si="139"/>
        <v>0</v>
      </c>
      <c r="Q674" s="379"/>
      <c r="R674" s="342">
        <f t="shared" si="140"/>
        <v>0</v>
      </c>
      <c r="S674" s="379"/>
      <c r="T674" s="342">
        <f t="shared" si="141"/>
        <v>0</v>
      </c>
      <c r="U674" s="379"/>
      <c r="V674" s="342">
        <f t="shared" si="142"/>
        <v>0</v>
      </c>
      <c r="W674" s="379"/>
      <c r="X674" s="383">
        <f t="shared" si="143"/>
        <v>0</v>
      </c>
      <c r="Y674" s="377"/>
    </row>
    <row r="675" spans="1:25" x14ac:dyDescent="0.25">
      <c r="A675" s="377"/>
      <c r="B675" s="343"/>
      <c r="C675" s="377"/>
      <c r="D675" s="384"/>
      <c r="E675" s="377"/>
      <c r="F675" s="377"/>
      <c r="G675" s="381" t="str">
        <f t="shared" si="131"/>
        <v/>
      </c>
      <c r="H675" s="382">
        <f t="shared" si="132"/>
        <v>0</v>
      </c>
      <c r="I675" s="382" t="str">
        <f t="shared" si="133"/>
        <v/>
      </c>
      <c r="J675" s="382" t="str">
        <f t="shared" si="134"/>
        <v/>
      </c>
      <c r="K675" s="382" t="str">
        <f t="shared" si="135"/>
        <v/>
      </c>
      <c r="L675" s="382" t="str">
        <f t="shared" si="136"/>
        <v/>
      </c>
      <c r="M675" s="382" t="str">
        <f t="shared" si="137"/>
        <v/>
      </c>
      <c r="N675" s="342">
        <f t="shared" si="138"/>
        <v>0</v>
      </c>
      <c r="O675" s="379"/>
      <c r="P675" s="342">
        <f t="shared" si="139"/>
        <v>0</v>
      </c>
      <c r="Q675" s="379"/>
      <c r="R675" s="342">
        <f t="shared" si="140"/>
        <v>0</v>
      </c>
      <c r="S675" s="379"/>
      <c r="T675" s="342">
        <f t="shared" si="141"/>
        <v>0</v>
      </c>
      <c r="U675" s="379"/>
      <c r="V675" s="342">
        <f t="shared" si="142"/>
        <v>0</v>
      </c>
      <c r="W675" s="379"/>
      <c r="X675" s="383">
        <f t="shared" si="143"/>
        <v>0</v>
      </c>
      <c r="Y675" s="377"/>
    </row>
    <row r="676" spans="1:25" x14ac:dyDescent="0.25">
      <c r="A676" s="377"/>
      <c r="B676" s="343"/>
      <c r="C676" s="377"/>
      <c r="D676" s="384"/>
      <c r="E676" s="377"/>
      <c r="F676" s="377"/>
      <c r="G676" s="381" t="str">
        <f t="shared" si="131"/>
        <v/>
      </c>
      <c r="H676" s="382">
        <f t="shared" si="132"/>
        <v>0</v>
      </c>
      <c r="I676" s="382" t="str">
        <f t="shared" si="133"/>
        <v/>
      </c>
      <c r="J676" s="382" t="str">
        <f t="shared" si="134"/>
        <v/>
      </c>
      <c r="K676" s="382" t="str">
        <f t="shared" si="135"/>
        <v/>
      </c>
      <c r="L676" s="382" t="str">
        <f t="shared" si="136"/>
        <v/>
      </c>
      <c r="M676" s="382" t="str">
        <f t="shared" si="137"/>
        <v/>
      </c>
      <c r="N676" s="342">
        <f t="shared" si="138"/>
        <v>0</v>
      </c>
      <c r="O676" s="379"/>
      <c r="P676" s="342">
        <f t="shared" si="139"/>
        <v>0</v>
      </c>
      <c r="Q676" s="379"/>
      <c r="R676" s="342">
        <f t="shared" si="140"/>
        <v>0</v>
      </c>
      <c r="S676" s="379"/>
      <c r="T676" s="342">
        <f t="shared" si="141"/>
        <v>0</v>
      </c>
      <c r="U676" s="379"/>
      <c r="V676" s="342">
        <f t="shared" si="142"/>
        <v>0</v>
      </c>
      <c r="W676" s="379"/>
      <c r="X676" s="383">
        <f t="shared" si="143"/>
        <v>0</v>
      </c>
      <c r="Y676" s="377"/>
    </row>
    <row r="677" spans="1:25" x14ac:dyDescent="0.25">
      <c r="A677" s="377"/>
      <c r="B677" s="343"/>
      <c r="C677" s="377"/>
      <c r="D677" s="384"/>
      <c r="E677" s="377"/>
      <c r="F677" s="377"/>
      <c r="G677" s="381" t="str">
        <f t="shared" si="131"/>
        <v/>
      </c>
      <c r="H677" s="382">
        <f t="shared" si="132"/>
        <v>0</v>
      </c>
      <c r="I677" s="382" t="str">
        <f t="shared" si="133"/>
        <v/>
      </c>
      <c r="J677" s="382" t="str">
        <f t="shared" si="134"/>
        <v/>
      </c>
      <c r="K677" s="382" t="str">
        <f t="shared" si="135"/>
        <v/>
      </c>
      <c r="L677" s="382" t="str">
        <f t="shared" si="136"/>
        <v/>
      </c>
      <c r="M677" s="382" t="str">
        <f t="shared" si="137"/>
        <v/>
      </c>
      <c r="N677" s="342">
        <f t="shared" si="138"/>
        <v>0</v>
      </c>
      <c r="O677" s="379"/>
      <c r="P677" s="342">
        <f t="shared" si="139"/>
        <v>0</v>
      </c>
      <c r="Q677" s="379"/>
      <c r="R677" s="342">
        <f t="shared" si="140"/>
        <v>0</v>
      </c>
      <c r="S677" s="379"/>
      <c r="T677" s="342">
        <f t="shared" si="141"/>
        <v>0</v>
      </c>
      <c r="U677" s="379"/>
      <c r="V677" s="342">
        <f t="shared" si="142"/>
        <v>0</v>
      </c>
      <c r="W677" s="379"/>
      <c r="X677" s="383">
        <f t="shared" si="143"/>
        <v>0</v>
      </c>
      <c r="Y677" s="377"/>
    </row>
    <row r="678" spans="1:25" x14ac:dyDescent="0.25">
      <c r="A678" s="377"/>
      <c r="B678" s="343"/>
      <c r="C678" s="377"/>
      <c r="D678" s="384"/>
      <c r="E678" s="377"/>
      <c r="F678" s="377"/>
      <c r="G678" s="381" t="str">
        <f t="shared" si="131"/>
        <v/>
      </c>
      <c r="H678" s="382">
        <f t="shared" si="132"/>
        <v>0</v>
      </c>
      <c r="I678" s="382" t="str">
        <f t="shared" si="133"/>
        <v/>
      </c>
      <c r="J678" s="382" t="str">
        <f t="shared" si="134"/>
        <v/>
      </c>
      <c r="K678" s="382" t="str">
        <f t="shared" si="135"/>
        <v/>
      </c>
      <c r="L678" s="382" t="str">
        <f t="shared" si="136"/>
        <v/>
      </c>
      <c r="M678" s="382" t="str">
        <f t="shared" si="137"/>
        <v/>
      </c>
      <c r="N678" s="342">
        <f t="shared" si="138"/>
        <v>0</v>
      </c>
      <c r="O678" s="379"/>
      <c r="P678" s="342">
        <f t="shared" si="139"/>
        <v>0</v>
      </c>
      <c r="Q678" s="379"/>
      <c r="R678" s="342">
        <f t="shared" si="140"/>
        <v>0</v>
      </c>
      <c r="S678" s="379"/>
      <c r="T678" s="342">
        <f t="shared" si="141"/>
        <v>0</v>
      </c>
      <c r="U678" s="379"/>
      <c r="V678" s="342">
        <f t="shared" si="142"/>
        <v>0</v>
      </c>
      <c r="W678" s="379"/>
      <c r="X678" s="383">
        <f t="shared" si="143"/>
        <v>0</v>
      </c>
      <c r="Y678" s="377"/>
    </row>
    <row r="679" spans="1:25" x14ac:dyDescent="0.25">
      <c r="A679" s="377"/>
      <c r="B679" s="343"/>
      <c r="C679" s="377"/>
      <c r="D679" s="384"/>
      <c r="E679" s="377"/>
      <c r="F679" s="377"/>
      <c r="G679" s="381" t="str">
        <f t="shared" si="131"/>
        <v/>
      </c>
      <c r="H679" s="382">
        <f t="shared" si="132"/>
        <v>0</v>
      </c>
      <c r="I679" s="382" t="str">
        <f t="shared" si="133"/>
        <v/>
      </c>
      <c r="J679" s="382" t="str">
        <f t="shared" si="134"/>
        <v/>
      </c>
      <c r="K679" s="382" t="str">
        <f t="shared" si="135"/>
        <v/>
      </c>
      <c r="L679" s="382" t="str">
        <f t="shared" si="136"/>
        <v/>
      </c>
      <c r="M679" s="382" t="str">
        <f t="shared" si="137"/>
        <v/>
      </c>
      <c r="N679" s="342">
        <f t="shared" si="138"/>
        <v>0</v>
      </c>
      <c r="O679" s="379"/>
      <c r="P679" s="342">
        <f t="shared" si="139"/>
        <v>0</v>
      </c>
      <c r="Q679" s="379"/>
      <c r="R679" s="342">
        <f t="shared" si="140"/>
        <v>0</v>
      </c>
      <c r="S679" s="379"/>
      <c r="T679" s="342">
        <f t="shared" si="141"/>
        <v>0</v>
      </c>
      <c r="U679" s="379"/>
      <c r="V679" s="342">
        <f t="shared" si="142"/>
        <v>0</v>
      </c>
      <c r="W679" s="379"/>
      <c r="X679" s="383">
        <f t="shared" si="143"/>
        <v>0</v>
      </c>
      <c r="Y679" s="377"/>
    </row>
    <row r="680" spans="1:25" x14ac:dyDescent="0.25">
      <c r="A680" s="377"/>
      <c r="B680" s="343"/>
      <c r="C680" s="377"/>
      <c r="D680" s="384"/>
      <c r="E680" s="377"/>
      <c r="F680" s="377"/>
      <c r="G680" s="381" t="str">
        <f t="shared" si="131"/>
        <v/>
      </c>
      <c r="H680" s="382">
        <f t="shared" si="132"/>
        <v>0</v>
      </c>
      <c r="I680" s="382" t="str">
        <f t="shared" si="133"/>
        <v/>
      </c>
      <c r="J680" s="382" t="str">
        <f t="shared" si="134"/>
        <v/>
      </c>
      <c r="K680" s="382" t="str">
        <f t="shared" si="135"/>
        <v/>
      </c>
      <c r="L680" s="382" t="str">
        <f t="shared" si="136"/>
        <v/>
      </c>
      <c r="M680" s="382" t="str">
        <f t="shared" si="137"/>
        <v/>
      </c>
      <c r="N680" s="342">
        <f t="shared" si="138"/>
        <v>0</v>
      </c>
      <c r="O680" s="379"/>
      <c r="P680" s="342">
        <f t="shared" si="139"/>
        <v>0</v>
      </c>
      <c r="Q680" s="379"/>
      <c r="R680" s="342">
        <f t="shared" si="140"/>
        <v>0</v>
      </c>
      <c r="S680" s="379"/>
      <c r="T680" s="342">
        <f t="shared" si="141"/>
        <v>0</v>
      </c>
      <c r="U680" s="379"/>
      <c r="V680" s="342">
        <f t="shared" si="142"/>
        <v>0</v>
      </c>
      <c r="W680" s="379"/>
      <c r="X680" s="383">
        <f t="shared" si="143"/>
        <v>0</v>
      </c>
      <c r="Y680" s="377"/>
    </row>
    <row r="681" spans="1:25" x14ac:dyDescent="0.25">
      <c r="A681" s="377"/>
      <c r="B681" s="343"/>
      <c r="C681" s="377"/>
      <c r="D681" s="384"/>
      <c r="E681" s="377"/>
      <c r="F681" s="377"/>
      <c r="G681" s="381" t="str">
        <f t="shared" si="131"/>
        <v/>
      </c>
      <c r="H681" s="382">
        <f t="shared" si="132"/>
        <v>0</v>
      </c>
      <c r="I681" s="382" t="str">
        <f t="shared" si="133"/>
        <v/>
      </c>
      <c r="J681" s="382" t="str">
        <f t="shared" si="134"/>
        <v/>
      </c>
      <c r="K681" s="382" t="str">
        <f t="shared" si="135"/>
        <v/>
      </c>
      <c r="L681" s="382" t="str">
        <f t="shared" si="136"/>
        <v/>
      </c>
      <c r="M681" s="382" t="str">
        <f t="shared" si="137"/>
        <v/>
      </c>
      <c r="N681" s="342">
        <f t="shared" si="138"/>
        <v>0</v>
      </c>
      <c r="O681" s="379"/>
      <c r="P681" s="342">
        <f t="shared" si="139"/>
        <v>0</v>
      </c>
      <c r="Q681" s="379"/>
      <c r="R681" s="342">
        <f t="shared" si="140"/>
        <v>0</v>
      </c>
      <c r="S681" s="379"/>
      <c r="T681" s="342">
        <f t="shared" si="141"/>
        <v>0</v>
      </c>
      <c r="U681" s="379"/>
      <c r="V681" s="342">
        <f t="shared" si="142"/>
        <v>0</v>
      </c>
      <c r="W681" s="379"/>
      <c r="X681" s="383">
        <f t="shared" si="143"/>
        <v>0</v>
      </c>
      <c r="Y681" s="377"/>
    </row>
    <row r="682" spans="1:25" x14ac:dyDescent="0.25">
      <c r="A682" s="377"/>
      <c r="B682" s="343"/>
      <c r="C682" s="377"/>
      <c r="D682" s="384"/>
      <c r="E682" s="377"/>
      <c r="F682" s="377"/>
      <c r="G682" s="381" t="str">
        <f t="shared" si="131"/>
        <v/>
      </c>
      <c r="H682" s="382">
        <f t="shared" si="132"/>
        <v>0</v>
      </c>
      <c r="I682" s="382" t="str">
        <f t="shared" si="133"/>
        <v/>
      </c>
      <c r="J682" s="382" t="str">
        <f t="shared" si="134"/>
        <v/>
      </c>
      <c r="K682" s="382" t="str">
        <f t="shared" si="135"/>
        <v/>
      </c>
      <c r="L682" s="382" t="str">
        <f t="shared" si="136"/>
        <v/>
      </c>
      <c r="M682" s="382" t="str">
        <f t="shared" si="137"/>
        <v/>
      </c>
      <c r="N682" s="342">
        <f t="shared" si="138"/>
        <v>0</v>
      </c>
      <c r="O682" s="379"/>
      <c r="P682" s="342">
        <f t="shared" si="139"/>
        <v>0</v>
      </c>
      <c r="Q682" s="379"/>
      <c r="R682" s="342">
        <f t="shared" si="140"/>
        <v>0</v>
      </c>
      <c r="S682" s="379"/>
      <c r="T682" s="342">
        <f t="shared" si="141"/>
        <v>0</v>
      </c>
      <c r="U682" s="379"/>
      <c r="V682" s="342">
        <f t="shared" si="142"/>
        <v>0</v>
      </c>
      <c r="W682" s="379"/>
      <c r="X682" s="383">
        <f t="shared" si="143"/>
        <v>0</v>
      </c>
      <c r="Y682" s="377"/>
    </row>
    <row r="683" spans="1:25" x14ac:dyDescent="0.25">
      <c r="A683" s="377"/>
      <c r="B683" s="343"/>
      <c r="C683" s="377"/>
      <c r="D683" s="384"/>
      <c r="E683" s="377"/>
      <c r="F683" s="377"/>
      <c r="G683" s="381" t="str">
        <f t="shared" si="131"/>
        <v/>
      </c>
      <c r="H683" s="382">
        <f t="shared" si="132"/>
        <v>0</v>
      </c>
      <c r="I683" s="382" t="str">
        <f t="shared" si="133"/>
        <v/>
      </c>
      <c r="J683" s="382" t="str">
        <f t="shared" si="134"/>
        <v/>
      </c>
      <c r="K683" s="382" t="str">
        <f t="shared" si="135"/>
        <v/>
      </c>
      <c r="L683" s="382" t="str">
        <f t="shared" si="136"/>
        <v/>
      </c>
      <c r="M683" s="382" t="str">
        <f t="shared" si="137"/>
        <v/>
      </c>
      <c r="N683" s="342">
        <f t="shared" si="138"/>
        <v>0</v>
      </c>
      <c r="O683" s="379"/>
      <c r="P683" s="342">
        <f t="shared" si="139"/>
        <v>0</v>
      </c>
      <c r="Q683" s="379"/>
      <c r="R683" s="342">
        <f t="shared" si="140"/>
        <v>0</v>
      </c>
      <c r="S683" s="379"/>
      <c r="T683" s="342">
        <f t="shared" si="141"/>
        <v>0</v>
      </c>
      <c r="U683" s="379"/>
      <c r="V683" s="342">
        <f t="shared" si="142"/>
        <v>0</v>
      </c>
      <c r="W683" s="379"/>
      <c r="X683" s="383">
        <f t="shared" si="143"/>
        <v>0</v>
      </c>
      <c r="Y683" s="377"/>
    </row>
    <row r="684" spans="1:25" x14ac:dyDescent="0.25">
      <c r="A684" s="377"/>
      <c r="B684" s="343"/>
      <c r="C684" s="377"/>
      <c r="D684" s="384"/>
      <c r="E684" s="377"/>
      <c r="F684" s="377"/>
      <c r="G684" s="381" t="str">
        <f t="shared" si="131"/>
        <v/>
      </c>
      <c r="H684" s="382">
        <f t="shared" si="132"/>
        <v>0</v>
      </c>
      <c r="I684" s="382" t="str">
        <f t="shared" si="133"/>
        <v/>
      </c>
      <c r="J684" s="382" t="str">
        <f t="shared" si="134"/>
        <v/>
      </c>
      <c r="K684" s="382" t="str">
        <f t="shared" si="135"/>
        <v/>
      </c>
      <c r="L684" s="382" t="str">
        <f t="shared" si="136"/>
        <v/>
      </c>
      <c r="M684" s="382" t="str">
        <f t="shared" si="137"/>
        <v/>
      </c>
      <c r="N684" s="342">
        <f t="shared" si="138"/>
        <v>0</v>
      </c>
      <c r="O684" s="379"/>
      <c r="P684" s="342">
        <f t="shared" si="139"/>
        <v>0</v>
      </c>
      <c r="Q684" s="379"/>
      <c r="R684" s="342">
        <f t="shared" si="140"/>
        <v>0</v>
      </c>
      <c r="S684" s="379"/>
      <c r="T684" s="342">
        <f t="shared" si="141"/>
        <v>0</v>
      </c>
      <c r="U684" s="379"/>
      <c r="V684" s="342">
        <f t="shared" si="142"/>
        <v>0</v>
      </c>
      <c r="W684" s="379"/>
      <c r="X684" s="383">
        <f t="shared" si="143"/>
        <v>0</v>
      </c>
      <c r="Y684" s="377"/>
    </row>
    <row r="685" spans="1:25" x14ac:dyDescent="0.25">
      <c r="A685" s="377"/>
      <c r="B685" s="343"/>
      <c r="C685" s="377"/>
      <c r="D685" s="384"/>
      <c r="E685" s="377"/>
      <c r="F685" s="377"/>
      <c r="G685" s="381" t="str">
        <f t="shared" si="131"/>
        <v/>
      </c>
      <c r="H685" s="382">
        <f t="shared" si="132"/>
        <v>0</v>
      </c>
      <c r="I685" s="382" t="str">
        <f t="shared" si="133"/>
        <v/>
      </c>
      <c r="J685" s="382" t="str">
        <f t="shared" si="134"/>
        <v/>
      </c>
      <c r="K685" s="382" t="str">
        <f t="shared" si="135"/>
        <v/>
      </c>
      <c r="L685" s="382" t="str">
        <f t="shared" si="136"/>
        <v/>
      </c>
      <c r="M685" s="382" t="str">
        <f t="shared" si="137"/>
        <v/>
      </c>
      <c r="N685" s="342">
        <f t="shared" si="138"/>
        <v>0</v>
      </c>
      <c r="O685" s="379"/>
      <c r="P685" s="342">
        <f t="shared" si="139"/>
        <v>0</v>
      </c>
      <c r="Q685" s="379"/>
      <c r="R685" s="342">
        <f t="shared" si="140"/>
        <v>0</v>
      </c>
      <c r="S685" s="379"/>
      <c r="T685" s="342">
        <f t="shared" si="141"/>
        <v>0</v>
      </c>
      <c r="U685" s="379"/>
      <c r="V685" s="342">
        <f t="shared" si="142"/>
        <v>0</v>
      </c>
      <c r="W685" s="379"/>
      <c r="X685" s="383">
        <f t="shared" si="143"/>
        <v>0</v>
      </c>
      <c r="Y685" s="377"/>
    </row>
    <row r="686" spans="1:25" x14ac:dyDescent="0.25">
      <c r="A686" s="377"/>
      <c r="B686" s="343"/>
      <c r="C686" s="377"/>
      <c r="D686" s="384"/>
      <c r="E686" s="377"/>
      <c r="F686" s="377"/>
      <c r="G686" s="381" t="str">
        <f t="shared" si="131"/>
        <v/>
      </c>
      <c r="H686" s="382">
        <f t="shared" si="132"/>
        <v>0</v>
      </c>
      <c r="I686" s="382" t="str">
        <f t="shared" si="133"/>
        <v/>
      </c>
      <c r="J686" s="382" t="str">
        <f t="shared" si="134"/>
        <v/>
      </c>
      <c r="K686" s="382" t="str">
        <f t="shared" si="135"/>
        <v/>
      </c>
      <c r="L686" s="382" t="str">
        <f t="shared" si="136"/>
        <v/>
      </c>
      <c r="M686" s="382" t="str">
        <f t="shared" si="137"/>
        <v/>
      </c>
      <c r="N686" s="342">
        <f t="shared" si="138"/>
        <v>0</v>
      </c>
      <c r="O686" s="379"/>
      <c r="P686" s="342">
        <f t="shared" si="139"/>
        <v>0</v>
      </c>
      <c r="Q686" s="379"/>
      <c r="R686" s="342">
        <f t="shared" si="140"/>
        <v>0</v>
      </c>
      <c r="S686" s="379"/>
      <c r="T686" s="342">
        <f t="shared" si="141"/>
        <v>0</v>
      </c>
      <c r="U686" s="379"/>
      <c r="V686" s="342">
        <f t="shared" si="142"/>
        <v>0</v>
      </c>
      <c r="W686" s="379"/>
      <c r="X686" s="383">
        <f t="shared" si="143"/>
        <v>0</v>
      </c>
      <c r="Y686" s="377"/>
    </row>
    <row r="687" spans="1:25" x14ac:dyDescent="0.25">
      <c r="A687" s="377"/>
      <c r="B687" s="343"/>
      <c r="C687" s="377"/>
      <c r="D687" s="384"/>
      <c r="E687" s="377"/>
      <c r="F687" s="377"/>
      <c r="G687" s="381" t="str">
        <f t="shared" si="131"/>
        <v/>
      </c>
      <c r="H687" s="382">
        <f t="shared" si="132"/>
        <v>0</v>
      </c>
      <c r="I687" s="382" t="str">
        <f t="shared" si="133"/>
        <v/>
      </c>
      <c r="J687" s="382" t="str">
        <f t="shared" si="134"/>
        <v/>
      </c>
      <c r="K687" s="382" t="str">
        <f t="shared" si="135"/>
        <v/>
      </c>
      <c r="L687" s="382" t="str">
        <f t="shared" si="136"/>
        <v/>
      </c>
      <c r="M687" s="382" t="str">
        <f t="shared" si="137"/>
        <v/>
      </c>
      <c r="N687" s="342">
        <f t="shared" si="138"/>
        <v>0</v>
      </c>
      <c r="O687" s="379"/>
      <c r="P687" s="342">
        <f t="shared" si="139"/>
        <v>0</v>
      </c>
      <c r="Q687" s="379"/>
      <c r="R687" s="342">
        <f t="shared" si="140"/>
        <v>0</v>
      </c>
      <c r="S687" s="379"/>
      <c r="T687" s="342">
        <f t="shared" si="141"/>
        <v>0</v>
      </c>
      <c r="U687" s="379"/>
      <c r="V687" s="342">
        <f t="shared" si="142"/>
        <v>0</v>
      </c>
      <c r="W687" s="379"/>
      <c r="X687" s="383">
        <f t="shared" si="143"/>
        <v>0</v>
      </c>
      <c r="Y687" s="377"/>
    </row>
    <row r="688" spans="1:25" x14ac:dyDescent="0.25">
      <c r="A688" s="377"/>
      <c r="B688" s="343"/>
      <c r="C688" s="377"/>
      <c r="D688" s="384"/>
      <c r="E688" s="377"/>
      <c r="F688" s="377"/>
      <c r="G688" s="381" t="str">
        <f t="shared" si="131"/>
        <v/>
      </c>
      <c r="H688" s="382">
        <f t="shared" si="132"/>
        <v>0</v>
      </c>
      <c r="I688" s="382" t="str">
        <f t="shared" si="133"/>
        <v/>
      </c>
      <c r="J688" s="382" t="str">
        <f t="shared" si="134"/>
        <v/>
      </c>
      <c r="K688" s="382" t="str">
        <f t="shared" si="135"/>
        <v/>
      </c>
      <c r="L688" s="382" t="str">
        <f t="shared" si="136"/>
        <v/>
      </c>
      <c r="M688" s="382" t="str">
        <f t="shared" si="137"/>
        <v/>
      </c>
      <c r="N688" s="342">
        <f t="shared" si="138"/>
        <v>0</v>
      </c>
      <c r="O688" s="379"/>
      <c r="P688" s="342">
        <f t="shared" si="139"/>
        <v>0</v>
      </c>
      <c r="Q688" s="379"/>
      <c r="R688" s="342">
        <f t="shared" si="140"/>
        <v>0</v>
      </c>
      <c r="S688" s="379"/>
      <c r="T688" s="342">
        <f t="shared" si="141"/>
        <v>0</v>
      </c>
      <c r="U688" s="379"/>
      <c r="V688" s="342">
        <f t="shared" si="142"/>
        <v>0</v>
      </c>
      <c r="W688" s="379"/>
      <c r="X688" s="383">
        <f t="shared" si="143"/>
        <v>0</v>
      </c>
      <c r="Y688" s="377"/>
    </row>
    <row r="689" spans="1:25" x14ac:dyDescent="0.25">
      <c r="A689" s="377"/>
      <c r="B689" s="343"/>
      <c r="C689" s="377"/>
      <c r="D689" s="384"/>
      <c r="E689" s="377"/>
      <c r="F689" s="377"/>
      <c r="G689" s="381" t="str">
        <f t="shared" si="131"/>
        <v/>
      </c>
      <c r="H689" s="382">
        <f t="shared" si="132"/>
        <v>0</v>
      </c>
      <c r="I689" s="382" t="str">
        <f t="shared" si="133"/>
        <v/>
      </c>
      <c r="J689" s="382" t="str">
        <f t="shared" si="134"/>
        <v/>
      </c>
      <c r="K689" s="382" t="str">
        <f t="shared" si="135"/>
        <v/>
      </c>
      <c r="L689" s="382" t="str">
        <f t="shared" si="136"/>
        <v/>
      </c>
      <c r="M689" s="382" t="str">
        <f t="shared" si="137"/>
        <v/>
      </c>
      <c r="N689" s="342">
        <f t="shared" si="138"/>
        <v>0</v>
      </c>
      <c r="O689" s="379"/>
      <c r="P689" s="342">
        <f t="shared" si="139"/>
        <v>0</v>
      </c>
      <c r="Q689" s="379"/>
      <c r="R689" s="342">
        <f t="shared" si="140"/>
        <v>0</v>
      </c>
      <c r="S689" s="379"/>
      <c r="T689" s="342">
        <f t="shared" si="141"/>
        <v>0</v>
      </c>
      <c r="U689" s="379"/>
      <c r="V689" s="342">
        <f t="shared" si="142"/>
        <v>0</v>
      </c>
      <c r="W689" s="379"/>
      <c r="X689" s="383">
        <f t="shared" si="143"/>
        <v>0</v>
      </c>
      <c r="Y689" s="377"/>
    </row>
    <row r="690" spans="1:25" x14ac:dyDescent="0.25">
      <c r="A690" s="377"/>
      <c r="B690" s="343"/>
      <c r="C690" s="377"/>
      <c r="D690" s="384"/>
      <c r="E690" s="377"/>
      <c r="F690" s="377"/>
      <c r="G690" s="381" t="str">
        <f t="shared" si="131"/>
        <v/>
      </c>
      <c r="H690" s="382">
        <f t="shared" si="132"/>
        <v>0</v>
      </c>
      <c r="I690" s="382" t="str">
        <f t="shared" si="133"/>
        <v/>
      </c>
      <c r="J690" s="382" t="str">
        <f t="shared" si="134"/>
        <v/>
      </c>
      <c r="K690" s="382" t="str">
        <f t="shared" si="135"/>
        <v/>
      </c>
      <c r="L690" s="382" t="str">
        <f t="shared" si="136"/>
        <v/>
      </c>
      <c r="M690" s="382" t="str">
        <f t="shared" si="137"/>
        <v/>
      </c>
      <c r="N690" s="342">
        <f t="shared" si="138"/>
        <v>0</v>
      </c>
      <c r="O690" s="379"/>
      <c r="P690" s="342">
        <f t="shared" si="139"/>
        <v>0</v>
      </c>
      <c r="Q690" s="379"/>
      <c r="R690" s="342">
        <f t="shared" si="140"/>
        <v>0</v>
      </c>
      <c r="S690" s="379"/>
      <c r="T690" s="342">
        <f t="shared" si="141"/>
        <v>0</v>
      </c>
      <c r="U690" s="379"/>
      <c r="V690" s="342">
        <f t="shared" si="142"/>
        <v>0</v>
      </c>
      <c r="W690" s="379"/>
      <c r="X690" s="383">
        <f t="shared" si="143"/>
        <v>0</v>
      </c>
      <c r="Y690" s="377"/>
    </row>
    <row r="691" spans="1:25" x14ac:dyDescent="0.25">
      <c r="A691" s="377"/>
      <c r="B691" s="343"/>
      <c r="C691" s="377"/>
      <c r="D691" s="384"/>
      <c r="E691" s="377"/>
      <c r="F691" s="377"/>
      <c r="G691" s="381" t="str">
        <f t="shared" si="131"/>
        <v/>
      </c>
      <c r="H691" s="382">
        <f t="shared" si="132"/>
        <v>0</v>
      </c>
      <c r="I691" s="382" t="str">
        <f t="shared" si="133"/>
        <v/>
      </c>
      <c r="J691" s="382" t="str">
        <f t="shared" si="134"/>
        <v/>
      </c>
      <c r="K691" s="382" t="str">
        <f t="shared" si="135"/>
        <v/>
      </c>
      <c r="L691" s="382" t="str">
        <f t="shared" si="136"/>
        <v/>
      </c>
      <c r="M691" s="382" t="str">
        <f t="shared" si="137"/>
        <v/>
      </c>
      <c r="N691" s="342">
        <f t="shared" si="138"/>
        <v>0</v>
      </c>
      <c r="O691" s="379"/>
      <c r="P691" s="342">
        <f t="shared" si="139"/>
        <v>0</v>
      </c>
      <c r="Q691" s="379"/>
      <c r="R691" s="342">
        <f t="shared" si="140"/>
        <v>0</v>
      </c>
      <c r="S691" s="379"/>
      <c r="T691" s="342">
        <f t="shared" si="141"/>
        <v>0</v>
      </c>
      <c r="U691" s="379"/>
      <c r="V691" s="342">
        <f t="shared" si="142"/>
        <v>0</v>
      </c>
      <c r="W691" s="379"/>
      <c r="X691" s="383">
        <f t="shared" si="143"/>
        <v>0</v>
      </c>
      <c r="Y691" s="377"/>
    </row>
    <row r="692" spans="1:25" x14ac:dyDescent="0.25">
      <c r="A692" s="377"/>
      <c r="B692" s="343"/>
      <c r="C692" s="377"/>
      <c r="D692" s="384"/>
      <c r="E692" s="377"/>
      <c r="F692" s="377"/>
      <c r="G692" s="381" t="str">
        <f t="shared" si="131"/>
        <v/>
      </c>
      <c r="H692" s="382">
        <f t="shared" si="132"/>
        <v>0</v>
      </c>
      <c r="I692" s="382" t="str">
        <f t="shared" si="133"/>
        <v/>
      </c>
      <c r="J692" s="382" t="str">
        <f t="shared" si="134"/>
        <v/>
      </c>
      <c r="K692" s="382" t="str">
        <f t="shared" si="135"/>
        <v/>
      </c>
      <c r="L692" s="382" t="str">
        <f t="shared" si="136"/>
        <v/>
      </c>
      <c r="M692" s="382" t="str">
        <f t="shared" si="137"/>
        <v/>
      </c>
      <c r="N692" s="342">
        <f t="shared" si="138"/>
        <v>0</v>
      </c>
      <c r="O692" s="379"/>
      <c r="P692" s="342">
        <f t="shared" si="139"/>
        <v>0</v>
      </c>
      <c r="Q692" s="379"/>
      <c r="R692" s="342">
        <f t="shared" si="140"/>
        <v>0</v>
      </c>
      <c r="S692" s="379"/>
      <c r="T692" s="342">
        <f t="shared" si="141"/>
        <v>0</v>
      </c>
      <c r="U692" s="379"/>
      <c r="V692" s="342">
        <f t="shared" si="142"/>
        <v>0</v>
      </c>
      <c r="W692" s="379"/>
      <c r="X692" s="383">
        <f t="shared" si="143"/>
        <v>0</v>
      </c>
      <c r="Y692" s="377"/>
    </row>
    <row r="693" spans="1:25" x14ac:dyDescent="0.25">
      <c r="A693" s="377"/>
      <c r="B693" s="343"/>
      <c r="C693" s="377"/>
      <c r="D693" s="384"/>
      <c r="E693" s="377"/>
      <c r="F693" s="377"/>
      <c r="G693" s="381" t="str">
        <f t="shared" si="131"/>
        <v/>
      </c>
      <c r="H693" s="382">
        <f t="shared" si="132"/>
        <v>0</v>
      </c>
      <c r="I693" s="382" t="str">
        <f t="shared" si="133"/>
        <v/>
      </c>
      <c r="J693" s="382" t="str">
        <f t="shared" si="134"/>
        <v/>
      </c>
      <c r="K693" s="382" t="str">
        <f t="shared" si="135"/>
        <v/>
      </c>
      <c r="L693" s="382" t="str">
        <f t="shared" si="136"/>
        <v/>
      </c>
      <c r="M693" s="382" t="str">
        <f t="shared" si="137"/>
        <v/>
      </c>
      <c r="N693" s="342">
        <f t="shared" si="138"/>
        <v>0</v>
      </c>
      <c r="O693" s="379"/>
      <c r="P693" s="342">
        <f t="shared" si="139"/>
        <v>0</v>
      </c>
      <c r="Q693" s="379"/>
      <c r="R693" s="342">
        <f t="shared" si="140"/>
        <v>0</v>
      </c>
      <c r="S693" s="379"/>
      <c r="T693" s="342">
        <f t="shared" si="141"/>
        <v>0</v>
      </c>
      <c r="U693" s="379"/>
      <c r="V693" s="342">
        <f t="shared" si="142"/>
        <v>0</v>
      </c>
      <c r="W693" s="379"/>
      <c r="X693" s="383">
        <f t="shared" si="143"/>
        <v>0</v>
      </c>
      <c r="Y693" s="377"/>
    </row>
    <row r="694" spans="1:25" x14ac:dyDescent="0.25">
      <c r="A694" s="377"/>
      <c r="B694" s="343"/>
      <c r="C694" s="377"/>
      <c r="D694" s="384"/>
      <c r="E694" s="377"/>
      <c r="F694" s="377"/>
      <c r="G694" s="381" t="str">
        <f t="shared" si="131"/>
        <v/>
      </c>
      <c r="H694" s="382">
        <f t="shared" si="132"/>
        <v>0</v>
      </c>
      <c r="I694" s="382" t="str">
        <f t="shared" si="133"/>
        <v/>
      </c>
      <c r="J694" s="382" t="str">
        <f t="shared" si="134"/>
        <v/>
      </c>
      <c r="K694" s="382" t="str">
        <f t="shared" si="135"/>
        <v/>
      </c>
      <c r="L694" s="382" t="str">
        <f t="shared" si="136"/>
        <v/>
      </c>
      <c r="M694" s="382" t="str">
        <f t="shared" si="137"/>
        <v/>
      </c>
      <c r="N694" s="342">
        <f t="shared" si="138"/>
        <v>0</v>
      </c>
      <c r="O694" s="379"/>
      <c r="P694" s="342">
        <f t="shared" si="139"/>
        <v>0</v>
      </c>
      <c r="Q694" s="379"/>
      <c r="R694" s="342">
        <f t="shared" si="140"/>
        <v>0</v>
      </c>
      <c r="S694" s="379"/>
      <c r="T694" s="342">
        <f t="shared" si="141"/>
        <v>0</v>
      </c>
      <c r="U694" s="379"/>
      <c r="V694" s="342">
        <f t="shared" si="142"/>
        <v>0</v>
      </c>
      <c r="W694" s="379"/>
      <c r="X694" s="383">
        <f t="shared" si="143"/>
        <v>0</v>
      </c>
      <c r="Y694" s="377"/>
    </row>
    <row r="695" spans="1:25" x14ac:dyDescent="0.25">
      <c r="A695" s="377"/>
      <c r="B695" s="343"/>
      <c r="C695" s="377"/>
      <c r="D695" s="384"/>
      <c r="E695" s="377"/>
      <c r="F695" s="377"/>
      <c r="G695" s="381" t="str">
        <f t="shared" si="131"/>
        <v/>
      </c>
      <c r="H695" s="382">
        <f t="shared" si="132"/>
        <v>0</v>
      </c>
      <c r="I695" s="382" t="str">
        <f t="shared" si="133"/>
        <v/>
      </c>
      <c r="J695" s="382" t="str">
        <f t="shared" si="134"/>
        <v/>
      </c>
      <c r="K695" s="382" t="str">
        <f t="shared" si="135"/>
        <v/>
      </c>
      <c r="L695" s="382" t="str">
        <f t="shared" si="136"/>
        <v/>
      </c>
      <c r="M695" s="382" t="str">
        <f t="shared" si="137"/>
        <v/>
      </c>
      <c r="N695" s="342">
        <f t="shared" si="138"/>
        <v>0</v>
      </c>
      <c r="O695" s="379"/>
      <c r="P695" s="342">
        <f t="shared" si="139"/>
        <v>0</v>
      </c>
      <c r="Q695" s="379"/>
      <c r="R695" s="342">
        <f t="shared" si="140"/>
        <v>0</v>
      </c>
      <c r="S695" s="379"/>
      <c r="T695" s="342">
        <f t="shared" si="141"/>
        <v>0</v>
      </c>
      <c r="U695" s="379"/>
      <c r="V695" s="342">
        <f t="shared" si="142"/>
        <v>0</v>
      </c>
      <c r="W695" s="379"/>
      <c r="X695" s="383">
        <f t="shared" si="143"/>
        <v>0</v>
      </c>
      <c r="Y695" s="377"/>
    </row>
    <row r="696" spans="1:25" x14ac:dyDescent="0.25">
      <c r="A696" s="377"/>
      <c r="B696" s="343"/>
      <c r="C696" s="377"/>
      <c r="D696" s="384"/>
      <c r="E696" s="377"/>
      <c r="F696" s="377"/>
      <c r="G696" s="381" t="str">
        <f t="shared" si="131"/>
        <v/>
      </c>
      <c r="H696" s="382">
        <f t="shared" si="132"/>
        <v>0</v>
      </c>
      <c r="I696" s="382" t="str">
        <f t="shared" si="133"/>
        <v/>
      </c>
      <c r="J696" s="382" t="str">
        <f t="shared" si="134"/>
        <v/>
      </c>
      <c r="K696" s="382" t="str">
        <f t="shared" si="135"/>
        <v/>
      </c>
      <c r="L696" s="382" t="str">
        <f t="shared" si="136"/>
        <v/>
      </c>
      <c r="M696" s="382" t="str">
        <f t="shared" si="137"/>
        <v/>
      </c>
      <c r="N696" s="342">
        <f t="shared" si="138"/>
        <v>0</v>
      </c>
      <c r="O696" s="379"/>
      <c r="P696" s="342">
        <f t="shared" si="139"/>
        <v>0</v>
      </c>
      <c r="Q696" s="379"/>
      <c r="R696" s="342">
        <f t="shared" si="140"/>
        <v>0</v>
      </c>
      <c r="S696" s="379"/>
      <c r="T696" s="342">
        <f t="shared" si="141"/>
        <v>0</v>
      </c>
      <c r="U696" s="379"/>
      <c r="V696" s="342">
        <f t="shared" si="142"/>
        <v>0</v>
      </c>
      <c r="W696" s="379"/>
      <c r="X696" s="383">
        <f t="shared" si="143"/>
        <v>0</v>
      </c>
      <c r="Y696" s="377"/>
    </row>
    <row r="697" spans="1:25" x14ac:dyDescent="0.25">
      <c r="A697" s="377"/>
      <c r="B697" s="343"/>
      <c r="C697" s="377"/>
      <c r="D697" s="384"/>
      <c r="E697" s="377"/>
      <c r="F697" s="377"/>
      <c r="G697" s="381" t="str">
        <f t="shared" si="131"/>
        <v/>
      </c>
      <c r="H697" s="382">
        <f t="shared" si="132"/>
        <v>0</v>
      </c>
      <c r="I697" s="382" t="str">
        <f t="shared" si="133"/>
        <v/>
      </c>
      <c r="J697" s="382" t="str">
        <f t="shared" si="134"/>
        <v/>
      </c>
      <c r="K697" s="382" t="str">
        <f t="shared" si="135"/>
        <v/>
      </c>
      <c r="L697" s="382" t="str">
        <f t="shared" si="136"/>
        <v/>
      </c>
      <c r="M697" s="382" t="str">
        <f t="shared" si="137"/>
        <v/>
      </c>
      <c r="N697" s="342">
        <f t="shared" si="138"/>
        <v>0</v>
      </c>
      <c r="O697" s="379"/>
      <c r="P697" s="342">
        <f t="shared" si="139"/>
        <v>0</v>
      </c>
      <c r="Q697" s="379"/>
      <c r="R697" s="342">
        <f t="shared" si="140"/>
        <v>0</v>
      </c>
      <c r="S697" s="379"/>
      <c r="T697" s="342">
        <f t="shared" si="141"/>
        <v>0</v>
      </c>
      <c r="U697" s="379"/>
      <c r="V697" s="342">
        <f t="shared" si="142"/>
        <v>0</v>
      </c>
      <c r="W697" s="379"/>
      <c r="X697" s="383">
        <f t="shared" si="143"/>
        <v>0</v>
      </c>
      <c r="Y697" s="377"/>
    </row>
    <row r="698" spans="1:25" x14ac:dyDescent="0.25">
      <c r="A698" s="377"/>
      <c r="B698" s="343"/>
      <c r="C698" s="377"/>
      <c r="D698" s="384"/>
      <c r="E698" s="377"/>
      <c r="F698" s="377"/>
      <c r="G698" s="381" t="str">
        <f t="shared" si="131"/>
        <v/>
      </c>
      <c r="H698" s="382">
        <f t="shared" si="132"/>
        <v>0</v>
      </c>
      <c r="I698" s="382" t="str">
        <f t="shared" si="133"/>
        <v/>
      </c>
      <c r="J698" s="382" t="str">
        <f t="shared" si="134"/>
        <v/>
      </c>
      <c r="K698" s="382" t="str">
        <f t="shared" si="135"/>
        <v/>
      </c>
      <c r="L698" s="382" t="str">
        <f t="shared" si="136"/>
        <v/>
      </c>
      <c r="M698" s="382" t="str">
        <f t="shared" si="137"/>
        <v/>
      </c>
      <c r="N698" s="342">
        <f t="shared" si="138"/>
        <v>0</v>
      </c>
      <c r="O698" s="379"/>
      <c r="P698" s="342">
        <f t="shared" si="139"/>
        <v>0</v>
      </c>
      <c r="Q698" s="379"/>
      <c r="R698" s="342">
        <f t="shared" si="140"/>
        <v>0</v>
      </c>
      <c r="S698" s="379"/>
      <c r="T698" s="342">
        <f t="shared" si="141"/>
        <v>0</v>
      </c>
      <c r="U698" s="379"/>
      <c r="V698" s="342">
        <f t="shared" si="142"/>
        <v>0</v>
      </c>
      <c r="W698" s="379"/>
      <c r="X698" s="383">
        <f t="shared" si="143"/>
        <v>0</v>
      </c>
      <c r="Y698" s="377"/>
    </row>
    <row r="699" spans="1:25" x14ac:dyDescent="0.25">
      <c r="A699" s="377"/>
      <c r="B699" s="343"/>
      <c r="C699" s="377"/>
      <c r="D699" s="384"/>
      <c r="E699" s="377"/>
      <c r="F699" s="377"/>
      <c r="G699" s="381" t="str">
        <f t="shared" si="131"/>
        <v/>
      </c>
      <c r="H699" s="382">
        <f t="shared" si="132"/>
        <v>0</v>
      </c>
      <c r="I699" s="382" t="str">
        <f t="shared" si="133"/>
        <v/>
      </c>
      <c r="J699" s="382" t="str">
        <f t="shared" si="134"/>
        <v/>
      </c>
      <c r="K699" s="382" t="str">
        <f t="shared" si="135"/>
        <v/>
      </c>
      <c r="L699" s="382" t="str">
        <f t="shared" si="136"/>
        <v/>
      </c>
      <c r="M699" s="382" t="str">
        <f t="shared" si="137"/>
        <v/>
      </c>
      <c r="N699" s="342">
        <f t="shared" si="138"/>
        <v>0</v>
      </c>
      <c r="O699" s="379"/>
      <c r="P699" s="342">
        <f t="shared" si="139"/>
        <v>0</v>
      </c>
      <c r="Q699" s="379"/>
      <c r="R699" s="342">
        <f t="shared" si="140"/>
        <v>0</v>
      </c>
      <c r="S699" s="379"/>
      <c r="T699" s="342">
        <f t="shared" si="141"/>
        <v>0</v>
      </c>
      <c r="U699" s="379"/>
      <c r="V699" s="342">
        <f t="shared" si="142"/>
        <v>0</v>
      </c>
      <c r="W699" s="379"/>
      <c r="X699" s="383">
        <f t="shared" si="143"/>
        <v>0</v>
      </c>
      <c r="Y699" s="377"/>
    </row>
    <row r="700" spans="1:25" x14ac:dyDescent="0.25">
      <c r="A700" s="377"/>
      <c r="B700" s="343"/>
      <c r="C700" s="377"/>
      <c r="D700" s="384"/>
      <c r="E700" s="377"/>
      <c r="F700" s="377"/>
      <c r="G700" s="381" t="str">
        <f t="shared" si="131"/>
        <v/>
      </c>
      <c r="H700" s="382">
        <f t="shared" si="132"/>
        <v>0</v>
      </c>
      <c r="I700" s="382" t="str">
        <f t="shared" si="133"/>
        <v/>
      </c>
      <c r="J700" s="382" t="str">
        <f t="shared" si="134"/>
        <v/>
      </c>
      <c r="K700" s="382" t="str">
        <f t="shared" si="135"/>
        <v/>
      </c>
      <c r="L700" s="382" t="str">
        <f t="shared" si="136"/>
        <v/>
      </c>
      <c r="M700" s="382" t="str">
        <f t="shared" si="137"/>
        <v/>
      </c>
      <c r="N700" s="342">
        <f t="shared" si="138"/>
        <v>0</v>
      </c>
      <c r="O700" s="379"/>
      <c r="P700" s="342">
        <f t="shared" si="139"/>
        <v>0</v>
      </c>
      <c r="Q700" s="379"/>
      <c r="R700" s="342">
        <f t="shared" si="140"/>
        <v>0</v>
      </c>
      <c r="S700" s="379"/>
      <c r="T700" s="342">
        <f t="shared" si="141"/>
        <v>0</v>
      </c>
      <c r="U700" s="379"/>
      <c r="V700" s="342">
        <f t="shared" si="142"/>
        <v>0</v>
      </c>
      <c r="W700" s="379"/>
      <c r="X700" s="383">
        <f t="shared" si="143"/>
        <v>0</v>
      </c>
      <c r="Y700" s="377"/>
    </row>
    <row r="701" spans="1:25" x14ac:dyDescent="0.25">
      <c r="A701" s="377"/>
      <c r="B701" s="343"/>
      <c r="C701" s="377"/>
      <c r="D701" s="384"/>
      <c r="E701" s="377"/>
      <c r="F701" s="377"/>
      <c r="G701" s="381" t="str">
        <f t="shared" si="131"/>
        <v/>
      </c>
      <c r="H701" s="382">
        <f t="shared" si="132"/>
        <v>0</v>
      </c>
      <c r="I701" s="382" t="str">
        <f t="shared" si="133"/>
        <v/>
      </c>
      <c r="J701" s="382" t="str">
        <f t="shared" si="134"/>
        <v/>
      </c>
      <c r="K701" s="382" t="str">
        <f t="shared" si="135"/>
        <v/>
      </c>
      <c r="L701" s="382" t="str">
        <f t="shared" si="136"/>
        <v/>
      </c>
      <c r="M701" s="382" t="str">
        <f t="shared" si="137"/>
        <v/>
      </c>
      <c r="N701" s="342">
        <f t="shared" si="138"/>
        <v>0</v>
      </c>
      <c r="O701" s="379"/>
      <c r="P701" s="342">
        <f t="shared" si="139"/>
        <v>0</v>
      </c>
      <c r="Q701" s="379"/>
      <c r="R701" s="342">
        <f t="shared" si="140"/>
        <v>0</v>
      </c>
      <c r="S701" s="379"/>
      <c r="T701" s="342">
        <f t="shared" si="141"/>
        <v>0</v>
      </c>
      <c r="U701" s="379"/>
      <c r="V701" s="342">
        <f t="shared" si="142"/>
        <v>0</v>
      </c>
      <c r="W701" s="379"/>
      <c r="X701" s="383">
        <f t="shared" si="143"/>
        <v>0</v>
      </c>
      <c r="Y701" s="377"/>
    </row>
    <row r="702" spans="1:25" x14ac:dyDescent="0.25">
      <c r="A702" s="377"/>
      <c r="B702" s="343"/>
      <c r="C702" s="377"/>
      <c r="D702" s="384"/>
      <c r="E702" s="377"/>
      <c r="F702" s="377"/>
      <c r="G702" s="381" t="str">
        <f t="shared" si="131"/>
        <v/>
      </c>
      <c r="H702" s="382">
        <f t="shared" si="132"/>
        <v>0</v>
      </c>
      <c r="I702" s="382" t="str">
        <f t="shared" si="133"/>
        <v/>
      </c>
      <c r="J702" s="382" t="str">
        <f t="shared" si="134"/>
        <v/>
      </c>
      <c r="K702" s="382" t="str">
        <f t="shared" si="135"/>
        <v/>
      </c>
      <c r="L702" s="382" t="str">
        <f t="shared" si="136"/>
        <v/>
      </c>
      <c r="M702" s="382" t="str">
        <f t="shared" si="137"/>
        <v/>
      </c>
      <c r="N702" s="342">
        <f t="shared" si="138"/>
        <v>0</v>
      </c>
      <c r="O702" s="379"/>
      <c r="P702" s="342">
        <f t="shared" si="139"/>
        <v>0</v>
      </c>
      <c r="Q702" s="379"/>
      <c r="R702" s="342">
        <f t="shared" si="140"/>
        <v>0</v>
      </c>
      <c r="S702" s="379"/>
      <c r="T702" s="342">
        <f t="shared" si="141"/>
        <v>0</v>
      </c>
      <c r="U702" s="379"/>
      <c r="V702" s="342">
        <f t="shared" si="142"/>
        <v>0</v>
      </c>
      <c r="W702" s="379"/>
      <c r="X702" s="383">
        <f t="shared" si="143"/>
        <v>0</v>
      </c>
      <c r="Y702" s="377"/>
    </row>
    <row r="703" spans="1:25" x14ac:dyDescent="0.25">
      <c r="A703" s="377"/>
      <c r="B703" s="343"/>
      <c r="C703" s="377"/>
      <c r="D703" s="384"/>
      <c r="E703" s="377"/>
      <c r="F703" s="377"/>
      <c r="G703" s="381" t="str">
        <f t="shared" si="131"/>
        <v/>
      </c>
      <c r="H703" s="382">
        <f t="shared" si="132"/>
        <v>0</v>
      </c>
      <c r="I703" s="382" t="str">
        <f t="shared" si="133"/>
        <v/>
      </c>
      <c r="J703" s="382" t="str">
        <f t="shared" si="134"/>
        <v/>
      </c>
      <c r="K703" s="382" t="str">
        <f t="shared" si="135"/>
        <v/>
      </c>
      <c r="L703" s="382" t="str">
        <f t="shared" si="136"/>
        <v/>
      </c>
      <c r="M703" s="382" t="str">
        <f t="shared" si="137"/>
        <v/>
      </c>
      <c r="N703" s="342">
        <f t="shared" si="138"/>
        <v>0</v>
      </c>
      <c r="O703" s="379"/>
      <c r="P703" s="342">
        <f t="shared" si="139"/>
        <v>0</v>
      </c>
      <c r="Q703" s="379"/>
      <c r="R703" s="342">
        <f t="shared" si="140"/>
        <v>0</v>
      </c>
      <c r="S703" s="379"/>
      <c r="T703" s="342">
        <f t="shared" si="141"/>
        <v>0</v>
      </c>
      <c r="U703" s="379"/>
      <c r="V703" s="342">
        <f t="shared" si="142"/>
        <v>0</v>
      </c>
      <c r="W703" s="379"/>
      <c r="X703" s="383">
        <f t="shared" si="143"/>
        <v>0</v>
      </c>
      <c r="Y703" s="377"/>
    </row>
    <row r="704" spans="1:25" x14ac:dyDescent="0.25">
      <c r="A704" s="377"/>
      <c r="B704" s="343"/>
      <c r="C704" s="377"/>
      <c r="D704" s="384"/>
      <c r="E704" s="377"/>
      <c r="F704" s="377"/>
      <c r="G704" s="381" t="str">
        <f t="shared" si="131"/>
        <v/>
      </c>
      <c r="H704" s="382">
        <f t="shared" si="132"/>
        <v>0</v>
      </c>
      <c r="I704" s="382" t="str">
        <f t="shared" si="133"/>
        <v/>
      </c>
      <c r="J704" s="382" t="str">
        <f t="shared" si="134"/>
        <v/>
      </c>
      <c r="K704" s="382" t="str">
        <f t="shared" si="135"/>
        <v/>
      </c>
      <c r="L704" s="382" t="str">
        <f t="shared" si="136"/>
        <v/>
      </c>
      <c r="M704" s="382" t="str">
        <f t="shared" si="137"/>
        <v/>
      </c>
      <c r="N704" s="342">
        <f t="shared" si="138"/>
        <v>0</v>
      </c>
      <c r="O704" s="379"/>
      <c r="P704" s="342">
        <f t="shared" si="139"/>
        <v>0</v>
      </c>
      <c r="Q704" s="379"/>
      <c r="R704" s="342">
        <f t="shared" si="140"/>
        <v>0</v>
      </c>
      <c r="S704" s="379"/>
      <c r="T704" s="342">
        <f t="shared" si="141"/>
        <v>0</v>
      </c>
      <c r="U704" s="379"/>
      <c r="V704" s="342">
        <f t="shared" si="142"/>
        <v>0</v>
      </c>
      <c r="W704" s="379"/>
      <c r="X704" s="383">
        <f t="shared" si="143"/>
        <v>0</v>
      </c>
      <c r="Y704" s="377"/>
    </row>
    <row r="705" spans="1:25" x14ac:dyDescent="0.25">
      <c r="A705" s="377"/>
      <c r="B705" s="343"/>
      <c r="C705" s="377"/>
      <c r="D705" s="384"/>
      <c r="E705" s="377"/>
      <c r="F705" s="377"/>
      <c r="G705" s="381" t="str">
        <f t="shared" si="131"/>
        <v/>
      </c>
      <c r="H705" s="382">
        <f t="shared" si="132"/>
        <v>0</v>
      </c>
      <c r="I705" s="382" t="str">
        <f t="shared" si="133"/>
        <v/>
      </c>
      <c r="J705" s="382" t="str">
        <f t="shared" si="134"/>
        <v/>
      </c>
      <c r="K705" s="382" t="str">
        <f t="shared" si="135"/>
        <v/>
      </c>
      <c r="L705" s="382" t="str">
        <f t="shared" si="136"/>
        <v/>
      </c>
      <c r="M705" s="382" t="str">
        <f t="shared" si="137"/>
        <v/>
      </c>
      <c r="N705" s="342">
        <f t="shared" si="138"/>
        <v>0</v>
      </c>
      <c r="O705" s="379"/>
      <c r="P705" s="342">
        <f t="shared" si="139"/>
        <v>0</v>
      </c>
      <c r="Q705" s="379"/>
      <c r="R705" s="342">
        <f t="shared" si="140"/>
        <v>0</v>
      </c>
      <c r="S705" s="379"/>
      <c r="T705" s="342">
        <f t="shared" si="141"/>
        <v>0</v>
      </c>
      <c r="U705" s="379"/>
      <c r="V705" s="342">
        <f t="shared" si="142"/>
        <v>0</v>
      </c>
      <c r="W705" s="379"/>
      <c r="X705" s="383">
        <f t="shared" si="143"/>
        <v>0</v>
      </c>
      <c r="Y705" s="377"/>
    </row>
    <row r="706" spans="1:25" x14ac:dyDescent="0.25">
      <c r="A706" s="377"/>
      <c r="B706" s="343"/>
      <c r="C706" s="377"/>
      <c r="D706" s="384"/>
      <c r="E706" s="377"/>
      <c r="F706" s="377"/>
      <c r="G706" s="381" t="str">
        <f t="shared" si="131"/>
        <v/>
      </c>
      <c r="H706" s="382">
        <f t="shared" si="132"/>
        <v>0</v>
      </c>
      <c r="I706" s="382" t="str">
        <f t="shared" si="133"/>
        <v/>
      </c>
      <c r="J706" s="382" t="str">
        <f t="shared" si="134"/>
        <v/>
      </c>
      <c r="K706" s="382" t="str">
        <f t="shared" si="135"/>
        <v/>
      </c>
      <c r="L706" s="382" t="str">
        <f t="shared" si="136"/>
        <v/>
      </c>
      <c r="M706" s="382" t="str">
        <f t="shared" si="137"/>
        <v/>
      </c>
      <c r="N706" s="342">
        <f t="shared" si="138"/>
        <v>0</v>
      </c>
      <c r="O706" s="379"/>
      <c r="P706" s="342">
        <f t="shared" si="139"/>
        <v>0</v>
      </c>
      <c r="Q706" s="379"/>
      <c r="R706" s="342">
        <f t="shared" si="140"/>
        <v>0</v>
      </c>
      <c r="S706" s="379"/>
      <c r="T706" s="342">
        <f t="shared" si="141"/>
        <v>0</v>
      </c>
      <c r="U706" s="379"/>
      <c r="V706" s="342">
        <f t="shared" si="142"/>
        <v>0</v>
      </c>
      <c r="W706" s="379"/>
      <c r="X706" s="383">
        <f t="shared" si="143"/>
        <v>0</v>
      </c>
      <c r="Y706" s="377"/>
    </row>
    <row r="707" spans="1:25" x14ac:dyDescent="0.25">
      <c r="A707" s="377"/>
      <c r="B707" s="343"/>
      <c r="C707" s="377"/>
      <c r="D707" s="384"/>
      <c r="E707" s="377"/>
      <c r="F707" s="377"/>
      <c r="G707" s="381" t="str">
        <f t="shared" si="131"/>
        <v/>
      </c>
      <c r="H707" s="382">
        <f t="shared" si="132"/>
        <v>0</v>
      </c>
      <c r="I707" s="382" t="str">
        <f t="shared" si="133"/>
        <v/>
      </c>
      <c r="J707" s="382" t="str">
        <f t="shared" si="134"/>
        <v/>
      </c>
      <c r="K707" s="382" t="str">
        <f t="shared" si="135"/>
        <v/>
      </c>
      <c r="L707" s="382" t="str">
        <f t="shared" si="136"/>
        <v/>
      </c>
      <c r="M707" s="382" t="str">
        <f t="shared" si="137"/>
        <v/>
      </c>
      <c r="N707" s="342">
        <f t="shared" si="138"/>
        <v>0</v>
      </c>
      <c r="O707" s="379"/>
      <c r="P707" s="342">
        <f t="shared" si="139"/>
        <v>0</v>
      </c>
      <c r="Q707" s="379"/>
      <c r="R707" s="342">
        <f t="shared" si="140"/>
        <v>0</v>
      </c>
      <c r="S707" s="379"/>
      <c r="T707" s="342">
        <f t="shared" si="141"/>
        <v>0</v>
      </c>
      <c r="U707" s="379"/>
      <c r="V707" s="342">
        <f t="shared" si="142"/>
        <v>0</v>
      </c>
      <c r="W707" s="379"/>
      <c r="X707" s="383">
        <f t="shared" si="143"/>
        <v>0</v>
      </c>
      <c r="Y707" s="377"/>
    </row>
    <row r="708" spans="1:25" x14ac:dyDescent="0.25">
      <c r="A708" s="377"/>
      <c r="B708" s="343"/>
      <c r="C708" s="377"/>
      <c r="D708" s="384"/>
      <c r="E708" s="377"/>
      <c r="F708" s="377"/>
      <c r="G708" s="381" t="str">
        <f t="shared" si="131"/>
        <v/>
      </c>
      <c r="H708" s="382">
        <f t="shared" si="132"/>
        <v>0</v>
      </c>
      <c r="I708" s="382" t="str">
        <f t="shared" si="133"/>
        <v/>
      </c>
      <c r="J708" s="382" t="str">
        <f t="shared" si="134"/>
        <v/>
      </c>
      <c r="K708" s="382" t="str">
        <f t="shared" si="135"/>
        <v/>
      </c>
      <c r="L708" s="382" t="str">
        <f t="shared" si="136"/>
        <v/>
      </c>
      <c r="M708" s="382" t="str">
        <f t="shared" si="137"/>
        <v/>
      </c>
      <c r="N708" s="342">
        <f t="shared" si="138"/>
        <v>0</v>
      </c>
      <c r="O708" s="379"/>
      <c r="P708" s="342">
        <f t="shared" si="139"/>
        <v>0</v>
      </c>
      <c r="Q708" s="379"/>
      <c r="R708" s="342">
        <f t="shared" si="140"/>
        <v>0</v>
      </c>
      <c r="S708" s="379"/>
      <c r="T708" s="342">
        <f t="shared" si="141"/>
        <v>0</v>
      </c>
      <c r="U708" s="379"/>
      <c r="V708" s="342">
        <f t="shared" si="142"/>
        <v>0</v>
      </c>
      <c r="W708" s="379"/>
      <c r="X708" s="383">
        <f t="shared" si="143"/>
        <v>0</v>
      </c>
      <c r="Y708" s="377"/>
    </row>
    <row r="709" spans="1:25" x14ac:dyDescent="0.25">
      <c r="A709" s="377"/>
      <c r="B709" s="343"/>
      <c r="C709" s="377"/>
      <c r="D709" s="384"/>
      <c r="E709" s="377"/>
      <c r="F709" s="377"/>
      <c r="G709" s="381" t="str">
        <f t="shared" si="131"/>
        <v/>
      </c>
      <c r="H709" s="382">
        <f t="shared" si="132"/>
        <v>0</v>
      </c>
      <c r="I709" s="382" t="str">
        <f t="shared" si="133"/>
        <v/>
      </c>
      <c r="J709" s="382" t="str">
        <f t="shared" si="134"/>
        <v/>
      </c>
      <c r="K709" s="382" t="str">
        <f t="shared" si="135"/>
        <v/>
      </c>
      <c r="L709" s="382" t="str">
        <f t="shared" si="136"/>
        <v/>
      </c>
      <c r="M709" s="382" t="str">
        <f t="shared" si="137"/>
        <v/>
      </c>
      <c r="N709" s="342">
        <f t="shared" si="138"/>
        <v>0</v>
      </c>
      <c r="O709" s="379"/>
      <c r="P709" s="342">
        <f t="shared" si="139"/>
        <v>0</v>
      </c>
      <c r="Q709" s="379"/>
      <c r="R709" s="342">
        <f t="shared" si="140"/>
        <v>0</v>
      </c>
      <c r="S709" s="379"/>
      <c r="T709" s="342">
        <f t="shared" si="141"/>
        <v>0</v>
      </c>
      <c r="U709" s="379"/>
      <c r="V709" s="342">
        <f t="shared" si="142"/>
        <v>0</v>
      </c>
      <c r="W709" s="379"/>
      <c r="X709" s="383">
        <f t="shared" si="143"/>
        <v>0</v>
      </c>
      <c r="Y709" s="377"/>
    </row>
    <row r="710" spans="1:25" x14ac:dyDescent="0.25">
      <c r="A710" s="377"/>
      <c r="B710" s="343"/>
      <c r="C710" s="377"/>
      <c r="D710" s="384"/>
      <c r="E710" s="377"/>
      <c r="F710" s="377"/>
      <c r="G710" s="381" t="str">
        <f t="shared" si="131"/>
        <v/>
      </c>
      <c r="H710" s="382">
        <f t="shared" si="132"/>
        <v>0</v>
      </c>
      <c r="I710" s="382" t="str">
        <f t="shared" si="133"/>
        <v/>
      </c>
      <c r="J710" s="382" t="str">
        <f t="shared" si="134"/>
        <v/>
      </c>
      <c r="K710" s="382" t="str">
        <f t="shared" si="135"/>
        <v/>
      </c>
      <c r="L710" s="382" t="str">
        <f t="shared" si="136"/>
        <v/>
      </c>
      <c r="M710" s="382" t="str">
        <f t="shared" si="137"/>
        <v/>
      </c>
      <c r="N710" s="342">
        <f t="shared" si="138"/>
        <v>0</v>
      </c>
      <c r="O710" s="379"/>
      <c r="P710" s="342">
        <f t="shared" si="139"/>
        <v>0</v>
      </c>
      <c r="Q710" s="379"/>
      <c r="R710" s="342">
        <f t="shared" si="140"/>
        <v>0</v>
      </c>
      <c r="S710" s="379"/>
      <c r="T710" s="342">
        <f t="shared" si="141"/>
        <v>0</v>
      </c>
      <c r="U710" s="379"/>
      <c r="V710" s="342">
        <f t="shared" si="142"/>
        <v>0</v>
      </c>
      <c r="W710" s="379"/>
      <c r="X710" s="383">
        <f t="shared" si="143"/>
        <v>0</v>
      </c>
      <c r="Y710" s="377"/>
    </row>
    <row r="711" spans="1:25" x14ac:dyDescent="0.25">
      <c r="A711" s="377"/>
      <c r="B711" s="343"/>
      <c r="C711" s="377"/>
      <c r="D711" s="384"/>
      <c r="E711" s="377"/>
      <c r="F711" s="377"/>
      <c r="G711" s="381" t="str">
        <f t="shared" si="131"/>
        <v/>
      </c>
      <c r="H711" s="382">
        <f t="shared" si="132"/>
        <v>0</v>
      </c>
      <c r="I711" s="382" t="str">
        <f t="shared" si="133"/>
        <v/>
      </c>
      <c r="J711" s="382" t="str">
        <f t="shared" si="134"/>
        <v/>
      </c>
      <c r="K711" s="382" t="str">
        <f t="shared" si="135"/>
        <v/>
      </c>
      <c r="L711" s="382" t="str">
        <f t="shared" si="136"/>
        <v/>
      </c>
      <c r="M711" s="382" t="str">
        <f t="shared" si="137"/>
        <v/>
      </c>
      <c r="N711" s="342">
        <f t="shared" si="138"/>
        <v>0</v>
      </c>
      <c r="O711" s="379"/>
      <c r="P711" s="342">
        <f t="shared" si="139"/>
        <v>0</v>
      </c>
      <c r="Q711" s="379"/>
      <c r="R711" s="342">
        <f t="shared" si="140"/>
        <v>0</v>
      </c>
      <c r="S711" s="379"/>
      <c r="T711" s="342">
        <f t="shared" si="141"/>
        <v>0</v>
      </c>
      <c r="U711" s="379"/>
      <c r="V711" s="342">
        <f t="shared" si="142"/>
        <v>0</v>
      </c>
      <c r="W711" s="379"/>
      <c r="X711" s="383">
        <f t="shared" si="143"/>
        <v>0</v>
      </c>
      <c r="Y711" s="377"/>
    </row>
    <row r="712" spans="1:25" x14ac:dyDescent="0.25">
      <c r="A712" s="377"/>
      <c r="B712" s="343"/>
      <c r="C712" s="377"/>
      <c r="D712" s="384"/>
      <c r="E712" s="377"/>
      <c r="F712" s="377"/>
      <c r="G712" s="381" t="str">
        <f t="shared" si="131"/>
        <v/>
      </c>
      <c r="H712" s="382">
        <f t="shared" si="132"/>
        <v>0</v>
      </c>
      <c r="I712" s="382" t="str">
        <f t="shared" si="133"/>
        <v/>
      </c>
      <c r="J712" s="382" t="str">
        <f t="shared" si="134"/>
        <v/>
      </c>
      <c r="K712" s="382" t="str">
        <f t="shared" si="135"/>
        <v/>
      </c>
      <c r="L712" s="382" t="str">
        <f t="shared" si="136"/>
        <v/>
      </c>
      <c r="M712" s="382" t="str">
        <f t="shared" si="137"/>
        <v/>
      </c>
      <c r="N712" s="342">
        <f t="shared" si="138"/>
        <v>0</v>
      </c>
      <c r="O712" s="379"/>
      <c r="P712" s="342">
        <f t="shared" si="139"/>
        <v>0</v>
      </c>
      <c r="Q712" s="379"/>
      <c r="R712" s="342">
        <f t="shared" si="140"/>
        <v>0</v>
      </c>
      <c r="S712" s="379"/>
      <c r="T712" s="342">
        <f t="shared" si="141"/>
        <v>0</v>
      </c>
      <c r="U712" s="379"/>
      <c r="V712" s="342">
        <f t="shared" si="142"/>
        <v>0</v>
      </c>
      <c r="W712" s="379"/>
      <c r="X712" s="383">
        <f t="shared" si="143"/>
        <v>0</v>
      </c>
      <c r="Y712" s="377"/>
    </row>
    <row r="713" spans="1:25" x14ac:dyDescent="0.25">
      <c r="A713" s="377"/>
      <c r="B713" s="343"/>
      <c r="C713" s="377"/>
      <c r="D713" s="384"/>
      <c r="E713" s="377"/>
      <c r="F713" s="377"/>
      <c r="G713" s="381" t="str">
        <f t="shared" si="131"/>
        <v/>
      </c>
      <c r="H713" s="382">
        <f t="shared" si="132"/>
        <v>0</v>
      </c>
      <c r="I713" s="382" t="str">
        <f t="shared" si="133"/>
        <v/>
      </c>
      <c r="J713" s="382" t="str">
        <f t="shared" si="134"/>
        <v/>
      </c>
      <c r="K713" s="382" t="str">
        <f t="shared" si="135"/>
        <v/>
      </c>
      <c r="L713" s="382" t="str">
        <f t="shared" si="136"/>
        <v/>
      </c>
      <c r="M713" s="382" t="str">
        <f t="shared" si="137"/>
        <v/>
      </c>
      <c r="N713" s="342">
        <f t="shared" si="138"/>
        <v>0</v>
      </c>
      <c r="O713" s="379"/>
      <c r="P713" s="342">
        <f t="shared" si="139"/>
        <v>0</v>
      </c>
      <c r="Q713" s="379"/>
      <c r="R713" s="342">
        <f t="shared" si="140"/>
        <v>0</v>
      </c>
      <c r="S713" s="379"/>
      <c r="T713" s="342">
        <f t="shared" si="141"/>
        <v>0</v>
      </c>
      <c r="U713" s="379"/>
      <c r="V713" s="342">
        <f t="shared" si="142"/>
        <v>0</v>
      </c>
      <c r="W713" s="379"/>
      <c r="X713" s="383">
        <f t="shared" si="143"/>
        <v>0</v>
      </c>
      <c r="Y713" s="377"/>
    </row>
    <row r="714" spans="1:25" x14ac:dyDescent="0.25">
      <c r="A714" s="377"/>
      <c r="B714" s="343"/>
      <c r="C714" s="377"/>
      <c r="D714" s="384"/>
      <c r="E714" s="377"/>
      <c r="F714" s="377"/>
      <c r="G714" s="381" t="str">
        <f t="shared" si="131"/>
        <v/>
      </c>
      <c r="H714" s="382">
        <f t="shared" si="132"/>
        <v>0</v>
      </c>
      <c r="I714" s="382" t="str">
        <f t="shared" si="133"/>
        <v/>
      </c>
      <c r="J714" s="382" t="str">
        <f t="shared" si="134"/>
        <v/>
      </c>
      <c r="K714" s="382" t="str">
        <f t="shared" si="135"/>
        <v/>
      </c>
      <c r="L714" s="382" t="str">
        <f t="shared" si="136"/>
        <v/>
      </c>
      <c r="M714" s="382" t="str">
        <f t="shared" si="137"/>
        <v/>
      </c>
      <c r="N714" s="342">
        <f t="shared" si="138"/>
        <v>0</v>
      </c>
      <c r="O714" s="379"/>
      <c r="P714" s="342">
        <f t="shared" si="139"/>
        <v>0</v>
      </c>
      <c r="Q714" s="379"/>
      <c r="R714" s="342">
        <f t="shared" si="140"/>
        <v>0</v>
      </c>
      <c r="S714" s="379"/>
      <c r="T714" s="342">
        <f t="shared" si="141"/>
        <v>0</v>
      </c>
      <c r="U714" s="379"/>
      <c r="V714" s="342">
        <f t="shared" si="142"/>
        <v>0</v>
      </c>
      <c r="W714" s="379"/>
      <c r="X714" s="383">
        <f t="shared" si="143"/>
        <v>0</v>
      </c>
      <c r="Y714" s="377"/>
    </row>
    <row r="715" spans="1:25" x14ac:dyDescent="0.25">
      <c r="A715" s="377"/>
      <c r="B715" s="343"/>
      <c r="C715" s="377"/>
      <c r="D715" s="384"/>
      <c r="E715" s="377"/>
      <c r="F715" s="377"/>
      <c r="G715" s="381" t="str">
        <f t="shared" si="131"/>
        <v/>
      </c>
      <c r="H715" s="382">
        <f t="shared" si="132"/>
        <v>0</v>
      </c>
      <c r="I715" s="382" t="str">
        <f t="shared" si="133"/>
        <v/>
      </c>
      <c r="J715" s="382" t="str">
        <f t="shared" si="134"/>
        <v/>
      </c>
      <c r="K715" s="382" t="str">
        <f t="shared" si="135"/>
        <v/>
      </c>
      <c r="L715" s="382" t="str">
        <f t="shared" si="136"/>
        <v/>
      </c>
      <c r="M715" s="382" t="str">
        <f t="shared" si="137"/>
        <v/>
      </c>
      <c r="N715" s="342">
        <f t="shared" si="138"/>
        <v>0</v>
      </c>
      <c r="O715" s="379"/>
      <c r="P715" s="342">
        <f t="shared" si="139"/>
        <v>0</v>
      </c>
      <c r="Q715" s="379"/>
      <c r="R715" s="342">
        <f t="shared" si="140"/>
        <v>0</v>
      </c>
      <c r="S715" s="379"/>
      <c r="T715" s="342">
        <f t="shared" si="141"/>
        <v>0</v>
      </c>
      <c r="U715" s="379"/>
      <c r="V715" s="342">
        <f t="shared" si="142"/>
        <v>0</v>
      </c>
      <c r="W715" s="379"/>
      <c r="X715" s="383">
        <f t="shared" si="143"/>
        <v>0</v>
      </c>
      <c r="Y715" s="377"/>
    </row>
    <row r="716" spans="1:25" x14ac:dyDescent="0.25">
      <c r="A716" s="377"/>
      <c r="B716" s="343"/>
      <c r="C716" s="377"/>
      <c r="D716" s="384"/>
      <c r="E716" s="377"/>
      <c r="F716" s="377"/>
      <c r="G716" s="381" t="str">
        <f t="shared" si="131"/>
        <v/>
      </c>
      <c r="H716" s="382">
        <f t="shared" si="132"/>
        <v>0</v>
      </c>
      <c r="I716" s="382" t="str">
        <f t="shared" si="133"/>
        <v/>
      </c>
      <c r="J716" s="382" t="str">
        <f t="shared" si="134"/>
        <v/>
      </c>
      <c r="K716" s="382" t="str">
        <f t="shared" si="135"/>
        <v/>
      </c>
      <c r="L716" s="382" t="str">
        <f t="shared" si="136"/>
        <v/>
      </c>
      <c r="M716" s="382" t="str">
        <f t="shared" si="137"/>
        <v/>
      </c>
      <c r="N716" s="342">
        <f t="shared" si="138"/>
        <v>0</v>
      </c>
      <c r="O716" s="379"/>
      <c r="P716" s="342">
        <f t="shared" si="139"/>
        <v>0</v>
      </c>
      <c r="Q716" s="379"/>
      <c r="R716" s="342">
        <f t="shared" si="140"/>
        <v>0</v>
      </c>
      <c r="S716" s="379"/>
      <c r="T716" s="342">
        <f t="shared" si="141"/>
        <v>0</v>
      </c>
      <c r="U716" s="379"/>
      <c r="V716" s="342">
        <f t="shared" si="142"/>
        <v>0</v>
      </c>
      <c r="W716" s="379"/>
      <c r="X716" s="383">
        <f t="shared" si="143"/>
        <v>0</v>
      </c>
      <c r="Y716" s="377"/>
    </row>
    <row r="717" spans="1:25" x14ac:dyDescent="0.25">
      <c r="A717" s="377"/>
      <c r="B717" s="343"/>
      <c r="C717" s="377"/>
      <c r="D717" s="384"/>
      <c r="E717" s="377"/>
      <c r="F717" s="377"/>
      <c r="G717" s="381" t="str">
        <f t="shared" si="131"/>
        <v/>
      </c>
      <c r="H717" s="382">
        <f t="shared" si="132"/>
        <v>0</v>
      </c>
      <c r="I717" s="382" t="str">
        <f t="shared" si="133"/>
        <v/>
      </c>
      <c r="J717" s="382" t="str">
        <f t="shared" si="134"/>
        <v/>
      </c>
      <c r="K717" s="382" t="str">
        <f t="shared" si="135"/>
        <v/>
      </c>
      <c r="L717" s="382" t="str">
        <f t="shared" si="136"/>
        <v/>
      </c>
      <c r="M717" s="382" t="str">
        <f t="shared" si="137"/>
        <v/>
      </c>
      <c r="N717" s="342">
        <f t="shared" si="138"/>
        <v>0</v>
      </c>
      <c r="O717" s="379"/>
      <c r="P717" s="342">
        <f t="shared" si="139"/>
        <v>0</v>
      </c>
      <c r="Q717" s="379"/>
      <c r="R717" s="342">
        <f t="shared" si="140"/>
        <v>0</v>
      </c>
      <c r="S717" s="379"/>
      <c r="T717" s="342">
        <f t="shared" si="141"/>
        <v>0</v>
      </c>
      <c r="U717" s="379"/>
      <c r="V717" s="342">
        <f t="shared" si="142"/>
        <v>0</v>
      </c>
      <c r="W717" s="379"/>
      <c r="X717" s="383">
        <f t="shared" si="143"/>
        <v>0</v>
      </c>
      <c r="Y717" s="377"/>
    </row>
    <row r="718" spans="1:25" x14ac:dyDescent="0.25">
      <c r="A718" s="377"/>
      <c r="B718" s="343"/>
      <c r="C718" s="377"/>
      <c r="D718" s="384"/>
      <c r="E718" s="377"/>
      <c r="F718" s="377"/>
      <c r="G718" s="381" t="str">
        <f t="shared" si="131"/>
        <v/>
      </c>
      <c r="H718" s="382">
        <f t="shared" si="132"/>
        <v>0</v>
      </c>
      <c r="I718" s="382" t="str">
        <f t="shared" si="133"/>
        <v/>
      </c>
      <c r="J718" s="382" t="str">
        <f t="shared" si="134"/>
        <v/>
      </c>
      <c r="K718" s="382" t="str">
        <f t="shared" si="135"/>
        <v/>
      </c>
      <c r="L718" s="382" t="str">
        <f t="shared" si="136"/>
        <v/>
      </c>
      <c r="M718" s="382" t="str">
        <f t="shared" si="137"/>
        <v/>
      </c>
      <c r="N718" s="342">
        <f t="shared" si="138"/>
        <v>0</v>
      </c>
      <c r="O718" s="379"/>
      <c r="P718" s="342">
        <f t="shared" si="139"/>
        <v>0</v>
      </c>
      <c r="Q718" s="379"/>
      <c r="R718" s="342">
        <f t="shared" si="140"/>
        <v>0</v>
      </c>
      <c r="S718" s="379"/>
      <c r="T718" s="342">
        <f t="shared" si="141"/>
        <v>0</v>
      </c>
      <c r="U718" s="379"/>
      <c r="V718" s="342">
        <f t="shared" si="142"/>
        <v>0</v>
      </c>
      <c r="W718" s="379"/>
      <c r="X718" s="383">
        <f t="shared" si="143"/>
        <v>0</v>
      </c>
      <c r="Y718" s="377"/>
    </row>
    <row r="719" spans="1:25" x14ac:dyDescent="0.25">
      <c r="A719" s="377"/>
      <c r="B719" s="343"/>
      <c r="C719" s="377"/>
      <c r="D719" s="384"/>
      <c r="E719" s="377"/>
      <c r="F719" s="377"/>
      <c r="G719" s="381" t="str">
        <f t="shared" si="131"/>
        <v/>
      </c>
      <c r="H719" s="382">
        <f t="shared" si="132"/>
        <v>0</v>
      </c>
      <c r="I719" s="382" t="str">
        <f t="shared" si="133"/>
        <v/>
      </c>
      <c r="J719" s="382" t="str">
        <f t="shared" si="134"/>
        <v/>
      </c>
      <c r="K719" s="382" t="str">
        <f t="shared" si="135"/>
        <v/>
      </c>
      <c r="L719" s="382" t="str">
        <f t="shared" si="136"/>
        <v/>
      </c>
      <c r="M719" s="382" t="str">
        <f t="shared" si="137"/>
        <v/>
      </c>
      <c r="N719" s="342">
        <f t="shared" si="138"/>
        <v>0</v>
      </c>
      <c r="O719" s="379"/>
      <c r="P719" s="342">
        <f t="shared" si="139"/>
        <v>0</v>
      </c>
      <c r="Q719" s="379"/>
      <c r="R719" s="342">
        <f t="shared" si="140"/>
        <v>0</v>
      </c>
      <c r="S719" s="379"/>
      <c r="T719" s="342">
        <f t="shared" si="141"/>
        <v>0</v>
      </c>
      <c r="U719" s="379"/>
      <c r="V719" s="342">
        <f t="shared" si="142"/>
        <v>0</v>
      </c>
      <c r="W719" s="379"/>
      <c r="X719" s="383">
        <f t="shared" si="143"/>
        <v>0</v>
      </c>
      <c r="Y719" s="377"/>
    </row>
    <row r="720" spans="1:25" x14ac:dyDescent="0.25">
      <c r="A720" s="377"/>
      <c r="B720" s="343"/>
      <c r="C720" s="377"/>
      <c r="D720" s="384"/>
      <c r="E720" s="377"/>
      <c r="F720" s="377"/>
      <c r="G720" s="381" t="str">
        <f t="shared" si="131"/>
        <v/>
      </c>
      <c r="H720" s="382">
        <f t="shared" si="132"/>
        <v>0</v>
      </c>
      <c r="I720" s="382" t="str">
        <f t="shared" si="133"/>
        <v/>
      </c>
      <c r="J720" s="382" t="str">
        <f t="shared" si="134"/>
        <v/>
      </c>
      <c r="K720" s="382" t="str">
        <f t="shared" si="135"/>
        <v/>
      </c>
      <c r="L720" s="382" t="str">
        <f t="shared" si="136"/>
        <v/>
      </c>
      <c r="M720" s="382" t="str">
        <f t="shared" si="137"/>
        <v/>
      </c>
      <c r="N720" s="342">
        <f t="shared" si="138"/>
        <v>0</v>
      </c>
      <c r="O720" s="379"/>
      <c r="P720" s="342">
        <f t="shared" si="139"/>
        <v>0</v>
      </c>
      <c r="Q720" s="379"/>
      <c r="R720" s="342">
        <f t="shared" si="140"/>
        <v>0</v>
      </c>
      <c r="S720" s="379"/>
      <c r="T720" s="342">
        <f t="shared" si="141"/>
        <v>0</v>
      </c>
      <c r="U720" s="379"/>
      <c r="V720" s="342">
        <f t="shared" si="142"/>
        <v>0</v>
      </c>
      <c r="W720" s="379"/>
      <c r="X720" s="383">
        <f t="shared" si="143"/>
        <v>0</v>
      </c>
      <c r="Y720" s="377"/>
    </row>
    <row r="721" spans="1:25" x14ac:dyDescent="0.25">
      <c r="A721" s="377"/>
      <c r="B721" s="343"/>
      <c r="C721" s="377"/>
      <c r="D721" s="384"/>
      <c r="E721" s="377"/>
      <c r="F721" s="377"/>
      <c r="G721" s="381" t="str">
        <f t="shared" si="131"/>
        <v/>
      </c>
      <c r="H721" s="382">
        <f t="shared" si="132"/>
        <v>0</v>
      </c>
      <c r="I721" s="382" t="str">
        <f t="shared" si="133"/>
        <v/>
      </c>
      <c r="J721" s="382" t="str">
        <f t="shared" si="134"/>
        <v/>
      </c>
      <c r="K721" s="382" t="str">
        <f t="shared" si="135"/>
        <v/>
      </c>
      <c r="L721" s="382" t="str">
        <f t="shared" si="136"/>
        <v/>
      </c>
      <c r="M721" s="382" t="str">
        <f t="shared" si="137"/>
        <v/>
      </c>
      <c r="N721" s="342">
        <f t="shared" si="138"/>
        <v>0</v>
      </c>
      <c r="O721" s="379"/>
      <c r="P721" s="342">
        <f t="shared" si="139"/>
        <v>0</v>
      </c>
      <c r="Q721" s="379"/>
      <c r="R721" s="342">
        <f t="shared" si="140"/>
        <v>0</v>
      </c>
      <c r="S721" s="379"/>
      <c r="T721" s="342">
        <f t="shared" si="141"/>
        <v>0</v>
      </c>
      <c r="U721" s="379"/>
      <c r="V721" s="342">
        <f t="shared" si="142"/>
        <v>0</v>
      </c>
      <c r="W721" s="379"/>
      <c r="X721" s="383">
        <f t="shared" si="143"/>
        <v>0</v>
      </c>
      <c r="Y721" s="377"/>
    </row>
    <row r="722" spans="1:25" x14ac:dyDescent="0.25">
      <c r="A722" s="377"/>
      <c r="B722" s="343"/>
      <c r="C722" s="377"/>
      <c r="D722" s="384"/>
      <c r="E722" s="377"/>
      <c r="F722" s="377"/>
      <c r="G722" s="381" t="str">
        <f t="shared" si="131"/>
        <v/>
      </c>
      <c r="H722" s="382">
        <f t="shared" si="132"/>
        <v>0</v>
      </c>
      <c r="I722" s="382" t="str">
        <f t="shared" si="133"/>
        <v/>
      </c>
      <c r="J722" s="382" t="str">
        <f t="shared" si="134"/>
        <v/>
      </c>
      <c r="K722" s="382" t="str">
        <f t="shared" si="135"/>
        <v/>
      </c>
      <c r="L722" s="382" t="str">
        <f t="shared" si="136"/>
        <v/>
      </c>
      <c r="M722" s="382" t="str">
        <f t="shared" si="137"/>
        <v/>
      </c>
      <c r="N722" s="342">
        <f t="shared" si="138"/>
        <v>0</v>
      </c>
      <c r="O722" s="379"/>
      <c r="P722" s="342">
        <f t="shared" si="139"/>
        <v>0</v>
      </c>
      <c r="Q722" s="379"/>
      <c r="R722" s="342">
        <f t="shared" si="140"/>
        <v>0</v>
      </c>
      <c r="S722" s="379"/>
      <c r="T722" s="342">
        <f t="shared" si="141"/>
        <v>0</v>
      </c>
      <c r="U722" s="379"/>
      <c r="V722" s="342">
        <f t="shared" si="142"/>
        <v>0</v>
      </c>
      <c r="W722" s="379"/>
      <c r="X722" s="383">
        <f t="shared" si="143"/>
        <v>0</v>
      </c>
      <c r="Y722" s="377"/>
    </row>
    <row r="723" spans="1:25" x14ac:dyDescent="0.25">
      <c r="A723" s="377"/>
      <c r="B723" s="343"/>
      <c r="C723" s="377"/>
      <c r="D723" s="384"/>
      <c r="E723" s="377"/>
      <c r="F723" s="377"/>
      <c r="G723" s="381" t="str">
        <f t="shared" si="131"/>
        <v/>
      </c>
      <c r="H723" s="382">
        <f t="shared" si="132"/>
        <v>0</v>
      </c>
      <c r="I723" s="382" t="str">
        <f t="shared" si="133"/>
        <v/>
      </c>
      <c r="J723" s="382" t="str">
        <f t="shared" si="134"/>
        <v/>
      </c>
      <c r="K723" s="382" t="str">
        <f t="shared" si="135"/>
        <v/>
      </c>
      <c r="L723" s="382" t="str">
        <f t="shared" si="136"/>
        <v/>
      </c>
      <c r="M723" s="382" t="str">
        <f t="shared" si="137"/>
        <v/>
      </c>
      <c r="N723" s="342">
        <f t="shared" si="138"/>
        <v>0</v>
      </c>
      <c r="O723" s="379"/>
      <c r="P723" s="342">
        <f t="shared" si="139"/>
        <v>0</v>
      </c>
      <c r="Q723" s="379"/>
      <c r="R723" s="342">
        <f t="shared" si="140"/>
        <v>0</v>
      </c>
      <c r="S723" s="379"/>
      <c r="T723" s="342">
        <f t="shared" si="141"/>
        <v>0</v>
      </c>
      <c r="U723" s="379"/>
      <c r="V723" s="342">
        <f t="shared" si="142"/>
        <v>0</v>
      </c>
      <c r="W723" s="379"/>
      <c r="X723" s="383">
        <f t="shared" si="143"/>
        <v>0</v>
      </c>
      <c r="Y723" s="377"/>
    </row>
    <row r="724" spans="1:25" x14ac:dyDescent="0.25">
      <c r="A724" s="377"/>
      <c r="B724" s="343"/>
      <c r="C724" s="377"/>
      <c r="D724" s="384"/>
      <c r="E724" s="377"/>
      <c r="F724" s="377"/>
      <c r="G724" s="381" t="str">
        <f t="shared" si="131"/>
        <v/>
      </c>
      <c r="H724" s="382">
        <f t="shared" si="132"/>
        <v>0</v>
      </c>
      <c r="I724" s="382" t="str">
        <f t="shared" si="133"/>
        <v/>
      </c>
      <c r="J724" s="382" t="str">
        <f t="shared" si="134"/>
        <v/>
      </c>
      <c r="K724" s="382" t="str">
        <f t="shared" si="135"/>
        <v/>
      </c>
      <c r="L724" s="382" t="str">
        <f t="shared" si="136"/>
        <v/>
      </c>
      <c r="M724" s="382" t="str">
        <f t="shared" si="137"/>
        <v/>
      </c>
      <c r="N724" s="342">
        <f t="shared" si="138"/>
        <v>0</v>
      </c>
      <c r="O724" s="379"/>
      <c r="P724" s="342">
        <f t="shared" si="139"/>
        <v>0</v>
      </c>
      <c r="Q724" s="379"/>
      <c r="R724" s="342">
        <f t="shared" si="140"/>
        <v>0</v>
      </c>
      <c r="S724" s="379"/>
      <c r="T724" s="342">
        <f t="shared" si="141"/>
        <v>0</v>
      </c>
      <c r="U724" s="379"/>
      <c r="V724" s="342">
        <f t="shared" si="142"/>
        <v>0</v>
      </c>
      <c r="W724" s="379"/>
      <c r="X724" s="383">
        <f t="shared" si="143"/>
        <v>0</v>
      </c>
      <c r="Y724" s="377"/>
    </row>
    <row r="725" spans="1:25" x14ac:dyDescent="0.25">
      <c r="A725" s="377"/>
      <c r="B725" s="343"/>
      <c r="C725" s="377"/>
      <c r="D725" s="384"/>
      <c r="E725" s="377"/>
      <c r="F725" s="377"/>
      <c r="G725" s="381" t="str">
        <f t="shared" ref="G725:G788" si="144">IF(E725="","",DATE(YEAR(D725),MONTH(D725)+E725,DAY(D725)-1))</f>
        <v/>
      </c>
      <c r="H725" s="382">
        <f t="shared" ref="H725:H788" si="145">SUM(I725:M725)</f>
        <v>0</v>
      </c>
      <c r="I725" s="382" t="str">
        <f t="shared" ref="I725:I788" si="146">IF(E725="","",IFERROR(AND($I$5,$J$5)*DATEDIF(MAX($I$5,$D725),MIN($J$5,$G725)+1,"m"),0))</f>
        <v/>
      </c>
      <c r="J725" s="382" t="str">
        <f t="shared" ref="J725:J788" si="147">IF(E725="","",IFERROR(AND($I$6,$J$6)*DATEDIF(MAX($I$6,$D725),MIN($J$6,$G725)+1,"m"),0))</f>
        <v/>
      </c>
      <c r="K725" s="382" t="str">
        <f t="shared" ref="K725:K788" si="148">IF(E725="","",IFERROR(AND($I$7,$J$7)*DATEDIF(MAX($I$7,$D725),MIN($J$7,$G725)+1,"m"),0))</f>
        <v/>
      </c>
      <c r="L725" s="382" t="str">
        <f t="shared" ref="L725:L788" si="149">IF(E725="","",IFERROR(AND($I$8,$J$8)*DATEDIF(MAX($I$8,$D725),MIN($J$8,$G725)+1,"m"),0))</f>
        <v/>
      </c>
      <c r="M725" s="382" t="str">
        <f t="shared" ref="M725:M788" si="150">IF(E725="","",IFERROR(AND($I$9,$J$9)*DATEDIF(MAX($I$9,$D725),MIN($J$9,$G725)+1,"m"),0))</f>
        <v/>
      </c>
      <c r="N725" s="342">
        <f t="shared" ref="N725:N788" si="151">IFERROR(ROUND(B725/E725*I725*F725,2),0)</f>
        <v>0</v>
      </c>
      <c r="O725" s="379"/>
      <c r="P725" s="342">
        <f t="shared" ref="P725:P788" si="152">IFERROR(ROUND(B725/E725*J725*F725,2),0)</f>
        <v>0</v>
      </c>
      <c r="Q725" s="379"/>
      <c r="R725" s="342">
        <f t="shared" ref="R725:R788" si="153">IFERROR(ROUND(B725/E725*K725*F725,2),0)</f>
        <v>0</v>
      </c>
      <c r="S725" s="379"/>
      <c r="T725" s="342">
        <f t="shared" ref="T725:T788" si="154">IFERROR(ROUND(B725/E725*L725*F725,2),0)</f>
        <v>0</v>
      </c>
      <c r="U725" s="379"/>
      <c r="V725" s="342">
        <f t="shared" ref="V725:V788" si="155">IFERROR(ROUND(B725/E725*M725*F725,2),0)</f>
        <v>0</v>
      </c>
      <c r="W725" s="379"/>
      <c r="X725" s="383">
        <f t="shared" ref="X725:X788" si="156">B725-SUM(N725:V725)</f>
        <v>0</v>
      </c>
      <c r="Y725" s="377"/>
    </row>
    <row r="726" spans="1:25" x14ac:dyDescent="0.25">
      <c r="A726" s="377"/>
      <c r="B726" s="343"/>
      <c r="C726" s="377"/>
      <c r="D726" s="384"/>
      <c r="E726" s="377"/>
      <c r="F726" s="377"/>
      <c r="G726" s="381" t="str">
        <f t="shared" si="144"/>
        <v/>
      </c>
      <c r="H726" s="382">
        <f t="shared" si="145"/>
        <v>0</v>
      </c>
      <c r="I726" s="382" t="str">
        <f t="shared" si="146"/>
        <v/>
      </c>
      <c r="J726" s="382" t="str">
        <f t="shared" si="147"/>
        <v/>
      </c>
      <c r="K726" s="382" t="str">
        <f t="shared" si="148"/>
        <v/>
      </c>
      <c r="L726" s="382" t="str">
        <f t="shared" si="149"/>
        <v/>
      </c>
      <c r="M726" s="382" t="str">
        <f t="shared" si="150"/>
        <v/>
      </c>
      <c r="N726" s="342">
        <f t="shared" si="151"/>
        <v>0</v>
      </c>
      <c r="O726" s="379"/>
      <c r="P726" s="342">
        <f t="shared" si="152"/>
        <v>0</v>
      </c>
      <c r="Q726" s="379"/>
      <c r="R726" s="342">
        <f t="shared" si="153"/>
        <v>0</v>
      </c>
      <c r="S726" s="379"/>
      <c r="T726" s="342">
        <f t="shared" si="154"/>
        <v>0</v>
      </c>
      <c r="U726" s="379"/>
      <c r="V726" s="342">
        <f t="shared" si="155"/>
        <v>0</v>
      </c>
      <c r="W726" s="379"/>
      <c r="X726" s="383">
        <f t="shared" si="156"/>
        <v>0</v>
      </c>
      <c r="Y726" s="377"/>
    </row>
    <row r="727" spans="1:25" x14ac:dyDescent="0.25">
      <c r="A727" s="377"/>
      <c r="B727" s="343"/>
      <c r="C727" s="377"/>
      <c r="D727" s="384"/>
      <c r="E727" s="377"/>
      <c r="F727" s="377"/>
      <c r="G727" s="381" t="str">
        <f t="shared" si="144"/>
        <v/>
      </c>
      <c r="H727" s="382">
        <f t="shared" si="145"/>
        <v>0</v>
      </c>
      <c r="I727" s="382" t="str">
        <f t="shared" si="146"/>
        <v/>
      </c>
      <c r="J727" s="382" t="str">
        <f t="shared" si="147"/>
        <v/>
      </c>
      <c r="K727" s="382" t="str">
        <f t="shared" si="148"/>
        <v/>
      </c>
      <c r="L727" s="382" t="str">
        <f t="shared" si="149"/>
        <v/>
      </c>
      <c r="M727" s="382" t="str">
        <f t="shared" si="150"/>
        <v/>
      </c>
      <c r="N727" s="342">
        <f t="shared" si="151"/>
        <v>0</v>
      </c>
      <c r="O727" s="379"/>
      <c r="P727" s="342">
        <f t="shared" si="152"/>
        <v>0</v>
      </c>
      <c r="Q727" s="379"/>
      <c r="R727" s="342">
        <f t="shared" si="153"/>
        <v>0</v>
      </c>
      <c r="S727" s="379"/>
      <c r="T727" s="342">
        <f t="shared" si="154"/>
        <v>0</v>
      </c>
      <c r="U727" s="379"/>
      <c r="V727" s="342">
        <f t="shared" si="155"/>
        <v>0</v>
      </c>
      <c r="W727" s="379"/>
      <c r="X727" s="383">
        <f t="shared" si="156"/>
        <v>0</v>
      </c>
      <c r="Y727" s="377"/>
    </row>
    <row r="728" spans="1:25" x14ac:dyDescent="0.25">
      <c r="A728" s="377"/>
      <c r="B728" s="343"/>
      <c r="C728" s="377"/>
      <c r="D728" s="384"/>
      <c r="E728" s="377"/>
      <c r="F728" s="377"/>
      <c r="G728" s="381" t="str">
        <f t="shared" si="144"/>
        <v/>
      </c>
      <c r="H728" s="382">
        <f t="shared" si="145"/>
        <v>0</v>
      </c>
      <c r="I728" s="382" t="str">
        <f t="shared" si="146"/>
        <v/>
      </c>
      <c r="J728" s="382" t="str">
        <f t="shared" si="147"/>
        <v/>
      </c>
      <c r="K728" s="382" t="str">
        <f t="shared" si="148"/>
        <v/>
      </c>
      <c r="L728" s="382" t="str">
        <f t="shared" si="149"/>
        <v/>
      </c>
      <c r="M728" s="382" t="str">
        <f t="shared" si="150"/>
        <v/>
      </c>
      <c r="N728" s="342">
        <f t="shared" si="151"/>
        <v>0</v>
      </c>
      <c r="O728" s="379"/>
      <c r="P728" s="342">
        <f t="shared" si="152"/>
        <v>0</v>
      </c>
      <c r="Q728" s="379"/>
      <c r="R728" s="342">
        <f t="shared" si="153"/>
        <v>0</v>
      </c>
      <c r="S728" s="379"/>
      <c r="T728" s="342">
        <f t="shared" si="154"/>
        <v>0</v>
      </c>
      <c r="U728" s="379"/>
      <c r="V728" s="342">
        <f t="shared" si="155"/>
        <v>0</v>
      </c>
      <c r="W728" s="379"/>
      <c r="X728" s="383">
        <f t="shared" si="156"/>
        <v>0</v>
      </c>
      <c r="Y728" s="377"/>
    </row>
    <row r="729" spans="1:25" x14ac:dyDescent="0.25">
      <c r="A729" s="377"/>
      <c r="B729" s="343"/>
      <c r="C729" s="377"/>
      <c r="D729" s="384"/>
      <c r="E729" s="377"/>
      <c r="F729" s="377"/>
      <c r="G729" s="381" t="str">
        <f t="shared" si="144"/>
        <v/>
      </c>
      <c r="H729" s="382">
        <f t="shared" si="145"/>
        <v>0</v>
      </c>
      <c r="I729" s="382" t="str">
        <f t="shared" si="146"/>
        <v/>
      </c>
      <c r="J729" s="382" t="str">
        <f t="shared" si="147"/>
        <v/>
      </c>
      <c r="K729" s="382" t="str">
        <f t="shared" si="148"/>
        <v/>
      </c>
      <c r="L729" s="382" t="str">
        <f t="shared" si="149"/>
        <v/>
      </c>
      <c r="M729" s="382" t="str">
        <f t="shared" si="150"/>
        <v/>
      </c>
      <c r="N729" s="342">
        <f t="shared" si="151"/>
        <v>0</v>
      </c>
      <c r="O729" s="379"/>
      <c r="P729" s="342">
        <f t="shared" si="152"/>
        <v>0</v>
      </c>
      <c r="Q729" s="379"/>
      <c r="R729" s="342">
        <f t="shared" si="153"/>
        <v>0</v>
      </c>
      <c r="S729" s="379"/>
      <c r="T729" s="342">
        <f t="shared" si="154"/>
        <v>0</v>
      </c>
      <c r="U729" s="379"/>
      <c r="V729" s="342">
        <f t="shared" si="155"/>
        <v>0</v>
      </c>
      <c r="W729" s="379"/>
      <c r="X729" s="383">
        <f t="shared" si="156"/>
        <v>0</v>
      </c>
      <c r="Y729" s="377"/>
    </row>
    <row r="730" spans="1:25" x14ac:dyDescent="0.25">
      <c r="A730" s="377"/>
      <c r="B730" s="343"/>
      <c r="C730" s="377"/>
      <c r="D730" s="384"/>
      <c r="E730" s="377"/>
      <c r="F730" s="377"/>
      <c r="G730" s="381" t="str">
        <f t="shared" si="144"/>
        <v/>
      </c>
      <c r="H730" s="382">
        <f t="shared" si="145"/>
        <v>0</v>
      </c>
      <c r="I730" s="382" t="str">
        <f t="shared" si="146"/>
        <v/>
      </c>
      <c r="J730" s="382" t="str">
        <f t="shared" si="147"/>
        <v/>
      </c>
      <c r="K730" s="382" t="str">
        <f t="shared" si="148"/>
        <v/>
      </c>
      <c r="L730" s="382" t="str">
        <f t="shared" si="149"/>
        <v/>
      </c>
      <c r="M730" s="382" t="str">
        <f t="shared" si="150"/>
        <v/>
      </c>
      <c r="N730" s="342">
        <f t="shared" si="151"/>
        <v>0</v>
      </c>
      <c r="O730" s="379"/>
      <c r="P730" s="342">
        <f t="shared" si="152"/>
        <v>0</v>
      </c>
      <c r="Q730" s="379"/>
      <c r="R730" s="342">
        <f t="shared" si="153"/>
        <v>0</v>
      </c>
      <c r="S730" s="379"/>
      <c r="T730" s="342">
        <f t="shared" si="154"/>
        <v>0</v>
      </c>
      <c r="U730" s="379"/>
      <c r="V730" s="342">
        <f t="shared" si="155"/>
        <v>0</v>
      </c>
      <c r="W730" s="379"/>
      <c r="X730" s="383">
        <f t="shared" si="156"/>
        <v>0</v>
      </c>
      <c r="Y730" s="377"/>
    </row>
    <row r="731" spans="1:25" x14ac:dyDescent="0.25">
      <c r="A731" s="377"/>
      <c r="B731" s="343"/>
      <c r="C731" s="377"/>
      <c r="D731" s="384"/>
      <c r="E731" s="377"/>
      <c r="F731" s="377"/>
      <c r="G731" s="381" t="str">
        <f t="shared" si="144"/>
        <v/>
      </c>
      <c r="H731" s="382">
        <f t="shared" si="145"/>
        <v>0</v>
      </c>
      <c r="I731" s="382" t="str">
        <f t="shared" si="146"/>
        <v/>
      </c>
      <c r="J731" s="382" t="str">
        <f t="shared" si="147"/>
        <v/>
      </c>
      <c r="K731" s="382" t="str">
        <f t="shared" si="148"/>
        <v/>
      </c>
      <c r="L731" s="382" t="str">
        <f t="shared" si="149"/>
        <v/>
      </c>
      <c r="M731" s="382" t="str">
        <f t="shared" si="150"/>
        <v/>
      </c>
      <c r="N731" s="342">
        <f t="shared" si="151"/>
        <v>0</v>
      </c>
      <c r="O731" s="379"/>
      <c r="P731" s="342">
        <f t="shared" si="152"/>
        <v>0</v>
      </c>
      <c r="Q731" s="379"/>
      <c r="R731" s="342">
        <f t="shared" si="153"/>
        <v>0</v>
      </c>
      <c r="S731" s="379"/>
      <c r="T731" s="342">
        <f t="shared" si="154"/>
        <v>0</v>
      </c>
      <c r="U731" s="379"/>
      <c r="V731" s="342">
        <f t="shared" si="155"/>
        <v>0</v>
      </c>
      <c r="W731" s="379"/>
      <c r="X731" s="383">
        <f t="shared" si="156"/>
        <v>0</v>
      </c>
      <c r="Y731" s="377"/>
    </row>
    <row r="732" spans="1:25" x14ac:dyDescent="0.25">
      <c r="A732" s="377"/>
      <c r="B732" s="343"/>
      <c r="C732" s="377"/>
      <c r="D732" s="384"/>
      <c r="E732" s="377"/>
      <c r="F732" s="377"/>
      <c r="G732" s="381" t="str">
        <f t="shared" si="144"/>
        <v/>
      </c>
      <c r="H732" s="382">
        <f t="shared" si="145"/>
        <v>0</v>
      </c>
      <c r="I732" s="382" t="str">
        <f t="shared" si="146"/>
        <v/>
      </c>
      <c r="J732" s="382" t="str">
        <f t="shared" si="147"/>
        <v/>
      </c>
      <c r="K732" s="382" t="str">
        <f t="shared" si="148"/>
        <v/>
      </c>
      <c r="L732" s="382" t="str">
        <f t="shared" si="149"/>
        <v/>
      </c>
      <c r="M732" s="382" t="str">
        <f t="shared" si="150"/>
        <v/>
      </c>
      <c r="N732" s="342">
        <f t="shared" si="151"/>
        <v>0</v>
      </c>
      <c r="O732" s="379"/>
      <c r="P732" s="342">
        <f t="shared" si="152"/>
        <v>0</v>
      </c>
      <c r="Q732" s="379"/>
      <c r="R732" s="342">
        <f t="shared" si="153"/>
        <v>0</v>
      </c>
      <c r="S732" s="379"/>
      <c r="T732" s="342">
        <f t="shared" si="154"/>
        <v>0</v>
      </c>
      <c r="U732" s="379"/>
      <c r="V732" s="342">
        <f t="shared" si="155"/>
        <v>0</v>
      </c>
      <c r="W732" s="379"/>
      <c r="X732" s="383">
        <f t="shared" si="156"/>
        <v>0</v>
      </c>
      <c r="Y732" s="377"/>
    </row>
    <row r="733" spans="1:25" x14ac:dyDescent="0.25">
      <c r="A733" s="377"/>
      <c r="B733" s="343"/>
      <c r="C733" s="377"/>
      <c r="D733" s="384"/>
      <c r="E733" s="377"/>
      <c r="F733" s="377"/>
      <c r="G733" s="381" t="str">
        <f t="shared" si="144"/>
        <v/>
      </c>
      <c r="H733" s="382">
        <f t="shared" si="145"/>
        <v>0</v>
      </c>
      <c r="I733" s="382" t="str">
        <f t="shared" si="146"/>
        <v/>
      </c>
      <c r="J733" s="382" t="str">
        <f t="shared" si="147"/>
        <v/>
      </c>
      <c r="K733" s="382" t="str">
        <f t="shared" si="148"/>
        <v/>
      </c>
      <c r="L733" s="382" t="str">
        <f t="shared" si="149"/>
        <v/>
      </c>
      <c r="M733" s="382" t="str">
        <f t="shared" si="150"/>
        <v/>
      </c>
      <c r="N733" s="342">
        <f t="shared" si="151"/>
        <v>0</v>
      </c>
      <c r="O733" s="379"/>
      <c r="P733" s="342">
        <f t="shared" si="152"/>
        <v>0</v>
      </c>
      <c r="Q733" s="379"/>
      <c r="R733" s="342">
        <f t="shared" si="153"/>
        <v>0</v>
      </c>
      <c r="S733" s="379"/>
      <c r="T733" s="342">
        <f t="shared" si="154"/>
        <v>0</v>
      </c>
      <c r="U733" s="379"/>
      <c r="V733" s="342">
        <f t="shared" si="155"/>
        <v>0</v>
      </c>
      <c r="W733" s="379"/>
      <c r="X733" s="383">
        <f t="shared" si="156"/>
        <v>0</v>
      </c>
      <c r="Y733" s="377"/>
    </row>
    <row r="734" spans="1:25" x14ac:dyDescent="0.25">
      <c r="A734" s="377"/>
      <c r="B734" s="343"/>
      <c r="C734" s="377"/>
      <c r="D734" s="384"/>
      <c r="E734" s="377"/>
      <c r="F734" s="377"/>
      <c r="G734" s="381" t="str">
        <f t="shared" si="144"/>
        <v/>
      </c>
      <c r="H734" s="382">
        <f t="shared" si="145"/>
        <v>0</v>
      </c>
      <c r="I734" s="382" t="str">
        <f t="shared" si="146"/>
        <v/>
      </c>
      <c r="J734" s="382" t="str">
        <f t="shared" si="147"/>
        <v/>
      </c>
      <c r="K734" s="382" t="str">
        <f t="shared" si="148"/>
        <v/>
      </c>
      <c r="L734" s="382" t="str">
        <f t="shared" si="149"/>
        <v/>
      </c>
      <c r="M734" s="382" t="str">
        <f t="shared" si="150"/>
        <v/>
      </c>
      <c r="N734" s="342">
        <f t="shared" si="151"/>
        <v>0</v>
      </c>
      <c r="O734" s="379"/>
      <c r="P734" s="342">
        <f t="shared" si="152"/>
        <v>0</v>
      </c>
      <c r="Q734" s="379"/>
      <c r="R734" s="342">
        <f t="shared" si="153"/>
        <v>0</v>
      </c>
      <c r="S734" s="379"/>
      <c r="T734" s="342">
        <f t="shared" si="154"/>
        <v>0</v>
      </c>
      <c r="U734" s="379"/>
      <c r="V734" s="342">
        <f t="shared" si="155"/>
        <v>0</v>
      </c>
      <c r="W734" s="379"/>
      <c r="X734" s="383">
        <f t="shared" si="156"/>
        <v>0</v>
      </c>
      <c r="Y734" s="377"/>
    </row>
    <row r="735" spans="1:25" x14ac:dyDescent="0.25">
      <c r="A735" s="377"/>
      <c r="B735" s="343"/>
      <c r="C735" s="377"/>
      <c r="D735" s="384"/>
      <c r="E735" s="377"/>
      <c r="F735" s="377"/>
      <c r="G735" s="381" t="str">
        <f t="shared" si="144"/>
        <v/>
      </c>
      <c r="H735" s="382">
        <f t="shared" si="145"/>
        <v>0</v>
      </c>
      <c r="I735" s="382" t="str">
        <f t="shared" si="146"/>
        <v/>
      </c>
      <c r="J735" s="382" t="str">
        <f t="shared" si="147"/>
        <v/>
      </c>
      <c r="K735" s="382" t="str">
        <f t="shared" si="148"/>
        <v/>
      </c>
      <c r="L735" s="382" t="str">
        <f t="shared" si="149"/>
        <v/>
      </c>
      <c r="M735" s="382" t="str">
        <f t="shared" si="150"/>
        <v/>
      </c>
      <c r="N735" s="342">
        <f t="shared" si="151"/>
        <v>0</v>
      </c>
      <c r="O735" s="379"/>
      <c r="P735" s="342">
        <f t="shared" si="152"/>
        <v>0</v>
      </c>
      <c r="Q735" s="379"/>
      <c r="R735" s="342">
        <f t="shared" si="153"/>
        <v>0</v>
      </c>
      <c r="S735" s="379"/>
      <c r="T735" s="342">
        <f t="shared" si="154"/>
        <v>0</v>
      </c>
      <c r="U735" s="379"/>
      <c r="V735" s="342">
        <f t="shared" si="155"/>
        <v>0</v>
      </c>
      <c r="W735" s="379"/>
      <c r="X735" s="383">
        <f t="shared" si="156"/>
        <v>0</v>
      </c>
      <c r="Y735" s="377"/>
    </row>
    <row r="736" spans="1:25" x14ac:dyDescent="0.25">
      <c r="A736" s="377"/>
      <c r="B736" s="343"/>
      <c r="C736" s="377"/>
      <c r="D736" s="384"/>
      <c r="E736" s="377"/>
      <c r="F736" s="377"/>
      <c r="G736" s="381" t="str">
        <f t="shared" si="144"/>
        <v/>
      </c>
      <c r="H736" s="382">
        <f t="shared" si="145"/>
        <v>0</v>
      </c>
      <c r="I736" s="382" t="str">
        <f t="shared" si="146"/>
        <v/>
      </c>
      <c r="J736" s="382" t="str">
        <f t="shared" si="147"/>
        <v/>
      </c>
      <c r="K736" s="382" t="str">
        <f t="shared" si="148"/>
        <v/>
      </c>
      <c r="L736" s="382" t="str">
        <f t="shared" si="149"/>
        <v/>
      </c>
      <c r="M736" s="382" t="str">
        <f t="shared" si="150"/>
        <v/>
      </c>
      <c r="N736" s="342">
        <f t="shared" si="151"/>
        <v>0</v>
      </c>
      <c r="O736" s="379"/>
      <c r="P736" s="342">
        <f t="shared" si="152"/>
        <v>0</v>
      </c>
      <c r="Q736" s="379"/>
      <c r="R736" s="342">
        <f t="shared" si="153"/>
        <v>0</v>
      </c>
      <c r="S736" s="379"/>
      <c r="T736" s="342">
        <f t="shared" si="154"/>
        <v>0</v>
      </c>
      <c r="U736" s="379"/>
      <c r="V736" s="342">
        <f t="shared" si="155"/>
        <v>0</v>
      </c>
      <c r="W736" s="379"/>
      <c r="X736" s="383">
        <f t="shared" si="156"/>
        <v>0</v>
      </c>
      <c r="Y736" s="377"/>
    </row>
    <row r="737" spans="1:25" x14ac:dyDescent="0.25">
      <c r="A737" s="377"/>
      <c r="B737" s="343"/>
      <c r="C737" s="377"/>
      <c r="D737" s="384"/>
      <c r="E737" s="377"/>
      <c r="F737" s="377"/>
      <c r="G737" s="381" t="str">
        <f t="shared" si="144"/>
        <v/>
      </c>
      <c r="H737" s="382">
        <f t="shared" si="145"/>
        <v>0</v>
      </c>
      <c r="I737" s="382" t="str">
        <f t="shared" si="146"/>
        <v/>
      </c>
      <c r="J737" s="382" t="str">
        <f t="shared" si="147"/>
        <v/>
      </c>
      <c r="K737" s="382" t="str">
        <f t="shared" si="148"/>
        <v/>
      </c>
      <c r="L737" s="382" t="str">
        <f t="shared" si="149"/>
        <v/>
      </c>
      <c r="M737" s="382" t="str">
        <f t="shared" si="150"/>
        <v/>
      </c>
      <c r="N737" s="342">
        <f t="shared" si="151"/>
        <v>0</v>
      </c>
      <c r="O737" s="379"/>
      <c r="P737" s="342">
        <f t="shared" si="152"/>
        <v>0</v>
      </c>
      <c r="Q737" s="379"/>
      <c r="R737" s="342">
        <f t="shared" si="153"/>
        <v>0</v>
      </c>
      <c r="S737" s="379"/>
      <c r="T737" s="342">
        <f t="shared" si="154"/>
        <v>0</v>
      </c>
      <c r="U737" s="379"/>
      <c r="V737" s="342">
        <f t="shared" si="155"/>
        <v>0</v>
      </c>
      <c r="W737" s="379"/>
      <c r="X737" s="383">
        <f t="shared" si="156"/>
        <v>0</v>
      </c>
      <c r="Y737" s="377"/>
    </row>
    <row r="738" spans="1:25" x14ac:dyDescent="0.25">
      <c r="A738" s="377"/>
      <c r="B738" s="343"/>
      <c r="C738" s="377"/>
      <c r="D738" s="384"/>
      <c r="E738" s="377"/>
      <c r="F738" s="377"/>
      <c r="G738" s="381" t="str">
        <f t="shared" si="144"/>
        <v/>
      </c>
      <c r="H738" s="382">
        <f t="shared" si="145"/>
        <v>0</v>
      </c>
      <c r="I738" s="382" t="str">
        <f t="shared" si="146"/>
        <v/>
      </c>
      <c r="J738" s="382" t="str">
        <f t="shared" si="147"/>
        <v/>
      </c>
      <c r="K738" s="382" t="str">
        <f t="shared" si="148"/>
        <v/>
      </c>
      <c r="L738" s="382" t="str">
        <f t="shared" si="149"/>
        <v/>
      </c>
      <c r="M738" s="382" t="str">
        <f t="shared" si="150"/>
        <v/>
      </c>
      <c r="N738" s="342">
        <f t="shared" si="151"/>
        <v>0</v>
      </c>
      <c r="O738" s="379"/>
      <c r="P738" s="342">
        <f t="shared" si="152"/>
        <v>0</v>
      </c>
      <c r="Q738" s="379"/>
      <c r="R738" s="342">
        <f t="shared" si="153"/>
        <v>0</v>
      </c>
      <c r="S738" s="379"/>
      <c r="T738" s="342">
        <f t="shared" si="154"/>
        <v>0</v>
      </c>
      <c r="U738" s="379"/>
      <c r="V738" s="342">
        <f t="shared" si="155"/>
        <v>0</v>
      </c>
      <c r="W738" s="379"/>
      <c r="X738" s="383">
        <f t="shared" si="156"/>
        <v>0</v>
      </c>
      <c r="Y738" s="377"/>
    </row>
    <row r="739" spans="1:25" x14ac:dyDescent="0.25">
      <c r="A739" s="377"/>
      <c r="B739" s="343"/>
      <c r="C739" s="377"/>
      <c r="D739" s="384"/>
      <c r="E739" s="377"/>
      <c r="F739" s="377"/>
      <c r="G739" s="381" t="str">
        <f t="shared" si="144"/>
        <v/>
      </c>
      <c r="H739" s="382">
        <f t="shared" si="145"/>
        <v>0</v>
      </c>
      <c r="I739" s="382" t="str">
        <f t="shared" si="146"/>
        <v/>
      </c>
      <c r="J739" s="382" t="str">
        <f t="shared" si="147"/>
        <v/>
      </c>
      <c r="K739" s="382" t="str">
        <f t="shared" si="148"/>
        <v/>
      </c>
      <c r="L739" s="382" t="str">
        <f t="shared" si="149"/>
        <v/>
      </c>
      <c r="M739" s="382" t="str">
        <f t="shared" si="150"/>
        <v/>
      </c>
      <c r="N739" s="342">
        <f t="shared" si="151"/>
        <v>0</v>
      </c>
      <c r="O739" s="379"/>
      <c r="P739" s="342">
        <f t="shared" si="152"/>
        <v>0</v>
      </c>
      <c r="Q739" s="379"/>
      <c r="R739" s="342">
        <f t="shared" si="153"/>
        <v>0</v>
      </c>
      <c r="S739" s="379"/>
      <c r="T739" s="342">
        <f t="shared" si="154"/>
        <v>0</v>
      </c>
      <c r="U739" s="379"/>
      <c r="V739" s="342">
        <f t="shared" si="155"/>
        <v>0</v>
      </c>
      <c r="W739" s="379"/>
      <c r="X739" s="383">
        <f t="shared" si="156"/>
        <v>0</v>
      </c>
      <c r="Y739" s="377"/>
    </row>
    <row r="740" spans="1:25" x14ac:dyDescent="0.25">
      <c r="A740" s="377"/>
      <c r="B740" s="343"/>
      <c r="C740" s="377"/>
      <c r="D740" s="384"/>
      <c r="E740" s="377"/>
      <c r="F740" s="377"/>
      <c r="G740" s="381" t="str">
        <f t="shared" si="144"/>
        <v/>
      </c>
      <c r="H740" s="382">
        <f t="shared" si="145"/>
        <v>0</v>
      </c>
      <c r="I740" s="382" t="str">
        <f t="shared" si="146"/>
        <v/>
      </c>
      <c r="J740" s="382" t="str">
        <f t="shared" si="147"/>
        <v/>
      </c>
      <c r="K740" s="382" t="str">
        <f t="shared" si="148"/>
        <v/>
      </c>
      <c r="L740" s="382" t="str">
        <f t="shared" si="149"/>
        <v/>
      </c>
      <c r="M740" s="382" t="str">
        <f t="shared" si="150"/>
        <v/>
      </c>
      <c r="N740" s="342">
        <f t="shared" si="151"/>
        <v>0</v>
      </c>
      <c r="O740" s="379"/>
      <c r="P740" s="342">
        <f t="shared" si="152"/>
        <v>0</v>
      </c>
      <c r="Q740" s="379"/>
      <c r="R740" s="342">
        <f t="shared" si="153"/>
        <v>0</v>
      </c>
      <c r="S740" s="379"/>
      <c r="T740" s="342">
        <f t="shared" si="154"/>
        <v>0</v>
      </c>
      <c r="U740" s="379"/>
      <c r="V740" s="342">
        <f t="shared" si="155"/>
        <v>0</v>
      </c>
      <c r="W740" s="379"/>
      <c r="X740" s="383">
        <f t="shared" si="156"/>
        <v>0</v>
      </c>
      <c r="Y740" s="377"/>
    </row>
    <row r="741" spans="1:25" x14ac:dyDescent="0.25">
      <c r="A741" s="377"/>
      <c r="B741" s="343"/>
      <c r="C741" s="377"/>
      <c r="D741" s="384"/>
      <c r="E741" s="377"/>
      <c r="F741" s="377"/>
      <c r="G741" s="381" t="str">
        <f t="shared" si="144"/>
        <v/>
      </c>
      <c r="H741" s="382">
        <f t="shared" si="145"/>
        <v>0</v>
      </c>
      <c r="I741" s="382" t="str">
        <f t="shared" si="146"/>
        <v/>
      </c>
      <c r="J741" s="382" t="str">
        <f t="shared" si="147"/>
        <v/>
      </c>
      <c r="K741" s="382" t="str">
        <f t="shared" si="148"/>
        <v/>
      </c>
      <c r="L741" s="382" t="str">
        <f t="shared" si="149"/>
        <v/>
      </c>
      <c r="M741" s="382" t="str">
        <f t="shared" si="150"/>
        <v/>
      </c>
      <c r="N741" s="342">
        <f t="shared" si="151"/>
        <v>0</v>
      </c>
      <c r="O741" s="379"/>
      <c r="P741" s="342">
        <f t="shared" si="152"/>
        <v>0</v>
      </c>
      <c r="Q741" s="379"/>
      <c r="R741" s="342">
        <f t="shared" si="153"/>
        <v>0</v>
      </c>
      <c r="S741" s="379"/>
      <c r="T741" s="342">
        <f t="shared" si="154"/>
        <v>0</v>
      </c>
      <c r="U741" s="379"/>
      <c r="V741" s="342">
        <f t="shared" si="155"/>
        <v>0</v>
      </c>
      <c r="W741" s="379"/>
      <c r="X741" s="383">
        <f t="shared" si="156"/>
        <v>0</v>
      </c>
      <c r="Y741" s="377"/>
    </row>
    <row r="742" spans="1:25" x14ac:dyDescent="0.25">
      <c r="A742" s="377"/>
      <c r="B742" s="343"/>
      <c r="C742" s="377"/>
      <c r="D742" s="384"/>
      <c r="E742" s="377"/>
      <c r="F742" s="377"/>
      <c r="G742" s="381" t="str">
        <f t="shared" si="144"/>
        <v/>
      </c>
      <c r="H742" s="382">
        <f t="shared" si="145"/>
        <v>0</v>
      </c>
      <c r="I742" s="382" t="str">
        <f t="shared" si="146"/>
        <v/>
      </c>
      <c r="J742" s="382" t="str">
        <f t="shared" si="147"/>
        <v/>
      </c>
      <c r="K742" s="382" t="str">
        <f t="shared" si="148"/>
        <v/>
      </c>
      <c r="L742" s="382" t="str">
        <f t="shared" si="149"/>
        <v/>
      </c>
      <c r="M742" s="382" t="str">
        <f t="shared" si="150"/>
        <v/>
      </c>
      <c r="N742" s="342">
        <f t="shared" si="151"/>
        <v>0</v>
      </c>
      <c r="O742" s="379"/>
      <c r="P742" s="342">
        <f t="shared" si="152"/>
        <v>0</v>
      </c>
      <c r="Q742" s="379"/>
      <c r="R742" s="342">
        <f t="shared" si="153"/>
        <v>0</v>
      </c>
      <c r="S742" s="379"/>
      <c r="T742" s="342">
        <f t="shared" si="154"/>
        <v>0</v>
      </c>
      <c r="U742" s="379"/>
      <c r="V742" s="342">
        <f t="shared" si="155"/>
        <v>0</v>
      </c>
      <c r="W742" s="379"/>
      <c r="X742" s="383">
        <f t="shared" si="156"/>
        <v>0</v>
      </c>
      <c r="Y742" s="377"/>
    </row>
    <row r="743" spans="1:25" x14ac:dyDescent="0.25">
      <c r="A743" s="377"/>
      <c r="B743" s="343"/>
      <c r="C743" s="377"/>
      <c r="D743" s="384"/>
      <c r="E743" s="377"/>
      <c r="F743" s="377"/>
      <c r="G743" s="381" t="str">
        <f t="shared" si="144"/>
        <v/>
      </c>
      <c r="H743" s="382">
        <f t="shared" si="145"/>
        <v>0</v>
      </c>
      <c r="I743" s="382" t="str">
        <f t="shared" si="146"/>
        <v/>
      </c>
      <c r="J743" s="382" t="str">
        <f t="shared" si="147"/>
        <v/>
      </c>
      <c r="K743" s="382" t="str">
        <f t="shared" si="148"/>
        <v/>
      </c>
      <c r="L743" s="382" t="str">
        <f t="shared" si="149"/>
        <v/>
      </c>
      <c r="M743" s="382" t="str">
        <f t="shared" si="150"/>
        <v/>
      </c>
      <c r="N743" s="342">
        <f t="shared" si="151"/>
        <v>0</v>
      </c>
      <c r="O743" s="379"/>
      <c r="P743" s="342">
        <f t="shared" si="152"/>
        <v>0</v>
      </c>
      <c r="Q743" s="379"/>
      <c r="R743" s="342">
        <f t="shared" si="153"/>
        <v>0</v>
      </c>
      <c r="S743" s="379"/>
      <c r="T743" s="342">
        <f t="shared" si="154"/>
        <v>0</v>
      </c>
      <c r="U743" s="379"/>
      <c r="V743" s="342">
        <f t="shared" si="155"/>
        <v>0</v>
      </c>
      <c r="W743" s="379"/>
      <c r="X743" s="383">
        <f t="shared" si="156"/>
        <v>0</v>
      </c>
      <c r="Y743" s="377"/>
    </row>
    <row r="744" spans="1:25" x14ac:dyDescent="0.25">
      <c r="A744" s="377"/>
      <c r="B744" s="343"/>
      <c r="C744" s="377"/>
      <c r="D744" s="384"/>
      <c r="E744" s="377"/>
      <c r="F744" s="377"/>
      <c r="G744" s="381" t="str">
        <f t="shared" si="144"/>
        <v/>
      </c>
      <c r="H744" s="382">
        <f t="shared" si="145"/>
        <v>0</v>
      </c>
      <c r="I744" s="382" t="str">
        <f t="shared" si="146"/>
        <v/>
      </c>
      <c r="J744" s="382" t="str">
        <f t="shared" si="147"/>
        <v/>
      </c>
      <c r="K744" s="382" t="str">
        <f t="shared" si="148"/>
        <v/>
      </c>
      <c r="L744" s="382" t="str">
        <f t="shared" si="149"/>
        <v/>
      </c>
      <c r="M744" s="382" t="str">
        <f t="shared" si="150"/>
        <v/>
      </c>
      <c r="N744" s="342">
        <f t="shared" si="151"/>
        <v>0</v>
      </c>
      <c r="O744" s="379"/>
      <c r="P744" s="342">
        <f t="shared" si="152"/>
        <v>0</v>
      </c>
      <c r="Q744" s="379"/>
      <c r="R744" s="342">
        <f t="shared" si="153"/>
        <v>0</v>
      </c>
      <c r="S744" s="379"/>
      <c r="T744" s="342">
        <f t="shared" si="154"/>
        <v>0</v>
      </c>
      <c r="U744" s="379"/>
      <c r="V744" s="342">
        <f t="shared" si="155"/>
        <v>0</v>
      </c>
      <c r="W744" s="379"/>
      <c r="X744" s="383">
        <f t="shared" si="156"/>
        <v>0</v>
      </c>
      <c r="Y744" s="377"/>
    </row>
    <row r="745" spans="1:25" x14ac:dyDescent="0.25">
      <c r="A745" s="377"/>
      <c r="B745" s="343"/>
      <c r="C745" s="377"/>
      <c r="D745" s="384"/>
      <c r="E745" s="377"/>
      <c r="F745" s="377"/>
      <c r="G745" s="381" t="str">
        <f t="shared" si="144"/>
        <v/>
      </c>
      <c r="H745" s="382">
        <f t="shared" si="145"/>
        <v>0</v>
      </c>
      <c r="I745" s="382" t="str">
        <f t="shared" si="146"/>
        <v/>
      </c>
      <c r="J745" s="382" t="str">
        <f t="shared" si="147"/>
        <v/>
      </c>
      <c r="K745" s="382" t="str">
        <f t="shared" si="148"/>
        <v/>
      </c>
      <c r="L745" s="382" t="str">
        <f t="shared" si="149"/>
        <v/>
      </c>
      <c r="M745" s="382" t="str">
        <f t="shared" si="150"/>
        <v/>
      </c>
      <c r="N745" s="342">
        <f t="shared" si="151"/>
        <v>0</v>
      </c>
      <c r="O745" s="379"/>
      <c r="P745" s="342">
        <f t="shared" si="152"/>
        <v>0</v>
      </c>
      <c r="Q745" s="379"/>
      <c r="R745" s="342">
        <f t="shared" si="153"/>
        <v>0</v>
      </c>
      <c r="S745" s="379"/>
      <c r="T745" s="342">
        <f t="shared" si="154"/>
        <v>0</v>
      </c>
      <c r="U745" s="379"/>
      <c r="V745" s="342">
        <f t="shared" si="155"/>
        <v>0</v>
      </c>
      <c r="W745" s="379"/>
      <c r="X745" s="383">
        <f t="shared" si="156"/>
        <v>0</v>
      </c>
      <c r="Y745" s="377"/>
    </row>
    <row r="746" spans="1:25" x14ac:dyDescent="0.25">
      <c r="A746" s="377"/>
      <c r="B746" s="343"/>
      <c r="C746" s="377"/>
      <c r="D746" s="384"/>
      <c r="E746" s="377"/>
      <c r="F746" s="377"/>
      <c r="G746" s="381" t="str">
        <f t="shared" si="144"/>
        <v/>
      </c>
      <c r="H746" s="382">
        <f t="shared" si="145"/>
        <v>0</v>
      </c>
      <c r="I746" s="382" t="str">
        <f t="shared" si="146"/>
        <v/>
      </c>
      <c r="J746" s="382" t="str">
        <f t="shared" si="147"/>
        <v/>
      </c>
      <c r="K746" s="382" t="str">
        <f t="shared" si="148"/>
        <v/>
      </c>
      <c r="L746" s="382" t="str">
        <f t="shared" si="149"/>
        <v/>
      </c>
      <c r="M746" s="382" t="str">
        <f t="shared" si="150"/>
        <v/>
      </c>
      <c r="N746" s="342">
        <f t="shared" si="151"/>
        <v>0</v>
      </c>
      <c r="O746" s="379"/>
      <c r="P746" s="342">
        <f t="shared" si="152"/>
        <v>0</v>
      </c>
      <c r="Q746" s="379"/>
      <c r="R746" s="342">
        <f t="shared" si="153"/>
        <v>0</v>
      </c>
      <c r="S746" s="379"/>
      <c r="T746" s="342">
        <f t="shared" si="154"/>
        <v>0</v>
      </c>
      <c r="U746" s="379"/>
      <c r="V746" s="342">
        <f t="shared" si="155"/>
        <v>0</v>
      </c>
      <c r="W746" s="379"/>
      <c r="X746" s="383">
        <f t="shared" si="156"/>
        <v>0</v>
      </c>
      <c r="Y746" s="377"/>
    </row>
    <row r="747" spans="1:25" x14ac:dyDescent="0.25">
      <c r="A747" s="377"/>
      <c r="B747" s="343"/>
      <c r="C747" s="377"/>
      <c r="D747" s="384"/>
      <c r="E747" s="377"/>
      <c r="F747" s="377"/>
      <c r="G747" s="381" t="str">
        <f t="shared" si="144"/>
        <v/>
      </c>
      <c r="H747" s="382">
        <f t="shared" si="145"/>
        <v>0</v>
      </c>
      <c r="I747" s="382" t="str">
        <f t="shared" si="146"/>
        <v/>
      </c>
      <c r="J747" s="382" t="str">
        <f t="shared" si="147"/>
        <v/>
      </c>
      <c r="K747" s="382" t="str">
        <f t="shared" si="148"/>
        <v/>
      </c>
      <c r="L747" s="382" t="str">
        <f t="shared" si="149"/>
        <v/>
      </c>
      <c r="M747" s="382" t="str">
        <f t="shared" si="150"/>
        <v/>
      </c>
      <c r="N747" s="342">
        <f t="shared" si="151"/>
        <v>0</v>
      </c>
      <c r="O747" s="379"/>
      <c r="P747" s="342">
        <f t="shared" si="152"/>
        <v>0</v>
      </c>
      <c r="Q747" s="379"/>
      <c r="R747" s="342">
        <f t="shared" si="153"/>
        <v>0</v>
      </c>
      <c r="S747" s="379"/>
      <c r="T747" s="342">
        <f t="shared" si="154"/>
        <v>0</v>
      </c>
      <c r="U747" s="379"/>
      <c r="V747" s="342">
        <f t="shared" si="155"/>
        <v>0</v>
      </c>
      <c r="W747" s="379"/>
      <c r="X747" s="383">
        <f t="shared" si="156"/>
        <v>0</v>
      </c>
      <c r="Y747" s="377"/>
    </row>
    <row r="748" spans="1:25" x14ac:dyDescent="0.25">
      <c r="A748" s="377"/>
      <c r="B748" s="343"/>
      <c r="C748" s="377"/>
      <c r="D748" s="384"/>
      <c r="E748" s="377"/>
      <c r="F748" s="377"/>
      <c r="G748" s="381" t="str">
        <f t="shared" si="144"/>
        <v/>
      </c>
      <c r="H748" s="382">
        <f t="shared" si="145"/>
        <v>0</v>
      </c>
      <c r="I748" s="382" t="str">
        <f t="shared" si="146"/>
        <v/>
      </c>
      <c r="J748" s="382" t="str">
        <f t="shared" si="147"/>
        <v/>
      </c>
      <c r="K748" s="382" t="str">
        <f t="shared" si="148"/>
        <v/>
      </c>
      <c r="L748" s="382" t="str">
        <f t="shared" si="149"/>
        <v/>
      </c>
      <c r="M748" s="382" t="str">
        <f t="shared" si="150"/>
        <v/>
      </c>
      <c r="N748" s="342">
        <f t="shared" si="151"/>
        <v>0</v>
      </c>
      <c r="O748" s="379"/>
      <c r="P748" s="342">
        <f t="shared" si="152"/>
        <v>0</v>
      </c>
      <c r="Q748" s="379"/>
      <c r="R748" s="342">
        <f t="shared" si="153"/>
        <v>0</v>
      </c>
      <c r="S748" s="379"/>
      <c r="T748" s="342">
        <f t="shared" si="154"/>
        <v>0</v>
      </c>
      <c r="U748" s="379"/>
      <c r="V748" s="342">
        <f t="shared" si="155"/>
        <v>0</v>
      </c>
      <c r="W748" s="379"/>
      <c r="X748" s="383">
        <f t="shared" si="156"/>
        <v>0</v>
      </c>
      <c r="Y748" s="377"/>
    </row>
    <row r="749" spans="1:25" x14ac:dyDescent="0.25">
      <c r="A749" s="377"/>
      <c r="B749" s="343"/>
      <c r="C749" s="377"/>
      <c r="D749" s="384"/>
      <c r="E749" s="377"/>
      <c r="F749" s="377"/>
      <c r="G749" s="381" t="str">
        <f t="shared" si="144"/>
        <v/>
      </c>
      <c r="H749" s="382">
        <f t="shared" si="145"/>
        <v>0</v>
      </c>
      <c r="I749" s="382" t="str">
        <f t="shared" si="146"/>
        <v/>
      </c>
      <c r="J749" s="382" t="str">
        <f t="shared" si="147"/>
        <v/>
      </c>
      <c r="K749" s="382" t="str">
        <f t="shared" si="148"/>
        <v/>
      </c>
      <c r="L749" s="382" t="str">
        <f t="shared" si="149"/>
        <v/>
      </c>
      <c r="M749" s="382" t="str">
        <f t="shared" si="150"/>
        <v/>
      </c>
      <c r="N749" s="342">
        <f t="shared" si="151"/>
        <v>0</v>
      </c>
      <c r="O749" s="379"/>
      <c r="P749" s="342">
        <f t="shared" si="152"/>
        <v>0</v>
      </c>
      <c r="Q749" s="379"/>
      <c r="R749" s="342">
        <f t="shared" si="153"/>
        <v>0</v>
      </c>
      <c r="S749" s="379"/>
      <c r="T749" s="342">
        <f t="shared" si="154"/>
        <v>0</v>
      </c>
      <c r="U749" s="379"/>
      <c r="V749" s="342">
        <f t="shared" si="155"/>
        <v>0</v>
      </c>
      <c r="W749" s="379"/>
      <c r="X749" s="383">
        <f t="shared" si="156"/>
        <v>0</v>
      </c>
      <c r="Y749" s="377"/>
    </row>
    <row r="750" spans="1:25" x14ac:dyDescent="0.25">
      <c r="A750" s="377"/>
      <c r="B750" s="343"/>
      <c r="C750" s="377"/>
      <c r="D750" s="384"/>
      <c r="E750" s="377"/>
      <c r="F750" s="377"/>
      <c r="G750" s="381" t="str">
        <f t="shared" si="144"/>
        <v/>
      </c>
      <c r="H750" s="382">
        <f t="shared" si="145"/>
        <v>0</v>
      </c>
      <c r="I750" s="382" t="str">
        <f t="shared" si="146"/>
        <v/>
      </c>
      <c r="J750" s="382" t="str">
        <f t="shared" si="147"/>
        <v/>
      </c>
      <c r="K750" s="382" t="str">
        <f t="shared" si="148"/>
        <v/>
      </c>
      <c r="L750" s="382" t="str">
        <f t="shared" si="149"/>
        <v/>
      </c>
      <c r="M750" s="382" t="str">
        <f t="shared" si="150"/>
        <v/>
      </c>
      <c r="N750" s="342">
        <f t="shared" si="151"/>
        <v>0</v>
      </c>
      <c r="O750" s="379"/>
      <c r="P750" s="342">
        <f t="shared" si="152"/>
        <v>0</v>
      </c>
      <c r="Q750" s="379"/>
      <c r="R750" s="342">
        <f t="shared" si="153"/>
        <v>0</v>
      </c>
      <c r="S750" s="379"/>
      <c r="T750" s="342">
        <f t="shared" si="154"/>
        <v>0</v>
      </c>
      <c r="U750" s="379"/>
      <c r="V750" s="342">
        <f t="shared" si="155"/>
        <v>0</v>
      </c>
      <c r="W750" s="379"/>
      <c r="X750" s="383">
        <f t="shared" si="156"/>
        <v>0</v>
      </c>
      <c r="Y750" s="377"/>
    </row>
    <row r="751" spans="1:25" x14ac:dyDescent="0.25">
      <c r="A751" s="377"/>
      <c r="B751" s="343"/>
      <c r="C751" s="377"/>
      <c r="D751" s="384"/>
      <c r="E751" s="377"/>
      <c r="F751" s="377"/>
      <c r="G751" s="381" t="str">
        <f t="shared" si="144"/>
        <v/>
      </c>
      <c r="H751" s="382">
        <f t="shared" si="145"/>
        <v>0</v>
      </c>
      <c r="I751" s="382" t="str">
        <f t="shared" si="146"/>
        <v/>
      </c>
      <c r="J751" s="382" t="str">
        <f t="shared" si="147"/>
        <v/>
      </c>
      <c r="K751" s="382" t="str">
        <f t="shared" si="148"/>
        <v/>
      </c>
      <c r="L751" s="382" t="str">
        <f t="shared" si="149"/>
        <v/>
      </c>
      <c r="M751" s="382" t="str">
        <f t="shared" si="150"/>
        <v/>
      </c>
      <c r="N751" s="342">
        <f t="shared" si="151"/>
        <v>0</v>
      </c>
      <c r="O751" s="379"/>
      <c r="P751" s="342">
        <f t="shared" si="152"/>
        <v>0</v>
      </c>
      <c r="Q751" s="379"/>
      <c r="R751" s="342">
        <f t="shared" si="153"/>
        <v>0</v>
      </c>
      <c r="S751" s="379"/>
      <c r="T751" s="342">
        <f t="shared" si="154"/>
        <v>0</v>
      </c>
      <c r="U751" s="379"/>
      <c r="V751" s="342">
        <f t="shared" si="155"/>
        <v>0</v>
      </c>
      <c r="W751" s="379"/>
      <c r="X751" s="383">
        <f t="shared" si="156"/>
        <v>0</v>
      </c>
      <c r="Y751" s="377"/>
    </row>
    <row r="752" spans="1:25" x14ac:dyDescent="0.25">
      <c r="A752" s="377"/>
      <c r="B752" s="343"/>
      <c r="C752" s="377"/>
      <c r="D752" s="384"/>
      <c r="E752" s="377"/>
      <c r="F752" s="377"/>
      <c r="G752" s="381" t="str">
        <f t="shared" si="144"/>
        <v/>
      </c>
      <c r="H752" s="382">
        <f t="shared" si="145"/>
        <v>0</v>
      </c>
      <c r="I752" s="382" t="str">
        <f t="shared" si="146"/>
        <v/>
      </c>
      <c r="J752" s="382" t="str">
        <f t="shared" si="147"/>
        <v/>
      </c>
      <c r="K752" s="382" t="str">
        <f t="shared" si="148"/>
        <v/>
      </c>
      <c r="L752" s="382" t="str">
        <f t="shared" si="149"/>
        <v/>
      </c>
      <c r="M752" s="382" t="str">
        <f t="shared" si="150"/>
        <v/>
      </c>
      <c r="N752" s="342">
        <f t="shared" si="151"/>
        <v>0</v>
      </c>
      <c r="O752" s="379"/>
      <c r="P752" s="342">
        <f t="shared" si="152"/>
        <v>0</v>
      </c>
      <c r="Q752" s="379"/>
      <c r="R752" s="342">
        <f t="shared" si="153"/>
        <v>0</v>
      </c>
      <c r="S752" s="379"/>
      <c r="T752" s="342">
        <f t="shared" si="154"/>
        <v>0</v>
      </c>
      <c r="U752" s="379"/>
      <c r="V752" s="342">
        <f t="shared" si="155"/>
        <v>0</v>
      </c>
      <c r="W752" s="379"/>
      <c r="X752" s="383">
        <f t="shared" si="156"/>
        <v>0</v>
      </c>
      <c r="Y752" s="377"/>
    </row>
    <row r="753" spans="1:25" x14ac:dyDescent="0.25">
      <c r="A753" s="377"/>
      <c r="B753" s="343"/>
      <c r="C753" s="377"/>
      <c r="D753" s="384"/>
      <c r="E753" s="377"/>
      <c r="F753" s="377"/>
      <c r="G753" s="381" t="str">
        <f t="shared" si="144"/>
        <v/>
      </c>
      <c r="H753" s="382">
        <f t="shared" si="145"/>
        <v>0</v>
      </c>
      <c r="I753" s="382" t="str">
        <f t="shared" si="146"/>
        <v/>
      </c>
      <c r="J753" s="382" t="str">
        <f t="shared" si="147"/>
        <v/>
      </c>
      <c r="K753" s="382" t="str">
        <f t="shared" si="148"/>
        <v/>
      </c>
      <c r="L753" s="382" t="str">
        <f t="shared" si="149"/>
        <v/>
      </c>
      <c r="M753" s="382" t="str">
        <f t="shared" si="150"/>
        <v/>
      </c>
      <c r="N753" s="342">
        <f t="shared" si="151"/>
        <v>0</v>
      </c>
      <c r="O753" s="379"/>
      <c r="P753" s="342">
        <f t="shared" si="152"/>
        <v>0</v>
      </c>
      <c r="Q753" s="379"/>
      <c r="R753" s="342">
        <f t="shared" si="153"/>
        <v>0</v>
      </c>
      <c r="S753" s="379"/>
      <c r="T753" s="342">
        <f t="shared" si="154"/>
        <v>0</v>
      </c>
      <c r="U753" s="379"/>
      <c r="V753" s="342">
        <f t="shared" si="155"/>
        <v>0</v>
      </c>
      <c r="W753" s="379"/>
      <c r="X753" s="383">
        <f t="shared" si="156"/>
        <v>0</v>
      </c>
      <c r="Y753" s="377"/>
    </row>
    <row r="754" spans="1:25" x14ac:dyDescent="0.25">
      <c r="A754" s="377"/>
      <c r="B754" s="343"/>
      <c r="C754" s="377"/>
      <c r="D754" s="384"/>
      <c r="E754" s="377"/>
      <c r="F754" s="377"/>
      <c r="G754" s="381" t="str">
        <f t="shared" si="144"/>
        <v/>
      </c>
      <c r="H754" s="382">
        <f t="shared" si="145"/>
        <v>0</v>
      </c>
      <c r="I754" s="382" t="str">
        <f t="shared" si="146"/>
        <v/>
      </c>
      <c r="J754" s="382" t="str">
        <f t="shared" si="147"/>
        <v/>
      </c>
      <c r="K754" s="382" t="str">
        <f t="shared" si="148"/>
        <v/>
      </c>
      <c r="L754" s="382" t="str">
        <f t="shared" si="149"/>
        <v/>
      </c>
      <c r="M754" s="382" t="str">
        <f t="shared" si="150"/>
        <v/>
      </c>
      <c r="N754" s="342">
        <f t="shared" si="151"/>
        <v>0</v>
      </c>
      <c r="O754" s="379"/>
      <c r="P754" s="342">
        <f t="shared" si="152"/>
        <v>0</v>
      </c>
      <c r="Q754" s="379"/>
      <c r="R754" s="342">
        <f t="shared" si="153"/>
        <v>0</v>
      </c>
      <c r="S754" s="379"/>
      <c r="T754" s="342">
        <f t="shared" si="154"/>
        <v>0</v>
      </c>
      <c r="U754" s="379"/>
      <c r="V754" s="342">
        <f t="shared" si="155"/>
        <v>0</v>
      </c>
      <c r="W754" s="379"/>
      <c r="X754" s="383">
        <f t="shared" si="156"/>
        <v>0</v>
      </c>
      <c r="Y754" s="377"/>
    </row>
    <row r="755" spans="1:25" x14ac:dyDescent="0.25">
      <c r="A755" s="377"/>
      <c r="B755" s="343"/>
      <c r="C755" s="377"/>
      <c r="D755" s="384"/>
      <c r="E755" s="377"/>
      <c r="F755" s="377"/>
      <c r="G755" s="381" t="str">
        <f t="shared" si="144"/>
        <v/>
      </c>
      <c r="H755" s="382">
        <f t="shared" si="145"/>
        <v>0</v>
      </c>
      <c r="I755" s="382" t="str">
        <f t="shared" si="146"/>
        <v/>
      </c>
      <c r="J755" s="382" t="str">
        <f t="shared" si="147"/>
        <v/>
      </c>
      <c r="K755" s="382" t="str">
        <f t="shared" si="148"/>
        <v/>
      </c>
      <c r="L755" s="382" t="str">
        <f t="shared" si="149"/>
        <v/>
      </c>
      <c r="M755" s="382" t="str">
        <f t="shared" si="150"/>
        <v/>
      </c>
      <c r="N755" s="342">
        <f t="shared" si="151"/>
        <v>0</v>
      </c>
      <c r="O755" s="379"/>
      <c r="P755" s="342">
        <f t="shared" si="152"/>
        <v>0</v>
      </c>
      <c r="Q755" s="379"/>
      <c r="R755" s="342">
        <f t="shared" si="153"/>
        <v>0</v>
      </c>
      <c r="S755" s="379"/>
      <c r="T755" s="342">
        <f t="shared" si="154"/>
        <v>0</v>
      </c>
      <c r="U755" s="379"/>
      <c r="V755" s="342">
        <f t="shared" si="155"/>
        <v>0</v>
      </c>
      <c r="W755" s="379"/>
      <c r="X755" s="383">
        <f t="shared" si="156"/>
        <v>0</v>
      </c>
      <c r="Y755" s="377"/>
    </row>
    <row r="756" spans="1:25" x14ac:dyDescent="0.25">
      <c r="A756" s="377"/>
      <c r="B756" s="343"/>
      <c r="C756" s="377"/>
      <c r="D756" s="384"/>
      <c r="E756" s="377"/>
      <c r="F756" s="377"/>
      <c r="G756" s="381" t="str">
        <f t="shared" si="144"/>
        <v/>
      </c>
      <c r="H756" s="382">
        <f t="shared" si="145"/>
        <v>0</v>
      </c>
      <c r="I756" s="382" t="str">
        <f t="shared" si="146"/>
        <v/>
      </c>
      <c r="J756" s="382" t="str">
        <f t="shared" si="147"/>
        <v/>
      </c>
      <c r="K756" s="382" t="str">
        <f t="shared" si="148"/>
        <v/>
      </c>
      <c r="L756" s="382" t="str">
        <f t="shared" si="149"/>
        <v/>
      </c>
      <c r="M756" s="382" t="str">
        <f t="shared" si="150"/>
        <v/>
      </c>
      <c r="N756" s="342">
        <f t="shared" si="151"/>
        <v>0</v>
      </c>
      <c r="O756" s="379"/>
      <c r="P756" s="342">
        <f t="shared" si="152"/>
        <v>0</v>
      </c>
      <c r="Q756" s="379"/>
      <c r="R756" s="342">
        <f t="shared" si="153"/>
        <v>0</v>
      </c>
      <c r="S756" s="379"/>
      <c r="T756" s="342">
        <f t="shared" si="154"/>
        <v>0</v>
      </c>
      <c r="U756" s="379"/>
      <c r="V756" s="342">
        <f t="shared" si="155"/>
        <v>0</v>
      </c>
      <c r="W756" s="379"/>
      <c r="X756" s="383">
        <f t="shared" si="156"/>
        <v>0</v>
      </c>
      <c r="Y756" s="377"/>
    </row>
    <row r="757" spans="1:25" x14ac:dyDescent="0.25">
      <c r="A757" s="377"/>
      <c r="B757" s="343"/>
      <c r="C757" s="377"/>
      <c r="D757" s="384"/>
      <c r="E757" s="377"/>
      <c r="F757" s="377"/>
      <c r="G757" s="381" t="str">
        <f t="shared" si="144"/>
        <v/>
      </c>
      <c r="H757" s="382">
        <f t="shared" si="145"/>
        <v>0</v>
      </c>
      <c r="I757" s="382" t="str">
        <f t="shared" si="146"/>
        <v/>
      </c>
      <c r="J757" s="382" t="str">
        <f t="shared" si="147"/>
        <v/>
      </c>
      <c r="K757" s="382" t="str">
        <f t="shared" si="148"/>
        <v/>
      </c>
      <c r="L757" s="382" t="str">
        <f t="shared" si="149"/>
        <v/>
      </c>
      <c r="M757" s="382" t="str">
        <f t="shared" si="150"/>
        <v/>
      </c>
      <c r="N757" s="342">
        <f t="shared" si="151"/>
        <v>0</v>
      </c>
      <c r="O757" s="379"/>
      <c r="P757" s="342">
        <f t="shared" si="152"/>
        <v>0</v>
      </c>
      <c r="Q757" s="379"/>
      <c r="R757" s="342">
        <f t="shared" si="153"/>
        <v>0</v>
      </c>
      <c r="S757" s="379"/>
      <c r="T757" s="342">
        <f t="shared" si="154"/>
        <v>0</v>
      </c>
      <c r="U757" s="379"/>
      <c r="V757" s="342">
        <f t="shared" si="155"/>
        <v>0</v>
      </c>
      <c r="W757" s="379"/>
      <c r="X757" s="383">
        <f t="shared" si="156"/>
        <v>0</v>
      </c>
      <c r="Y757" s="377"/>
    </row>
    <row r="758" spans="1:25" x14ac:dyDescent="0.25">
      <c r="A758" s="377"/>
      <c r="B758" s="343"/>
      <c r="C758" s="377"/>
      <c r="D758" s="384"/>
      <c r="E758" s="377"/>
      <c r="F758" s="377"/>
      <c r="G758" s="381" t="str">
        <f t="shared" si="144"/>
        <v/>
      </c>
      <c r="H758" s="382">
        <f t="shared" si="145"/>
        <v>0</v>
      </c>
      <c r="I758" s="382" t="str">
        <f t="shared" si="146"/>
        <v/>
      </c>
      <c r="J758" s="382" t="str">
        <f t="shared" si="147"/>
        <v/>
      </c>
      <c r="K758" s="382" t="str">
        <f t="shared" si="148"/>
        <v/>
      </c>
      <c r="L758" s="382" t="str">
        <f t="shared" si="149"/>
        <v/>
      </c>
      <c r="M758" s="382" t="str">
        <f t="shared" si="150"/>
        <v/>
      </c>
      <c r="N758" s="342">
        <f t="shared" si="151"/>
        <v>0</v>
      </c>
      <c r="O758" s="379"/>
      <c r="P758" s="342">
        <f t="shared" si="152"/>
        <v>0</v>
      </c>
      <c r="Q758" s="379"/>
      <c r="R758" s="342">
        <f t="shared" si="153"/>
        <v>0</v>
      </c>
      <c r="S758" s="379"/>
      <c r="T758" s="342">
        <f t="shared" si="154"/>
        <v>0</v>
      </c>
      <c r="U758" s="379"/>
      <c r="V758" s="342">
        <f t="shared" si="155"/>
        <v>0</v>
      </c>
      <c r="W758" s="379"/>
      <c r="X758" s="383">
        <f t="shared" si="156"/>
        <v>0</v>
      </c>
      <c r="Y758" s="377"/>
    </row>
    <row r="759" spans="1:25" x14ac:dyDescent="0.25">
      <c r="A759" s="377"/>
      <c r="B759" s="343"/>
      <c r="C759" s="377"/>
      <c r="D759" s="384"/>
      <c r="E759" s="377"/>
      <c r="F759" s="377"/>
      <c r="G759" s="381" t="str">
        <f t="shared" si="144"/>
        <v/>
      </c>
      <c r="H759" s="382">
        <f t="shared" si="145"/>
        <v>0</v>
      </c>
      <c r="I759" s="382" t="str">
        <f t="shared" si="146"/>
        <v/>
      </c>
      <c r="J759" s="382" t="str">
        <f t="shared" si="147"/>
        <v/>
      </c>
      <c r="K759" s="382" t="str">
        <f t="shared" si="148"/>
        <v/>
      </c>
      <c r="L759" s="382" t="str">
        <f t="shared" si="149"/>
        <v/>
      </c>
      <c r="M759" s="382" t="str">
        <f t="shared" si="150"/>
        <v/>
      </c>
      <c r="N759" s="342">
        <f t="shared" si="151"/>
        <v>0</v>
      </c>
      <c r="O759" s="379"/>
      <c r="P759" s="342">
        <f t="shared" si="152"/>
        <v>0</v>
      </c>
      <c r="Q759" s="379"/>
      <c r="R759" s="342">
        <f t="shared" si="153"/>
        <v>0</v>
      </c>
      <c r="S759" s="379"/>
      <c r="T759" s="342">
        <f t="shared" si="154"/>
        <v>0</v>
      </c>
      <c r="U759" s="379"/>
      <c r="V759" s="342">
        <f t="shared" si="155"/>
        <v>0</v>
      </c>
      <c r="W759" s="379"/>
      <c r="X759" s="383">
        <f t="shared" si="156"/>
        <v>0</v>
      </c>
      <c r="Y759" s="377"/>
    </row>
    <row r="760" spans="1:25" x14ac:dyDescent="0.25">
      <c r="A760" s="377"/>
      <c r="B760" s="343"/>
      <c r="C760" s="377"/>
      <c r="D760" s="384"/>
      <c r="E760" s="377"/>
      <c r="F760" s="377"/>
      <c r="G760" s="381" t="str">
        <f t="shared" si="144"/>
        <v/>
      </c>
      <c r="H760" s="382">
        <f t="shared" si="145"/>
        <v>0</v>
      </c>
      <c r="I760" s="382" t="str">
        <f t="shared" si="146"/>
        <v/>
      </c>
      <c r="J760" s="382" t="str">
        <f t="shared" si="147"/>
        <v/>
      </c>
      <c r="K760" s="382" t="str">
        <f t="shared" si="148"/>
        <v/>
      </c>
      <c r="L760" s="382" t="str">
        <f t="shared" si="149"/>
        <v/>
      </c>
      <c r="M760" s="382" t="str">
        <f t="shared" si="150"/>
        <v/>
      </c>
      <c r="N760" s="342">
        <f t="shared" si="151"/>
        <v>0</v>
      </c>
      <c r="O760" s="379"/>
      <c r="P760" s="342">
        <f t="shared" si="152"/>
        <v>0</v>
      </c>
      <c r="Q760" s="379"/>
      <c r="R760" s="342">
        <f t="shared" si="153"/>
        <v>0</v>
      </c>
      <c r="S760" s="379"/>
      <c r="T760" s="342">
        <f t="shared" si="154"/>
        <v>0</v>
      </c>
      <c r="U760" s="379"/>
      <c r="V760" s="342">
        <f t="shared" si="155"/>
        <v>0</v>
      </c>
      <c r="W760" s="379"/>
      <c r="X760" s="383">
        <f t="shared" si="156"/>
        <v>0</v>
      </c>
      <c r="Y760" s="377"/>
    </row>
    <row r="761" spans="1:25" x14ac:dyDescent="0.25">
      <c r="A761" s="377"/>
      <c r="B761" s="343"/>
      <c r="C761" s="377"/>
      <c r="D761" s="384"/>
      <c r="E761" s="377"/>
      <c r="F761" s="377"/>
      <c r="G761" s="381" t="str">
        <f t="shared" si="144"/>
        <v/>
      </c>
      <c r="H761" s="382">
        <f t="shared" si="145"/>
        <v>0</v>
      </c>
      <c r="I761" s="382" t="str">
        <f t="shared" si="146"/>
        <v/>
      </c>
      <c r="J761" s="382" t="str">
        <f t="shared" si="147"/>
        <v/>
      </c>
      <c r="K761" s="382" t="str">
        <f t="shared" si="148"/>
        <v/>
      </c>
      <c r="L761" s="382" t="str">
        <f t="shared" si="149"/>
        <v/>
      </c>
      <c r="M761" s="382" t="str">
        <f t="shared" si="150"/>
        <v/>
      </c>
      <c r="N761" s="342">
        <f t="shared" si="151"/>
        <v>0</v>
      </c>
      <c r="O761" s="379"/>
      <c r="P761" s="342">
        <f t="shared" si="152"/>
        <v>0</v>
      </c>
      <c r="Q761" s="379"/>
      <c r="R761" s="342">
        <f t="shared" si="153"/>
        <v>0</v>
      </c>
      <c r="S761" s="379"/>
      <c r="T761" s="342">
        <f t="shared" si="154"/>
        <v>0</v>
      </c>
      <c r="U761" s="379"/>
      <c r="V761" s="342">
        <f t="shared" si="155"/>
        <v>0</v>
      </c>
      <c r="W761" s="379"/>
      <c r="X761" s="383">
        <f t="shared" si="156"/>
        <v>0</v>
      </c>
      <c r="Y761" s="377"/>
    </row>
    <row r="762" spans="1:25" x14ac:dyDescent="0.25">
      <c r="A762" s="377"/>
      <c r="B762" s="343"/>
      <c r="C762" s="377"/>
      <c r="D762" s="384"/>
      <c r="E762" s="377"/>
      <c r="F762" s="377"/>
      <c r="G762" s="381" t="str">
        <f t="shared" si="144"/>
        <v/>
      </c>
      <c r="H762" s="382">
        <f t="shared" si="145"/>
        <v>0</v>
      </c>
      <c r="I762" s="382" t="str">
        <f t="shared" si="146"/>
        <v/>
      </c>
      <c r="J762" s="382" t="str">
        <f t="shared" si="147"/>
        <v/>
      </c>
      <c r="K762" s="382" t="str">
        <f t="shared" si="148"/>
        <v/>
      </c>
      <c r="L762" s="382" t="str">
        <f t="shared" si="149"/>
        <v/>
      </c>
      <c r="M762" s="382" t="str">
        <f t="shared" si="150"/>
        <v/>
      </c>
      <c r="N762" s="342">
        <f t="shared" si="151"/>
        <v>0</v>
      </c>
      <c r="O762" s="379"/>
      <c r="P762" s="342">
        <f t="shared" si="152"/>
        <v>0</v>
      </c>
      <c r="Q762" s="379"/>
      <c r="R762" s="342">
        <f t="shared" si="153"/>
        <v>0</v>
      </c>
      <c r="S762" s="379"/>
      <c r="T762" s="342">
        <f t="shared" si="154"/>
        <v>0</v>
      </c>
      <c r="U762" s="379"/>
      <c r="V762" s="342">
        <f t="shared" si="155"/>
        <v>0</v>
      </c>
      <c r="W762" s="379"/>
      <c r="X762" s="383">
        <f t="shared" si="156"/>
        <v>0</v>
      </c>
      <c r="Y762" s="377"/>
    </row>
    <row r="763" spans="1:25" x14ac:dyDescent="0.25">
      <c r="A763" s="377"/>
      <c r="B763" s="343"/>
      <c r="C763" s="377"/>
      <c r="D763" s="384"/>
      <c r="E763" s="377"/>
      <c r="F763" s="377"/>
      <c r="G763" s="381" t="str">
        <f t="shared" si="144"/>
        <v/>
      </c>
      <c r="H763" s="382">
        <f t="shared" si="145"/>
        <v>0</v>
      </c>
      <c r="I763" s="382" t="str">
        <f t="shared" si="146"/>
        <v/>
      </c>
      <c r="J763" s="382" t="str">
        <f t="shared" si="147"/>
        <v/>
      </c>
      <c r="K763" s="382" t="str">
        <f t="shared" si="148"/>
        <v/>
      </c>
      <c r="L763" s="382" t="str">
        <f t="shared" si="149"/>
        <v/>
      </c>
      <c r="M763" s="382" t="str">
        <f t="shared" si="150"/>
        <v/>
      </c>
      <c r="N763" s="342">
        <f t="shared" si="151"/>
        <v>0</v>
      </c>
      <c r="O763" s="379"/>
      <c r="P763" s="342">
        <f t="shared" si="152"/>
        <v>0</v>
      </c>
      <c r="Q763" s="379"/>
      <c r="R763" s="342">
        <f t="shared" si="153"/>
        <v>0</v>
      </c>
      <c r="S763" s="379"/>
      <c r="T763" s="342">
        <f t="shared" si="154"/>
        <v>0</v>
      </c>
      <c r="U763" s="379"/>
      <c r="V763" s="342">
        <f t="shared" si="155"/>
        <v>0</v>
      </c>
      <c r="W763" s="379"/>
      <c r="X763" s="383">
        <f t="shared" si="156"/>
        <v>0</v>
      </c>
      <c r="Y763" s="377"/>
    </row>
    <row r="764" spans="1:25" x14ac:dyDescent="0.25">
      <c r="A764" s="377"/>
      <c r="B764" s="343"/>
      <c r="C764" s="377"/>
      <c r="D764" s="384"/>
      <c r="E764" s="377"/>
      <c r="F764" s="377"/>
      <c r="G764" s="381" t="str">
        <f t="shared" si="144"/>
        <v/>
      </c>
      <c r="H764" s="382">
        <f t="shared" si="145"/>
        <v>0</v>
      </c>
      <c r="I764" s="382" t="str">
        <f t="shared" si="146"/>
        <v/>
      </c>
      <c r="J764" s="382" t="str">
        <f t="shared" si="147"/>
        <v/>
      </c>
      <c r="K764" s="382" t="str">
        <f t="shared" si="148"/>
        <v/>
      </c>
      <c r="L764" s="382" t="str">
        <f t="shared" si="149"/>
        <v/>
      </c>
      <c r="M764" s="382" t="str">
        <f t="shared" si="150"/>
        <v/>
      </c>
      <c r="N764" s="342">
        <f t="shared" si="151"/>
        <v>0</v>
      </c>
      <c r="O764" s="379"/>
      <c r="P764" s="342">
        <f t="shared" si="152"/>
        <v>0</v>
      </c>
      <c r="Q764" s="379"/>
      <c r="R764" s="342">
        <f t="shared" si="153"/>
        <v>0</v>
      </c>
      <c r="S764" s="379"/>
      <c r="T764" s="342">
        <f t="shared" si="154"/>
        <v>0</v>
      </c>
      <c r="U764" s="379"/>
      <c r="V764" s="342">
        <f t="shared" si="155"/>
        <v>0</v>
      </c>
      <c r="W764" s="379"/>
      <c r="X764" s="383">
        <f t="shared" si="156"/>
        <v>0</v>
      </c>
      <c r="Y764" s="377"/>
    </row>
    <row r="765" spans="1:25" x14ac:dyDescent="0.25">
      <c r="A765" s="377"/>
      <c r="B765" s="343"/>
      <c r="C765" s="377"/>
      <c r="D765" s="384"/>
      <c r="E765" s="377"/>
      <c r="F765" s="377"/>
      <c r="G765" s="381" t="str">
        <f t="shared" si="144"/>
        <v/>
      </c>
      <c r="H765" s="382">
        <f t="shared" si="145"/>
        <v>0</v>
      </c>
      <c r="I765" s="382" t="str">
        <f t="shared" si="146"/>
        <v/>
      </c>
      <c r="J765" s="382" t="str">
        <f t="shared" si="147"/>
        <v/>
      </c>
      <c r="K765" s="382" t="str">
        <f t="shared" si="148"/>
        <v/>
      </c>
      <c r="L765" s="382" t="str">
        <f t="shared" si="149"/>
        <v/>
      </c>
      <c r="M765" s="382" t="str">
        <f t="shared" si="150"/>
        <v/>
      </c>
      <c r="N765" s="342">
        <f t="shared" si="151"/>
        <v>0</v>
      </c>
      <c r="O765" s="379"/>
      <c r="P765" s="342">
        <f t="shared" si="152"/>
        <v>0</v>
      </c>
      <c r="Q765" s="379"/>
      <c r="R765" s="342">
        <f t="shared" si="153"/>
        <v>0</v>
      </c>
      <c r="S765" s="379"/>
      <c r="T765" s="342">
        <f t="shared" si="154"/>
        <v>0</v>
      </c>
      <c r="U765" s="379"/>
      <c r="V765" s="342">
        <f t="shared" si="155"/>
        <v>0</v>
      </c>
      <c r="W765" s="379"/>
      <c r="X765" s="383">
        <f t="shared" si="156"/>
        <v>0</v>
      </c>
      <c r="Y765" s="377"/>
    </row>
    <row r="766" spans="1:25" x14ac:dyDescent="0.25">
      <c r="A766" s="377"/>
      <c r="B766" s="343"/>
      <c r="C766" s="377"/>
      <c r="D766" s="384"/>
      <c r="E766" s="377"/>
      <c r="F766" s="377"/>
      <c r="G766" s="381" t="str">
        <f t="shared" si="144"/>
        <v/>
      </c>
      <c r="H766" s="382">
        <f t="shared" si="145"/>
        <v>0</v>
      </c>
      <c r="I766" s="382" t="str">
        <f t="shared" si="146"/>
        <v/>
      </c>
      <c r="J766" s="382" t="str">
        <f t="shared" si="147"/>
        <v/>
      </c>
      <c r="K766" s="382" t="str">
        <f t="shared" si="148"/>
        <v/>
      </c>
      <c r="L766" s="382" t="str">
        <f t="shared" si="149"/>
        <v/>
      </c>
      <c r="M766" s="382" t="str">
        <f t="shared" si="150"/>
        <v/>
      </c>
      <c r="N766" s="342">
        <f t="shared" si="151"/>
        <v>0</v>
      </c>
      <c r="O766" s="379"/>
      <c r="P766" s="342">
        <f t="shared" si="152"/>
        <v>0</v>
      </c>
      <c r="Q766" s="379"/>
      <c r="R766" s="342">
        <f t="shared" si="153"/>
        <v>0</v>
      </c>
      <c r="S766" s="379"/>
      <c r="T766" s="342">
        <f t="shared" si="154"/>
        <v>0</v>
      </c>
      <c r="U766" s="379"/>
      <c r="V766" s="342">
        <f t="shared" si="155"/>
        <v>0</v>
      </c>
      <c r="W766" s="379"/>
      <c r="X766" s="383">
        <f t="shared" si="156"/>
        <v>0</v>
      </c>
      <c r="Y766" s="377"/>
    </row>
    <row r="767" spans="1:25" x14ac:dyDescent="0.25">
      <c r="A767" s="377"/>
      <c r="B767" s="343"/>
      <c r="C767" s="377"/>
      <c r="D767" s="384"/>
      <c r="E767" s="377"/>
      <c r="F767" s="377"/>
      <c r="G767" s="381" t="str">
        <f t="shared" si="144"/>
        <v/>
      </c>
      <c r="H767" s="382">
        <f t="shared" si="145"/>
        <v>0</v>
      </c>
      <c r="I767" s="382" t="str">
        <f t="shared" si="146"/>
        <v/>
      </c>
      <c r="J767" s="382" t="str">
        <f t="shared" si="147"/>
        <v/>
      </c>
      <c r="K767" s="382" t="str">
        <f t="shared" si="148"/>
        <v/>
      </c>
      <c r="L767" s="382" t="str">
        <f t="shared" si="149"/>
        <v/>
      </c>
      <c r="M767" s="382" t="str">
        <f t="shared" si="150"/>
        <v/>
      </c>
      <c r="N767" s="342">
        <f t="shared" si="151"/>
        <v>0</v>
      </c>
      <c r="O767" s="379"/>
      <c r="P767" s="342">
        <f t="shared" si="152"/>
        <v>0</v>
      </c>
      <c r="Q767" s="379"/>
      <c r="R767" s="342">
        <f t="shared" si="153"/>
        <v>0</v>
      </c>
      <c r="S767" s="379"/>
      <c r="T767" s="342">
        <f t="shared" si="154"/>
        <v>0</v>
      </c>
      <c r="U767" s="379"/>
      <c r="V767" s="342">
        <f t="shared" si="155"/>
        <v>0</v>
      </c>
      <c r="W767" s="379"/>
      <c r="X767" s="383">
        <f t="shared" si="156"/>
        <v>0</v>
      </c>
      <c r="Y767" s="377"/>
    </row>
    <row r="768" spans="1:25" x14ac:dyDescent="0.25">
      <c r="A768" s="377"/>
      <c r="B768" s="343"/>
      <c r="C768" s="377"/>
      <c r="D768" s="384"/>
      <c r="E768" s="377"/>
      <c r="F768" s="377"/>
      <c r="G768" s="381" t="str">
        <f t="shared" si="144"/>
        <v/>
      </c>
      <c r="H768" s="382">
        <f t="shared" si="145"/>
        <v>0</v>
      </c>
      <c r="I768" s="382" t="str">
        <f t="shared" si="146"/>
        <v/>
      </c>
      <c r="J768" s="382" t="str">
        <f t="shared" si="147"/>
        <v/>
      </c>
      <c r="K768" s="382" t="str">
        <f t="shared" si="148"/>
        <v/>
      </c>
      <c r="L768" s="382" t="str">
        <f t="shared" si="149"/>
        <v/>
      </c>
      <c r="M768" s="382" t="str">
        <f t="shared" si="150"/>
        <v/>
      </c>
      <c r="N768" s="342">
        <f t="shared" si="151"/>
        <v>0</v>
      </c>
      <c r="O768" s="379"/>
      <c r="P768" s="342">
        <f t="shared" si="152"/>
        <v>0</v>
      </c>
      <c r="Q768" s="379"/>
      <c r="R768" s="342">
        <f t="shared" si="153"/>
        <v>0</v>
      </c>
      <c r="S768" s="379"/>
      <c r="T768" s="342">
        <f t="shared" si="154"/>
        <v>0</v>
      </c>
      <c r="U768" s="379"/>
      <c r="V768" s="342">
        <f t="shared" si="155"/>
        <v>0</v>
      </c>
      <c r="W768" s="379"/>
      <c r="X768" s="383">
        <f t="shared" si="156"/>
        <v>0</v>
      </c>
      <c r="Y768" s="377"/>
    </row>
    <row r="769" spans="1:25" x14ac:dyDescent="0.25">
      <c r="A769" s="377"/>
      <c r="B769" s="343"/>
      <c r="C769" s="377"/>
      <c r="D769" s="384"/>
      <c r="E769" s="377"/>
      <c r="F769" s="377"/>
      <c r="G769" s="381" t="str">
        <f t="shared" si="144"/>
        <v/>
      </c>
      <c r="H769" s="382">
        <f t="shared" si="145"/>
        <v>0</v>
      </c>
      <c r="I769" s="382" t="str">
        <f t="shared" si="146"/>
        <v/>
      </c>
      <c r="J769" s="382" t="str">
        <f t="shared" si="147"/>
        <v/>
      </c>
      <c r="K769" s="382" t="str">
        <f t="shared" si="148"/>
        <v/>
      </c>
      <c r="L769" s="382" t="str">
        <f t="shared" si="149"/>
        <v/>
      </c>
      <c r="M769" s="382" t="str">
        <f t="shared" si="150"/>
        <v/>
      </c>
      <c r="N769" s="342">
        <f t="shared" si="151"/>
        <v>0</v>
      </c>
      <c r="O769" s="379"/>
      <c r="P769" s="342">
        <f t="shared" si="152"/>
        <v>0</v>
      </c>
      <c r="Q769" s="379"/>
      <c r="R769" s="342">
        <f t="shared" si="153"/>
        <v>0</v>
      </c>
      <c r="S769" s="379"/>
      <c r="T769" s="342">
        <f t="shared" si="154"/>
        <v>0</v>
      </c>
      <c r="U769" s="379"/>
      <c r="V769" s="342">
        <f t="shared" si="155"/>
        <v>0</v>
      </c>
      <c r="W769" s="379"/>
      <c r="X769" s="383">
        <f t="shared" si="156"/>
        <v>0</v>
      </c>
      <c r="Y769" s="377"/>
    </row>
    <row r="770" spans="1:25" x14ac:dyDescent="0.25">
      <c r="A770" s="377"/>
      <c r="B770" s="343"/>
      <c r="C770" s="377"/>
      <c r="D770" s="384"/>
      <c r="E770" s="377"/>
      <c r="F770" s="377"/>
      <c r="G770" s="381" t="str">
        <f t="shared" si="144"/>
        <v/>
      </c>
      <c r="H770" s="382">
        <f t="shared" si="145"/>
        <v>0</v>
      </c>
      <c r="I770" s="382" t="str">
        <f t="shared" si="146"/>
        <v/>
      </c>
      <c r="J770" s="382" t="str">
        <f t="shared" si="147"/>
        <v/>
      </c>
      <c r="K770" s="382" t="str">
        <f t="shared" si="148"/>
        <v/>
      </c>
      <c r="L770" s="382" t="str">
        <f t="shared" si="149"/>
        <v/>
      </c>
      <c r="M770" s="382" t="str">
        <f t="shared" si="150"/>
        <v/>
      </c>
      <c r="N770" s="342">
        <f t="shared" si="151"/>
        <v>0</v>
      </c>
      <c r="O770" s="379"/>
      <c r="P770" s="342">
        <f t="shared" si="152"/>
        <v>0</v>
      </c>
      <c r="Q770" s="379"/>
      <c r="R770" s="342">
        <f t="shared" si="153"/>
        <v>0</v>
      </c>
      <c r="S770" s="379"/>
      <c r="T770" s="342">
        <f t="shared" si="154"/>
        <v>0</v>
      </c>
      <c r="U770" s="379"/>
      <c r="V770" s="342">
        <f t="shared" si="155"/>
        <v>0</v>
      </c>
      <c r="W770" s="379"/>
      <c r="X770" s="383">
        <f t="shared" si="156"/>
        <v>0</v>
      </c>
      <c r="Y770" s="377"/>
    </row>
    <row r="771" spans="1:25" x14ac:dyDescent="0.25">
      <c r="A771" s="377"/>
      <c r="B771" s="343"/>
      <c r="C771" s="377"/>
      <c r="D771" s="384"/>
      <c r="E771" s="377"/>
      <c r="F771" s="377"/>
      <c r="G771" s="381" t="str">
        <f t="shared" si="144"/>
        <v/>
      </c>
      <c r="H771" s="382">
        <f t="shared" si="145"/>
        <v>0</v>
      </c>
      <c r="I771" s="382" t="str">
        <f t="shared" si="146"/>
        <v/>
      </c>
      <c r="J771" s="382" t="str">
        <f t="shared" si="147"/>
        <v/>
      </c>
      <c r="K771" s="382" t="str">
        <f t="shared" si="148"/>
        <v/>
      </c>
      <c r="L771" s="382" t="str">
        <f t="shared" si="149"/>
        <v/>
      </c>
      <c r="M771" s="382" t="str">
        <f t="shared" si="150"/>
        <v/>
      </c>
      <c r="N771" s="342">
        <f t="shared" si="151"/>
        <v>0</v>
      </c>
      <c r="O771" s="379"/>
      <c r="P771" s="342">
        <f t="shared" si="152"/>
        <v>0</v>
      </c>
      <c r="Q771" s="379"/>
      <c r="R771" s="342">
        <f t="shared" si="153"/>
        <v>0</v>
      </c>
      <c r="S771" s="379"/>
      <c r="T771" s="342">
        <f t="shared" si="154"/>
        <v>0</v>
      </c>
      <c r="U771" s="379"/>
      <c r="V771" s="342">
        <f t="shared" si="155"/>
        <v>0</v>
      </c>
      <c r="W771" s="379"/>
      <c r="X771" s="383">
        <f t="shared" si="156"/>
        <v>0</v>
      </c>
      <c r="Y771" s="377"/>
    </row>
    <row r="772" spans="1:25" x14ac:dyDescent="0.25">
      <c r="A772" s="377"/>
      <c r="B772" s="343"/>
      <c r="C772" s="377"/>
      <c r="D772" s="384"/>
      <c r="E772" s="377"/>
      <c r="F772" s="377"/>
      <c r="G772" s="381" t="str">
        <f t="shared" si="144"/>
        <v/>
      </c>
      <c r="H772" s="382">
        <f t="shared" si="145"/>
        <v>0</v>
      </c>
      <c r="I772" s="382" t="str">
        <f t="shared" si="146"/>
        <v/>
      </c>
      <c r="J772" s="382" t="str">
        <f t="shared" si="147"/>
        <v/>
      </c>
      <c r="K772" s="382" t="str">
        <f t="shared" si="148"/>
        <v/>
      </c>
      <c r="L772" s="382" t="str">
        <f t="shared" si="149"/>
        <v/>
      </c>
      <c r="M772" s="382" t="str">
        <f t="shared" si="150"/>
        <v/>
      </c>
      <c r="N772" s="342">
        <f t="shared" si="151"/>
        <v>0</v>
      </c>
      <c r="O772" s="379"/>
      <c r="P772" s="342">
        <f t="shared" si="152"/>
        <v>0</v>
      </c>
      <c r="Q772" s="379"/>
      <c r="R772" s="342">
        <f t="shared" si="153"/>
        <v>0</v>
      </c>
      <c r="S772" s="379"/>
      <c r="T772" s="342">
        <f t="shared" si="154"/>
        <v>0</v>
      </c>
      <c r="U772" s="379"/>
      <c r="V772" s="342">
        <f t="shared" si="155"/>
        <v>0</v>
      </c>
      <c r="W772" s="379"/>
      <c r="X772" s="383">
        <f t="shared" si="156"/>
        <v>0</v>
      </c>
      <c r="Y772" s="377"/>
    </row>
    <row r="773" spans="1:25" x14ac:dyDescent="0.25">
      <c r="A773" s="377"/>
      <c r="B773" s="343"/>
      <c r="C773" s="377"/>
      <c r="D773" s="384"/>
      <c r="E773" s="377"/>
      <c r="F773" s="377"/>
      <c r="G773" s="381" t="str">
        <f t="shared" si="144"/>
        <v/>
      </c>
      <c r="H773" s="382">
        <f t="shared" si="145"/>
        <v>0</v>
      </c>
      <c r="I773" s="382" t="str">
        <f t="shared" si="146"/>
        <v/>
      </c>
      <c r="J773" s="382" t="str">
        <f t="shared" si="147"/>
        <v/>
      </c>
      <c r="K773" s="382" t="str">
        <f t="shared" si="148"/>
        <v/>
      </c>
      <c r="L773" s="382" t="str">
        <f t="shared" si="149"/>
        <v/>
      </c>
      <c r="M773" s="382" t="str">
        <f t="shared" si="150"/>
        <v/>
      </c>
      <c r="N773" s="342">
        <f t="shared" si="151"/>
        <v>0</v>
      </c>
      <c r="O773" s="379"/>
      <c r="P773" s="342">
        <f t="shared" si="152"/>
        <v>0</v>
      </c>
      <c r="Q773" s="379"/>
      <c r="R773" s="342">
        <f t="shared" si="153"/>
        <v>0</v>
      </c>
      <c r="S773" s="379"/>
      <c r="T773" s="342">
        <f t="shared" si="154"/>
        <v>0</v>
      </c>
      <c r="U773" s="379"/>
      <c r="V773" s="342">
        <f t="shared" si="155"/>
        <v>0</v>
      </c>
      <c r="W773" s="379"/>
      <c r="X773" s="383">
        <f t="shared" si="156"/>
        <v>0</v>
      </c>
      <c r="Y773" s="377"/>
    </row>
    <row r="774" spans="1:25" x14ac:dyDescent="0.25">
      <c r="A774" s="377"/>
      <c r="B774" s="343"/>
      <c r="C774" s="377"/>
      <c r="D774" s="384"/>
      <c r="E774" s="377"/>
      <c r="F774" s="377"/>
      <c r="G774" s="381" t="str">
        <f t="shared" si="144"/>
        <v/>
      </c>
      <c r="H774" s="382">
        <f t="shared" si="145"/>
        <v>0</v>
      </c>
      <c r="I774" s="382" t="str">
        <f t="shared" si="146"/>
        <v/>
      </c>
      <c r="J774" s="382" t="str">
        <f t="shared" si="147"/>
        <v/>
      </c>
      <c r="K774" s="382" t="str">
        <f t="shared" si="148"/>
        <v/>
      </c>
      <c r="L774" s="382" t="str">
        <f t="shared" si="149"/>
        <v/>
      </c>
      <c r="M774" s="382" t="str">
        <f t="shared" si="150"/>
        <v/>
      </c>
      <c r="N774" s="342">
        <f t="shared" si="151"/>
        <v>0</v>
      </c>
      <c r="O774" s="379"/>
      <c r="P774" s="342">
        <f t="shared" si="152"/>
        <v>0</v>
      </c>
      <c r="Q774" s="379"/>
      <c r="R774" s="342">
        <f t="shared" si="153"/>
        <v>0</v>
      </c>
      <c r="S774" s="379"/>
      <c r="T774" s="342">
        <f t="shared" si="154"/>
        <v>0</v>
      </c>
      <c r="U774" s="379"/>
      <c r="V774" s="342">
        <f t="shared" si="155"/>
        <v>0</v>
      </c>
      <c r="W774" s="379"/>
      <c r="X774" s="383">
        <f t="shared" si="156"/>
        <v>0</v>
      </c>
      <c r="Y774" s="377"/>
    </row>
    <row r="775" spans="1:25" x14ac:dyDescent="0.25">
      <c r="A775" s="377"/>
      <c r="B775" s="343"/>
      <c r="C775" s="377"/>
      <c r="D775" s="384"/>
      <c r="E775" s="377"/>
      <c r="F775" s="377"/>
      <c r="G775" s="381" t="str">
        <f t="shared" si="144"/>
        <v/>
      </c>
      <c r="H775" s="382">
        <f t="shared" si="145"/>
        <v>0</v>
      </c>
      <c r="I775" s="382" t="str">
        <f t="shared" si="146"/>
        <v/>
      </c>
      <c r="J775" s="382" t="str">
        <f t="shared" si="147"/>
        <v/>
      </c>
      <c r="K775" s="382" t="str">
        <f t="shared" si="148"/>
        <v/>
      </c>
      <c r="L775" s="382" t="str">
        <f t="shared" si="149"/>
        <v/>
      </c>
      <c r="M775" s="382" t="str">
        <f t="shared" si="150"/>
        <v/>
      </c>
      <c r="N775" s="342">
        <f t="shared" si="151"/>
        <v>0</v>
      </c>
      <c r="O775" s="379"/>
      <c r="P775" s="342">
        <f t="shared" si="152"/>
        <v>0</v>
      </c>
      <c r="Q775" s="379"/>
      <c r="R775" s="342">
        <f t="shared" si="153"/>
        <v>0</v>
      </c>
      <c r="S775" s="379"/>
      <c r="T775" s="342">
        <f t="shared" si="154"/>
        <v>0</v>
      </c>
      <c r="U775" s="379"/>
      <c r="V775" s="342">
        <f t="shared" si="155"/>
        <v>0</v>
      </c>
      <c r="W775" s="379"/>
      <c r="X775" s="383">
        <f t="shared" si="156"/>
        <v>0</v>
      </c>
      <c r="Y775" s="377"/>
    </row>
    <row r="776" spans="1:25" x14ac:dyDescent="0.25">
      <c r="A776" s="377"/>
      <c r="B776" s="343"/>
      <c r="C776" s="377"/>
      <c r="D776" s="384"/>
      <c r="E776" s="377"/>
      <c r="F776" s="377"/>
      <c r="G776" s="381" t="str">
        <f t="shared" si="144"/>
        <v/>
      </c>
      <c r="H776" s="382">
        <f t="shared" si="145"/>
        <v>0</v>
      </c>
      <c r="I776" s="382" t="str">
        <f t="shared" si="146"/>
        <v/>
      </c>
      <c r="J776" s="382" t="str">
        <f t="shared" si="147"/>
        <v/>
      </c>
      <c r="K776" s="382" t="str">
        <f t="shared" si="148"/>
        <v/>
      </c>
      <c r="L776" s="382" t="str">
        <f t="shared" si="149"/>
        <v/>
      </c>
      <c r="M776" s="382" t="str">
        <f t="shared" si="150"/>
        <v/>
      </c>
      <c r="N776" s="342">
        <f t="shared" si="151"/>
        <v>0</v>
      </c>
      <c r="O776" s="379"/>
      <c r="P776" s="342">
        <f t="shared" si="152"/>
        <v>0</v>
      </c>
      <c r="Q776" s="379"/>
      <c r="R776" s="342">
        <f t="shared" si="153"/>
        <v>0</v>
      </c>
      <c r="S776" s="379"/>
      <c r="T776" s="342">
        <f t="shared" si="154"/>
        <v>0</v>
      </c>
      <c r="U776" s="379"/>
      <c r="V776" s="342">
        <f t="shared" si="155"/>
        <v>0</v>
      </c>
      <c r="W776" s="379"/>
      <c r="X776" s="383">
        <f t="shared" si="156"/>
        <v>0</v>
      </c>
      <c r="Y776" s="377"/>
    </row>
    <row r="777" spans="1:25" x14ac:dyDescent="0.25">
      <c r="A777" s="377"/>
      <c r="B777" s="343"/>
      <c r="C777" s="377"/>
      <c r="D777" s="384"/>
      <c r="E777" s="377"/>
      <c r="F777" s="377"/>
      <c r="G777" s="381" t="str">
        <f t="shared" si="144"/>
        <v/>
      </c>
      <c r="H777" s="382">
        <f t="shared" si="145"/>
        <v>0</v>
      </c>
      <c r="I777" s="382" t="str">
        <f t="shared" si="146"/>
        <v/>
      </c>
      <c r="J777" s="382" t="str">
        <f t="shared" si="147"/>
        <v/>
      </c>
      <c r="K777" s="382" t="str">
        <f t="shared" si="148"/>
        <v/>
      </c>
      <c r="L777" s="382" t="str">
        <f t="shared" si="149"/>
        <v/>
      </c>
      <c r="M777" s="382" t="str">
        <f t="shared" si="150"/>
        <v/>
      </c>
      <c r="N777" s="342">
        <f t="shared" si="151"/>
        <v>0</v>
      </c>
      <c r="O777" s="379"/>
      <c r="P777" s="342">
        <f t="shared" si="152"/>
        <v>0</v>
      </c>
      <c r="Q777" s="379"/>
      <c r="R777" s="342">
        <f t="shared" si="153"/>
        <v>0</v>
      </c>
      <c r="S777" s="379"/>
      <c r="T777" s="342">
        <f t="shared" si="154"/>
        <v>0</v>
      </c>
      <c r="U777" s="379"/>
      <c r="V777" s="342">
        <f t="shared" si="155"/>
        <v>0</v>
      </c>
      <c r="W777" s="379"/>
      <c r="X777" s="383">
        <f t="shared" si="156"/>
        <v>0</v>
      </c>
      <c r="Y777" s="377"/>
    </row>
    <row r="778" spans="1:25" x14ac:dyDescent="0.25">
      <c r="A778" s="377"/>
      <c r="B778" s="343"/>
      <c r="C778" s="377"/>
      <c r="D778" s="384"/>
      <c r="E778" s="377"/>
      <c r="F778" s="377"/>
      <c r="G778" s="381" t="str">
        <f t="shared" si="144"/>
        <v/>
      </c>
      <c r="H778" s="382">
        <f t="shared" si="145"/>
        <v>0</v>
      </c>
      <c r="I778" s="382" t="str">
        <f t="shared" si="146"/>
        <v/>
      </c>
      <c r="J778" s="382" t="str">
        <f t="shared" si="147"/>
        <v/>
      </c>
      <c r="K778" s="382" t="str">
        <f t="shared" si="148"/>
        <v/>
      </c>
      <c r="L778" s="382" t="str">
        <f t="shared" si="149"/>
        <v/>
      </c>
      <c r="M778" s="382" t="str">
        <f t="shared" si="150"/>
        <v/>
      </c>
      <c r="N778" s="342">
        <f t="shared" si="151"/>
        <v>0</v>
      </c>
      <c r="O778" s="379"/>
      <c r="P778" s="342">
        <f t="shared" si="152"/>
        <v>0</v>
      </c>
      <c r="Q778" s="379"/>
      <c r="R778" s="342">
        <f t="shared" si="153"/>
        <v>0</v>
      </c>
      <c r="S778" s="379"/>
      <c r="T778" s="342">
        <f t="shared" si="154"/>
        <v>0</v>
      </c>
      <c r="U778" s="379"/>
      <c r="V778" s="342">
        <f t="shared" si="155"/>
        <v>0</v>
      </c>
      <c r="W778" s="379"/>
      <c r="X778" s="383">
        <f t="shared" si="156"/>
        <v>0</v>
      </c>
      <c r="Y778" s="377"/>
    </row>
    <row r="779" spans="1:25" x14ac:dyDescent="0.25">
      <c r="A779" s="377"/>
      <c r="B779" s="343"/>
      <c r="C779" s="377"/>
      <c r="D779" s="384"/>
      <c r="E779" s="377"/>
      <c r="F779" s="377"/>
      <c r="G779" s="381" t="str">
        <f t="shared" si="144"/>
        <v/>
      </c>
      <c r="H779" s="382">
        <f t="shared" si="145"/>
        <v>0</v>
      </c>
      <c r="I779" s="382" t="str">
        <f t="shared" si="146"/>
        <v/>
      </c>
      <c r="J779" s="382" t="str">
        <f t="shared" si="147"/>
        <v/>
      </c>
      <c r="K779" s="382" t="str">
        <f t="shared" si="148"/>
        <v/>
      </c>
      <c r="L779" s="382" t="str">
        <f t="shared" si="149"/>
        <v/>
      </c>
      <c r="M779" s="382" t="str">
        <f t="shared" si="150"/>
        <v/>
      </c>
      <c r="N779" s="342">
        <f t="shared" si="151"/>
        <v>0</v>
      </c>
      <c r="O779" s="379"/>
      <c r="P779" s="342">
        <f t="shared" si="152"/>
        <v>0</v>
      </c>
      <c r="Q779" s="379"/>
      <c r="R779" s="342">
        <f t="shared" si="153"/>
        <v>0</v>
      </c>
      <c r="S779" s="379"/>
      <c r="T779" s="342">
        <f t="shared" si="154"/>
        <v>0</v>
      </c>
      <c r="U779" s="379"/>
      <c r="V779" s="342">
        <f t="shared" si="155"/>
        <v>0</v>
      </c>
      <c r="W779" s="379"/>
      <c r="X779" s="383">
        <f t="shared" si="156"/>
        <v>0</v>
      </c>
      <c r="Y779" s="377"/>
    </row>
    <row r="780" spans="1:25" x14ac:dyDescent="0.25">
      <c r="A780" s="377"/>
      <c r="B780" s="343"/>
      <c r="C780" s="377"/>
      <c r="D780" s="384"/>
      <c r="E780" s="377"/>
      <c r="F780" s="377"/>
      <c r="G780" s="381" t="str">
        <f t="shared" si="144"/>
        <v/>
      </c>
      <c r="H780" s="382">
        <f t="shared" si="145"/>
        <v>0</v>
      </c>
      <c r="I780" s="382" t="str">
        <f t="shared" si="146"/>
        <v/>
      </c>
      <c r="J780" s="382" t="str">
        <f t="shared" si="147"/>
        <v/>
      </c>
      <c r="K780" s="382" t="str">
        <f t="shared" si="148"/>
        <v/>
      </c>
      <c r="L780" s="382" t="str">
        <f t="shared" si="149"/>
        <v/>
      </c>
      <c r="M780" s="382" t="str">
        <f t="shared" si="150"/>
        <v/>
      </c>
      <c r="N780" s="342">
        <f t="shared" si="151"/>
        <v>0</v>
      </c>
      <c r="O780" s="379"/>
      <c r="P780" s="342">
        <f t="shared" si="152"/>
        <v>0</v>
      </c>
      <c r="Q780" s="379"/>
      <c r="R780" s="342">
        <f t="shared" si="153"/>
        <v>0</v>
      </c>
      <c r="S780" s="379"/>
      <c r="T780" s="342">
        <f t="shared" si="154"/>
        <v>0</v>
      </c>
      <c r="U780" s="379"/>
      <c r="V780" s="342">
        <f t="shared" si="155"/>
        <v>0</v>
      </c>
      <c r="W780" s="379"/>
      <c r="X780" s="383">
        <f t="shared" si="156"/>
        <v>0</v>
      </c>
      <c r="Y780" s="377"/>
    </row>
    <row r="781" spans="1:25" x14ac:dyDescent="0.25">
      <c r="A781" s="377"/>
      <c r="B781" s="343"/>
      <c r="C781" s="377"/>
      <c r="D781" s="384"/>
      <c r="E781" s="377"/>
      <c r="F781" s="377"/>
      <c r="G781" s="381" t="str">
        <f t="shared" si="144"/>
        <v/>
      </c>
      <c r="H781" s="382">
        <f t="shared" si="145"/>
        <v>0</v>
      </c>
      <c r="I781" s="382" t="str">
        <f t="shared" si="146"/>
        <v/>
      </c>
      <c r="J781" s="382" t="str">
        <f t="shared" si="147"/>
        <v/>
      </c>
      <c r="K781" s="382" t="str">
        <f t="shared" si="148"/>
        <v/>
      </c>
      <c r="L781" s="382" t="str">
        <f t="shared" si="149"/>
        <v/>
      </c>
      <c r="M781" s="382" t="str">
        <f t="shared" si="150"/>
        <v/>
      </c>
      <c r="N781" s="342">
        <f t="shared" si="151"/>
        <v>0</v>
      </c>
      <c r="O781" s="379"/>
      <c r="P781" s="342">
        <f t="shared" si="152"/>
        <v>0</v>
      </c>
      <c r="Q781" s="379"/>
      <c r="R781" s="342">
        <f t="shared" si="153"/>
        <v>0</v>
      </c>
      <c r="S781" s="379"/>
      <c r="T781" s="342">
        <f t="shared" si="154"/>
        <v>0</v>
      </c>
      <c r="U781" s="379"/>
      <c r="V781" s="342">
        <f t="shared" si="155"/>
        <v>0</v>
      </c>
      <c r="W781" s="379"/>
      <c r="X781" s="383">
        <f t="shared" si="156"/>
        <v>0</v>
      </c>
      <c r="Y781" s="377"/>
    </row>
    <row r="782" spans="1:25" x14ac:dyDescent="0.25">
      <c r="A782" s="377"/>
      <c r="B782" s="343"/>
      <c r="C782" s="377"/>
      <c r="D782" s="384"/>
      <c r="E782" s="377"/>
      <c r="F782" s="377"/>
      <c r="G782" s="381" t="str">
        <f t="shared" si="144"/>
        <v/>
      </c>
      <c r="H782" s="382">
        <f t="shared" si="145"/>
        <v>0</v>
      </c>
      <c r="I782" s="382" t="str">
        <f t="shared" si="146"/>
        <v/>
      </c>
      <c r="J782" s="382" t="str">
        <f t="shared" si="147"/>
        <v/>
      </c>
      <c r="K782" s="382" t="str">
        <f t="shared" si="148"/>
        <v/>
      </c>
      <c r="L782" s="382" t="str">
        <f t="shared" si="149"/>
        <v/>
      </c>
      <c r="M782" s="382" t="str">
        <f t="shared" si="150"/>
        <v/>
      </c>
      <c r="N782" s="342">
        <f t="shared" si="151"/>
        <v>0</v>
      </c>
      <c r="O782" s="379"/>
      <c r="P782" s="342">
        <f t="shared" si="152"/>
        <v>0</v>
      </c>
      <c r="Q782" s="379"/>
      <c r="R782" s="342">
        <f t="shared" si="153"/>
        <v>0</v>
      </c>
      <c r="S782" s="379"/>
      <c r="T782" s="342">
        <f t="shared" si="154"/>
        <v>0</v>
      </c>
      <c r="U782" s="379"/>
      <c r="V782" s="342">
        <f t="shared" si="155"/>
        <v>0</v>
      </c>
      <c r="W782" s="379"/>
      <c r="X782" s="383">
        <f t="shared" si="156"/>
        <v>0</v>
      </c>
      <c r="Y782" s="377"/>
    </row>
    <row r="783" spans="1:25" x14ac:dyDescent="0.25">
      <c r="A783" s="377"/>
      <c r="B783" s="343"/>
      <c r="C783" s="377"/>
      <c r="D783" s="384"/>
      <c r="E783" s="377"/>
      <c r="F783" s="377"/>
      <c r="G783" s="381" t="str">
        <f t="shared" si="144"/>
        <v/>
      </c>
      <c r="H783" s="382">
        <f t="shared" si="145"/>
        <v>0</v>
      </c>
      <c r="I783" s="382" t="str">
        <f t="shared" si="146"/>
        <v/>
      </c>
      <c r="J783" s="382" t="str">
        <f t="shared" si="147"/>
        <v/>
      </c>
      <c r="K783" s="382" t="str">
        <f t="shared" si="148"/>
        <v/>
      </c>
      <c r="L783" s="382" t="str">
        <f t="shared" si="149"/>
        <v/>
      </c>
      <c r="M783" s="382" t="str">
        <f t="shared" si="150"/>
        <v/>
      </c>
      <c r="N783" s="342">
        <f t="shared" si="151"/>
        <v>0</v>
      </c>
      <c r="O783" s="379"/>
      <c r="P783" s="342">
        <f t="shared" si="152"/>
        <v>0</v>
      </c>
      <c r="Q783" s="379"/>
      <c r="R783" s="342">
        <f t="shared" si="153"/>
        <v>0</v>
      </c>
      <c r="S783" s="379"/>
      <c r="T783" s="342">
        <f t="shared" si="154"/>
        <v>0</v>
      </c>
      <c r="U783" s="379"/>
      <c r="V783" s="342">
        <f t="shared" si="155"/>
        <v>0</v>
      </c>
      <c r="W783" s="379"/>
      <c r="X783" s="383">
        <f t="shared" si="156"/>
        <v>0</v>
      </c>
      <c r="Y783" s="377"/>
    </row>
    <row r="784" spans="1:25" x14ac:dyDescent="0.25">
      <c r="A784" s="377"/>
      <c r="B784" s="343"/>
      <c r="C784" s="377"/>
      <c r="D784" s="384"/>
      <c r="E784" s="377"/>
      <c r="F784" s="377"/>
      <c r="G784" s="381" t="str">
        <f t="shared" si="144"/>
        <v/>
      </c>
      <c r="H784" s="382">
        <f t="shared" si="145"/>
        <v>0</v>
      </c>
      <c r="I784" s="382" t="str">
        <f t="shared" si="146"/>
        <v/>
      </c>
      <c r="J784" s="382" t="str">
        <f t="shared" si="147"/>
        <v/>
      </c>
      <c r="K784" s="382" t="str">
        <f t="shared" si="148"/>
        <v/>
      </c>
      <c r="L784" s="382" t="str">
        <f t="shared" si="149"/>
        <v/>
      </c>
      <c r="M784" s="382" t="str">
        <f t="shared" si="150"/>
        <v/>
      </c>
      <c r="N784" s="342">
        <f t="shared" si="151"/>
        <v>0</v>
      </c>
      <c r="O784" s="379"/>
      <c r="P784" s="342">
        <f t="shared" si="152"/>
        <v>0</v>
      </c>
      <c r="Q784" s="379"/>
      <c r="R784" s="342">
        <f t="shared" si="153"/>
        <v>0</v>
      </c>
      <c r="S784" s="379"/>
      <c r="T784" s="342">
        <f t="shared" si="154"/>
        <v>0</v>
      </c>
      <c r="U784" s="379"/>
      <c r="V784" s="342">
        <f t="shared" si="155"/>
        <v>0</v>
      </c>
      <c r="W784" s="379"/>
      <c r="X784" s="383">
        <f t="shared" si="156"/>
        <v>0</v>
      </c>
      <c r="Y784" s="377"/>
    </row>
    <row r="785" spans="1:25" x14ac:dyDescent="0.25">
      <c r="A785" s="377"/>
      <c r="B785" s="343"/>
      <c r="C785" s="377"/>
      <c r="D785" s="384"/>
      <c r="E785" s="377"/>
      <c r="F785" s="377"/>
      <c r="G785" s="381" t="str">
        <f t="shared" si="144"/>
        <v/>
      </c>
      <c r="H785" s="382">
        <f t="shared" si="145"/>
        <v>0</v>
      </c>
      <c r="I785" s="382" t="str">
        <f t="shared" si="146"/>
        <v/>
      </c>
      <c r="J785" s="382" t="str">
        <f t="shared" si="147"/>
        <v/>
      </c>
      <c r="K785" s="382" t="str">
        <f t="shared" si="148"/>
        <v/>
      </c>
      <c r="L785" s="382" t="str">
        <f t="shared" si="149"/>
        <v/>
      </c>
      <c r="M785" s="382" t="str">
        <f t="shared" si="150"/>
        <v/>
      </c>
      <c r="N785" s="342">
        <f t="shared" si="151"/>
        <v>0</v>
      </c>
      <c r="O785" s="379"/>
      <c r="P785" s="342">
        <f t="shared" si="152"/>
        <v>0</v>
      </c>
      <c r="Q785" s="379"/>
      <c r="R785" s="342">
        <f t="shared" si="153"/>
        <v>0</v>
      </c>
      <c r="S785" s="379"/>
      <c r="T785" s="342">
        <f t="shared" si="154"/>
        <v>0</v>
      </c>
      <c r="U785" s="379"/>
      <c r="V785" s="342">
        <f t="shared" si="155"/>
        <v>0</v>
      </c>
      <c r="W785" s="379"/>
      <c r="X785" s="383">
        <f t="shared" si="156"/>
        <v>0</v>
      </c>
      <c r="Y785" s="377"/>
    </row>
    <row r="786" spans="1:25" x14ac:dyDescent="0.25">
      <c r="A786" s="377"/>
      <c r="B786" s="343"/>
      <c r="C786" s="377"/>
      <c r="D786" s="384"/>
      <c r="E786" s="377"/>
      <c r="F786" s="377"/>
      <c r="G786" s="381" t="str">
        <f t="shared" si="144"/>
        <v/>
      </c>
      <c r="H786" s="382">
        <f t="shared" si="145"/>
        <v>0</v>
      </c>
      <c r="I786" s="382" t="str">
        <f t="shared" si="146"/>
        <v/>
      </c>
      <c r="J786" s="382" t="str">
        <f t="shared" si="147"/>
        <v/>
      </c>
      <c r="K786" s="382" t="str">
        <f t="shared" si="148"/>
        <v/>
      </c>
      <c r="L786" s="382" t="str">
        <f t="shared" si="149"/>
        <v/>
      </c>
      <c r="M786" s="382" t="str">
        <f t="shared" si="150"/>
        <v/>
      </c>
      <c r="N786" s="342">
        <f t="shared" si="151"/>
        <v>0</v>
      </c>
      <c r="O786" s="379"/>
      <c r="P786" s="342">
        <f t="shared" si="152"/>
        <v>0</v>
      </c>
      <c r="Q786" s="379"/>
      <c r="R786" s="342">
        <f t="shared" si="153"/>
        <v>0</v>
      </c>
      <c r="S786" s="379"/>
      <c r="T786" s="342">
        <f t="shared" si="154"/>
        <v>0</v>
      </c>
      <c r="U786" s="379"/>
      <c r="V786" s="342">
        <f t="shared" si="155"/>
        <v>0</v>
      </c>
      <c r="W786" s="379"/>
      <c r="X786" s="383">
        <f t="shared" si="156"/>
        <v>0</v>
      </c>
      <c r="Y786" s="377"/>
    </row>
    <row r="787" spans="1:25" x14ac:dyDescent="0.25">
      <c r="A787" s="377"/>
      <c r="B787" s="343"/>
      <c r="C787" s="377"/>
      <c r="D787" s="384"/>
      <c r="E787" s="377"/>
      <c r="F787" s="377"/>
      <c r="G787" s="381" t="str">
        <f t="shared" si="144"/>
        <v/>
      </c>
      <c r="H787" s="382">
        <f t="shared" si="145"/>
        <v>0</v>
      </c>
      <c r="I787" s="382" t="str">
        <f t="shared" si="146"/>
        <v/>
      </c>
      <c r="J787" s="382" t="str">
        <f t="shared" si="147"/>
        <v/>
      </c>
      <c r="K787" s="382" t="str">
        <f t="shared" si="148"/>
        <v/>
      </c>
      <c r="L787" s="382" t="str">
        <f t="shared" si="149"/>
        <v/>
      </c>
      <c r="M787" s="382" t="str">
        <f t="shared" si="150"/>
        <v/>
      </c>
      <c r="N787" s="342">
        <f t="shared" si="151"/>
        <v>0</v>
      </c>
      <c r="O787" s="379"/>
      <c r="P787" s="342">
        <f t="shared" si="152"/>
        <v>0</v>
      </c>
      <c r="Q787" s="379"/>
      <c r="R787" s="342">
        <f t="shared" si="153"/>
        <v>0</v>
      </c>
      <c r="S787" s="379"/>
      <c r="T787" s="342">
        <f t="shared" si="154"/>
        <v>0</v>
      </c>
      <c r="U787" s="379"/>
      <c r="V787" s="342">
        <f t="shared" si="155"/>
        <v>0</v>
      </c>
      <c r="W787" s="379"/>
      <c r="X787" s="383">
        <f t="shared" si="156"/>
        <v>0</v>
      </c>
      <c r="Y787" s="377"/>
    </row>
    <row r="788" spans="1:25" x14ac:dyDescent="0.25">
      <c r="A788" s="377"/>
      <c r="B788" s="343"/>
      <c r="C788" s="377"/>
      <c r="D788" s="384"/>
      <c r="E788" s="377"/>
      <c r="F788" s="377"/>
      <c r="G788" s="381" t="str">
        <f t="shared" si="144"/>
        <v/>
      </c>
      <c r="H788" s="382">
        <f t="shared" si="145"/>
        <v>0</v>
      </c>
      <c r="I788" s="382" t="str">
        <f t="shared" si="146"/>
        <v/>
      </c>
      <c r="J788" s="382" t="str">
        <f t="shared" si="147"/>
        <v/>
      </c>
      <c r="K788" s="382" t="str">
        <f t="shared" si="148"/>
        <v/>
      </c>
      <c r="L788" s="382" t="str">
        <f t="shared" si="149"/>
        <v/>
      </c>
      <c r="M788" s="382" t="str">
        <f t="shared" si="150"/>
        <v/>
      </c>
      <c r="N788" s="342">
        <f t="shared" si="151"/>
        <v>0</v>
      </c>
      <c r="O788" s="379"/>
      <c r="P788" s="342">
        <f t="shared" si="152"/>
        <v>0</v>
      </c>
      <c r="Q788" s="379"/>
      <c r="R788" s="342">
        <f t="shared" si="153"/>
        <v>0</v>
      </c>
      <c r="S788" s="379"/>
      <c r="T788" s="342">
        <f t="shared" si="154"/>
        <v>0</v>
      </c>
      <c r="U788" s="379"/>
      <c r="V788" s="342">
        <f t="shared" si="155"/>
        <v>0</v>
      </c>
      <c r="W788" s="379"/>
      <c r="X788" s="383">
        <f t="shared" si="156"/>
        <v>0</v>
      </c>
      <c r="Y788" s="377"/>
    </row>
    <row r="789" spans="1:25" x14ac:dyDescent="0.25">
      <c r="A789" s="377"/>
      <c r="B789" s="343"/>
      <c r="C789" s="377"/>
      <c r="D789" s="384"/>
      <c r="E789" s="377"/>
      <c r="F789" s="377"/>
      <c r="G789" s="381" t="str">
        <f t="shared" ref="G789:G852" si="157">IF(E789="","",DATE(YEAR(D789),MONTH(D789)+E789,DAY(D789)-1))</f>
        <v/>
      </c>
      <c r="H789" s="382">
        <f t="shared" ref="H789:H852" si="158">SUM(I789:M789)</f>
        <v>0</v>
      </c>
      <c r="I789" s="382" t="str">
        <f t="shared" ref="I789:I852" si="159">IF(E789="","",IFERROR(AND($I$5,$J$5)*DATEDIF(MAX($I$5,$D789),MIN($J$5,$G789)+1,"m"),0))</f>
        <v/>
      </c>
      <c r="J789" s="382" t="str">
        <f t="shared" ref="J789:J852" si="160">IF(E789="","",IFERROR(AND($I$6,$J$6)*DATEDIF(MAX($I$6,$D789),MIN($J$6,$G789)+1,"m"),0))</f>
        <v/>
      </c>
      <c r="K789" s="382" t="str">
        <f t="shared" ref="K789:K852" si="161">IF(E789="","",IFERROR(AND($I$7,$J$7)*DATEDIF(MAX($I$7,$D789),MIN($J$7,$G789)+1,"m"),0))</f>
        <v/>
      </c>
      <c r="L789" s="382" t="str">
        <f t="shared" ref="L789:L852" si="162">IF(E789="","",IFERROR(AND($I$8,$J$8)*DATEDIF(MAX($I$8,$D789),MIN($J$8,$G789)+1,"m"),0))</f>
        <v/>
      </c>
      <c r="M789" s="382" t="str">
        <f t="shared" ref="M789:M852" si="163">IF(E789="","",IFERROR(AND($I$9,$J$9)*DATEDIF(MAX($I$9,$D789),MIN($J$9,$G789)+1,"m"),0))</f>
        <v/>
      </c>
      <c r="N789" s="342">
        <f t="shared" ref="N789:N852" si="164">IFERROR(ROUND(B789/E789*I789*F789,2),0)</f>
        <v>0</v>
      </c>
      <c r="O789" s="379"/>
      <c r="P789" s="342">
        <f t="shared" ref="P789:P852" si="165">IFERROR(ROUND(B789/E789*J789*F789,2),0)</f>
        <v>0</v>
      </c>
      <c r="Q789" s="379"/>
      <c r="R789" s="342">
        <f t="shared" ref="R789:R852" si="166">IFERROR(ROUND(B789/E789*K789*F789,2),0)</f>
        <v>0</v>
      </c>
      <c r="S789" s="379"/>
      <c r="T789" s="342">
        <f t="shared" ref="T789:T852" si="167">IFERROR(ROUND(B789/E789*L789*F789,2),0)</f>
        <v>0</v>
      </c>
      <c r="U789" s="379"/>
      <c r="V789" s="342">
        <f t="shared" ref="V789:V852" si="168">IFERROR(ROUND(B789/E789*M789*F789,2),0)</f>
        <v>0</v>
      </c>
      <c r="W789" s="379"/>
      <c r="X789" s="383">
        <f t="shared" ref="X789:X852" si="169">B789-SUM(N789:V789)</f>
        <v>0</v>
      </c>
      <c r="Y789" s="377"/>
    </row>
    <row r="790" spans="1:25" x14ac:dyDescent="0.25">
      <c r="A790" s="377"/>
      <c r="B790" s="343"/>
      <c r="C790" s="377"/>
      <c r="D790" s="384"/>
      <c r="E790" s="377"/>
      <c r="F790" s="377"/>
      <c r="G790" s="381" t="str">
        <f t="shared" si="157"/>
        <v/>
      </c>
      <c r="H790" s="382">
        <f t="shared" si="158"/>
        <v>0</v>
      </c>
      <c r="I790" s="382" t="str">
        <f t="shared" si="159"/>
        <v/>
      </c>
      <c r="J790" s="382" t="str">
        <f t="shared" si="160"/>
        <v/>
      </c>
      <c r="K790" s="382" t="str">
        <f t="shared" si="161"/>
        <v/>
      </c>
      <c r="L790" s="382" t="str">
        <f t="shared" si="162"/>
        <v/>
      </c>
      <c r="M790" s="382" t="str">
        <f t="shared" si="163"/>
        <v/>
      </c>
      <c r="N790" s="342">
        <f t="shared" si="164"/>
        <v>0</v>
      </c>
      <c r="O790" s="379"/>
      <c r="P790" s="342">
        <f t="shared" si="165"/>
        <v>0</v>
      </c>
      <c r="Q790" s="379"/>
      <c r="R790" s="342">
        <f t="shared" si="166"/>
        <v>0</v>
      </c>
      <c r="S790" s="379"/>
      <c r="T790" s="342">
        <f t="shared" si="167"/>
        <v>0</v>
      </c>
      <c r="U790" s="379"/>
      <c r="V790" s="342">
        <f t="shared" si="168"/>
        <v>0</v>
      </c>
      <c r="W790" s="379"/>
      <c r="X790" s="383">
        <f t="shared" si="169"/>
        <v>0</v>
      </c>
      <c r="Y790" s="377"/>
    </row>
    <row r="791" spans="1:25" x14ac:dyDescent="0.25">
      <c r="A791" s="377"/>
      <c r="B791" s="343"/>
      <c r="C791" s="377"/>
      <c r="D791" s="384"/>
      <c r="E791" s="377"/>
      <c r="F791" s="377"/>
      <c r="G791" s="381" t="str">
        <f t="shared" si="157"/>
        <v/>
      </c>
      <c r="H791" s="382">
        <f t="shared" si="158"/>
        <v>0</v>
      </c>
      <c r="I791" s="382" t="str">
        <f t="shared" si="159"/>
        <v/>
      </c>
      <c r="J791" s="382" t="str">
        <f t="shared" si="160"/>
        <v/>
      </c>
      <c r="K791" s="382" t="str">
        <f t="shared" si="161"/>
        <v/>
      </c>
      <c r="L791" s="382" t="str">
        <f t="shared" si="162"/>
        <v/>
      </c>
      <c r="M791" s="382" t="str">
        <f t="shared" si="163"/>
        <v/>
      </c>
      <c r="N791" s="342">
        <f t="shared" si="164"/>
        <v>0</v>
      </c>
      <c r="O791" s="379"/>
      <c r="P791" s="342">
        <f t="shared" si="165"/>
        <v>0</v>
      </c>
      <c r="Q791" s="379"/>
      <c r="R791" s="342">
        <f t="shared" si="166"/>
        <v>0</v>
      </c>
      <c r="S791" s="379"/>
      <c r="T791" s="342">
        <f t="shared" si="167"/>
        <v>0</v>
      </c>
      <c r="U791" s="379"/>
      <c r="V791" s="342">
        <f t="shared" si="168"/>
        <v>0</v>
      </c>
      <c r="W791" s="379"/>
      <c r="X791" s="383">
        <f t="shared" si="169"/>
        <v>0</v>
      </c>
      <c r="Y791" s="377"/>
    </row>
    <row r="792" spans="1:25" x14ac:dyDescent="0.25">
      <c r="A792" s="377"/>
      <c r="B792" s="343"/>
      <c r="C792" s="377"/>
      <c r="D792" s="384"/>
      <c r="E792" s="377"/>
      <c r="F792" s="377"/>
      <c r="G792" s="381" t="str">
        <f t="shared" si="157"/>
        <v/>
      </c>
      <c r="H792" s="382">
        <f t="shared" si="158"/>
        <v>0</v>
      </c>
      <c r="I792" s="382" t="str">
        <f t="shared" si="159"/>
        <v/>
      </c>
      <c r="J792" s="382" t="str">
        <f t="shared" si="160"/>
        <v/>
      </c>
      <c r="K792" s="382" t="str">
        <f t="shared" si="161"/>
        <v/>
      </c>
      <c r="L792" s="382" t="str">
        <f t="shared" si="162"/>
        <v/>
      </c>
      <c r="M792" s="382" t="str">
        <f t="shared" si="163"/>
        <v/>
      </c>
      <c r="N792" s="342">
        <f t="shared" si="164"/>
        <v>0</v>
      </c>
      <c r="O792" s="379"/>
      <c r="P792" s="342">
        <f t="shared" si="165"/>
        <v>0</v>
      </c>
      <c r="Q792" s="379"/>
      <c r="R792" s="342">
        <f t="shared" si="166"/>
        <v>0</v>
      </c>
      <c r="S792" s="379"/>
      <c r="T792" s="342">
        <f t="shared" si="167"/>
        <v>0</v>
      </c>
      <c r="U792" s="379"/>
      <c r="V792" s="342">
        <f t="shared" si="168"/>
        <v>0</v>
      </c>
      <c r="W792" s="379"/>
      <c r="X792" s="383">
        <f t="shared" si="169"/>
        <v>0</v>
      </c>
      <c r="Y792" s="377"/>
    </row>
    <row r="793" spans="1:25" x14ac:dyDescent="0.25">
      <c r="A793" s="377"/>
      <c r="B793" s="343"/>
      <c r="C793" s="377"/>
      <c r="D793" s="384"/>
      <c r="E793" s="377"/>
      <c r="F793" s="377"/>
      <c r="G793" s="381" t="str">
        <f t="shared" si="157"/>
        <v/>
      </c>
      <c r="H793" s="382">
        <f t="shared" si="158"/>
        <v>0</v>
      </c>
      <c r="I793" s="382" t="str">
        <f t="shared" si="159"/>
        <v/>
      </c>
      <c r="J793" s="382" t="str">
        <f t="shared" si="160"/>
        <v/>
      </c>
      <c r="K793" s="382" t="str">
        <f t="shared" si="161"/>
        <v/>
      </c>
      <c r="L793" s="382" t="str">
        <f t="shared" si="162"/>
        <v/>
      </c>
      <c r="M793" s="382" t="str">
        <f t="shared" si="163"/>
        <v/>
      </c>
      <c r="N793" s="342">
        <f t="shared" si="164"/>
        <v>0</v>
      </c>
      <c r="O793" s="379"/>
      <c r="P793" s="342">
        <f t="shared" si="165"/>
        <v>0</v>
      </c>
      <c r="Q793" s="379"/>
      <c r="R793" s="342">
        <f t="shared" si="166"/>
        <v>0</v>
      </c>
      <c r="S793" s="379"/>
      <c r="T793" s="342">
        <f t="shared" si="167"/>
        <v>0</v>
      </c>
      <c r="U793" s="379"/>
      <c r="V793" s="342">
        <f t="shared" si="168"/>
        <v>0</v>
      </c>
      <c r="W793" s="379"/>
      <c r="X793" s="383">
        <f t="shared" si="169"/>
        <v>0</v>
      </c>
      <c r="Y793" s="377"/>
    </row>
    <row r="794" spans="1:25" x14ac:dyDescent="0.25">
      <c r="A794" s="377"/>
      <c r="B794" s="343"/>
      <c r="C794" s="377"/>
      <c r="D794" s="384"/>
      <c r="E794" s="377"/>
      <c r="F794" s="377"/>
      <c r="G794" s="381" t="str">
        <f t="shared" si="157"/>
        <v/>
      </c>
      <c r="H794" s="382">
        <f t="shared" si="158"/>
        <v>0</v>
      </c>
      <c r="I794" s="382" t="str">
        <f t="shared" si="159"/>
        <v/>
      </c>
      <c r="J794" s="382" t="str">
        <f t="shared" si="160"/>
        <v/>
      </c>
      <c r="K794" s="382" t="str">
        <f t="shared" si="161"/>
        <v/>
      </c>
      <c r="L794" s="382" t="str">
        <f t="shared" si="162"/>
        <v/>
      </c>
      <c r="M794" s="382" t="str">
        <f t="shared" si="163"/>
        <v/>
      </c>
      <c r="N794" s="342">
        <f t="shared" si="164"/>
        <v>0</v>
      </c>
      <c r="O794" s="379"/>
      <c r="P794" s="342">
        <f t="shared" si="165"/>
        <v>0</v>
      </c>
      <c r="Q794" s="379"/>
      <c r="R794" s="342">
        <f t="shared" si="166"/>
        <v>0</v>
      </c>
      <c r="S794" s="379"/>
      <c r="T794" s="342">
        <f t="shared" si="167"/>
        <v>0</v>
      </c>
      <c r="U794" s="379"/>
      <c r="V794" s="342">
        <f t="shared" si="168"/>
        <v>0</v>
      </c>
      <c r="W794" s="379"/>
      <c r="X794" s="383">
        <f t="shared" si="169"/>
        <v>0</v>
      </c>
      <c r="Y794" s="377"/>
    </row>
    <row r="795" spans="1:25" x14ac:dyDescent="0.25">
      <c r="A795" s="377"/>
      <c r="B795" s="343"/>
      <c r="C795" s="377"/>
      <c r="D795" s="384"/>
      <c r="E795" s="377"/>
      <c r="F795" s="377"/>
      <c r="G795" s="381" t="str">
        <f t="shared" si="157"/>
        <v/>
      </c>
      <c r="H795" s="382">
        <f t="shared" si="158"/>
        <v>0</v>
      </c>
      <c r="I795" s="382" t="str">
        <f t="shared" si="159"/>
        <v/>
      </c>
      <c r="J795" s="382" t="str">
        <f t="shared" si="160"/>
        <v/>
      </c>
      <c r="K795" s="382" t="str">
        <f t="shared" si="161"/>
        <v/>
      </c>
      <c r="L795" s="382" t="str">
        <f t="shared" si="162"/>
        <v/>
      </c>
      <c r="M795" s="382" t="str">
        <f t="shared" si="163"/>
        <v/>
      </c>
      <c r="N795" s="342">
        <f t="shared" si="164"/>
        <v>0</v>
      </c>
      <c r="O795" s="379"/>
      <c r="P795" s="342">
        <f t="shared" si="165"/>
        <v>0</v>
      </c>
      <c r="Q795" s="379"/>
      <c r="R795" s="342">
        <f t="shared" si="166"/>
        <v>0</v>
      </c>
      <c r="S795" s="379"/>
      <c r="T795" s="342">
        <f t="shared" si="167"/>
        <v>0</v>
      </c>
      <c r="U795" s="379"/>
      <c r="V795" s="342">
        <f t="shared" si="168"/>
        <v>0</v>
      </c>
      <c r="W795" s="379"/>
      <c r="X795" s="383">
        <f t="shared" si="169"/>
        <v>0</v>
      </c>
      <c r="Y795" s="377"/>
    </row>
    <row r="796" spans="1:25" x14ac:dyDescent="0.25">
      <c r="A796" s="377"/>
      <c r="B796" s="343"/>
      <c r="C796" s="377"/>
      <c r="D796" s="384"/>
      <c r="E796" s="377"/>
      <c r="F796" s="377"/>
      <c r="G796" s="381" t="str">
        <f t="shared" si="157"/>
        <v/>
      </c>
      <c r="H796" s="382">
        <f t="shared" si="158"/>
        <v>0</v>
      </c>
      <c r="I796" s="382" t="str">
        <f t="shared" si="159"/>
        <v/>
      </c>
      <c r="J796" s="382" t="str">
        <f t="shared" si="160"/>
        <v/>
      </c>
      <c r="K796" s="382" t="str">
        <f t="shared" si="161"/>
        <v/>
      </c>
      <c r="L796" s="382" t="str">
        <f t="shared" si="162"/>
        <v/>
      </c>
      <c r="M796" s="382" t="str">
        <f t="shared" si="163"/>
        <v/>
      </c>
      <c r="N796" s="342">
        <f t="shared" si="164"/>
        <v>0</v>
      </c>
      <c r="O796" s="379"/>
      <c r="P796" s="342">
        <f t="shared" si="165"/>
        <v>0</v>
      </c>
      <c r="Q796" s="379"/>
      <c r="R796" s="342">
        <f t="shared" si="166"/>
        <v>0</v>
      </c>
      <c r="S796" s="379"/>
      <c r="T796" s="342">
        <f t="shared" si="167"/>
        <v>0</v>
      </c>
      <c r="U796" s="379"/>
      <c r="V796" s="342">
        <f t="shared" si="168"/>
        <v>0</v>
      </c>
      <c r="W796" s="379"/>
      <c r="X796" s="383">
        <f t="shared" si="169"/>
        <v>0</v>
      </c>
      <c r="Y796" s="377"/>
    </row>
    <row r="797" spans="1:25" x14ac:dyDescent="0.25">
      <c r="A797" s="377"/>
      <c r="B797" s="343"/>
      <c r="C797" s="377"/>
      <c r="D797" s="384"/>
      <c r="E797" s="377"/>
      <c r="F797" s="377"/>
      <c r="G797" s="381" t="str">
        <f t="shared" si="157"/>
        <v/>
      </c>
      <c r="H797" s="382">
        <f t="shared" si="158"/>
        <v>0</v>
      </c>
      <c r="I797" s="382" t="str">
        <f t="shared" si="159"/>
        <v/>
      </c>
      <c r="J797" s="382" t="str">
        <f t="shared" si="160"/>
        <v/>
      </c>
      <c r="K797" s="382" t="str">
        <f t="shared" si="161"/>
        <v/>
      </c>
      <c r="L797" s="382" t="str">
        <f t="shared" si="162"/>
        <v/>
      </c>
      <c r="M797" s="382" t="str">
        <f t="shared" si="163"/>
        <v/>
      </c>
      <c r="N797" s="342">
        <f t="shared" si="164"/>
        <v>0</v>
      </c>
      <c r="O797" s="379"/>
      <c r="P797" s="342">
        <f t="shared" si="165"/>
        <v>0</v>
      </c>
      <c r="Q797" s="379"/>
      <c r="R797" s="342">
        <f t="shared" si="166"/>
        <v>0</v>
      </c>
      <c r="S797" s="379"/>
      <c r="T797" s="342">
        <f t="shared" si="167"/>
        <v>0</v>
      </c>
      <c r="U797" s="379"/>
      <c r="V797" s="342">
        <f t="shared" si="168"/>
        <v>0</v>
      </c>
      <c r="W797" s="379"/>
      <c r="X797" s="383">
        <f t="shared" si="169"/>
        <v>0</v>
      </c>
      <c r="Y797" s="377"/>
    </row>
    <row r="798" spans="1:25" x14ac:dyDescent="0.25">
      <c r="A798" s="377"/>
      <c r="B798" s="343"/>
      <c r="C798" s="377"/>
      <c r="D798" s="384"/>
      <c r="E798" s="377"/>
      <c r="F798" s="377"/>
      <c r="G798" s="381" t="str">
        <f t="shared" si="157"/>
        <v/>
      </c>
      <c r="H798" s="382">
        <f t="shared" si="158"/>
        <v>0</v>
      </c>
      <c r="I798" s="382" t="str">
        <f t="shared" si="159"/>
        <v/>
      </c>
      <c r="J798" s="382" t="str">
        <f t="shared" si="160"/>
        <v/>
      </c>
      <c r="K798" s="382" t="str">
        <f t="shared" si="161"/>
        <v/>
      </c>
      <c r="L798" s="382" t="str">
        <f t="shared" si="162"/>
        <v/>
      </c>
      <c r="M798" s="382" t="str">
        <f t="shared" si="163"/>
        <v/>
      </c>
      <c r="N798" s="342">
        <f t="shared" si="164"/>
        <v>0</v>
      </c>
      <c r="O798" s="379"/>
      <c r="P798" s="342">
        <f t="shared" si="165"/>
        <v>0</v>
      </c>
      <c r="Q798" s="379"/>
      <c r="R798" s="342">
        <f t="shared" si="166"/>
        <v>0</v>
      </c>
      <c r="S798" s="379"/>
      <c r="T798" s="342">
        <f t="shared" si="167"/>
        <v>0</v>
      </c>
      <c r="U798" s="379"/>
      <c r="V798" s="342">
        <f t="shared" si="168"/>
        <v>0</v>
      </c>
      <c r="W798" s="379"/>
      <c r="X798" s="383">
        <f t="shared" si="169"/>
        <v>0</v>
      </c>
      <c r="Y798" s="377"/>
    </row>
    <row r="799" spans="1:25" x14ac:dyDescent="0.25">
      <c r="A799" s="377"/>
      <c r="B799" s="343"/>
      <c r="C799" s="377"/>
      <c r="D799" s="384"/>
      <c r="E799" s="377"/>
      <c r="F799" s="377"/>
      <c r="G799" s="381" t="str">
        <f t="shared" si="157"/>
        <v/>
      </c>
      <c r="H799" s="382">
        <f t="shared" si="158"/>
        <v>0</v>
      </c>
      <c r="I799" s="382" t="str">
        <f t="shared" si="159"/>
        <v/>
      </c>
      <c r="J799" s="382" t="str">
        <f t="shared" si="160"/>
        <v/>
      </c>
      <c r="K799" s="382" t="str">
        <f t="shared" si="161"/>
        <v/>
      </c>
      <c r="L799" s="382" t="str">
        <f t="shared" si="162"/>
        <v/>
      </c>
      <c r="M799" s="382" t="str">
        <f t="shared" si="163"/>
        <v/>
      </c>
      <c r="N799" s="342">
        <f t="shared" si="164"/>
        <v>0</v>
      </c>
      <c r="O799" s="379"/>
      <c r="P799" s="342">
        <f t="shared" si="165"/>
        <v>0</v>
      </c>
      <c r="Q799" s="379"/>
      <c r="R799" s="342">
        <f t="shared" si="166"/>
        <v>0</v>
      </c>
      <c r="S799" s="379"/>
      <c r="T799" s="342">
        <f t="shared" si="167"/>
        <v>0</v>
      </c>
      <c r="U799" s="379"/>
      <c r="V799" s="342">
        <f t="shared" si="168"/>
        <v>0</v>
      </c>
      <c r="W799" s="379"/>
      <c r="X799" s="383">
        <f t="shared" si="169"/>
        <v>0</v>
      </c>
      <c r="Y799" s="377"/>
    </row>
    <row r="800" spans="1:25" x14ac:dyDescent="0.25">
      <c r="A800" s="377"/>
      <c r="B800" s="343"/>
      <c r="C800" s="377"/>
      <c r="D800" s="384"/>
      <c r="E800" s="377"/>
      <c r="F800" s="377"/>
      <c r="G800" s="381" t="str">
        <f t="shared" si="157"/>
        <v/>
      </c>
      <c r="H800" s="382">
        <f t="shared" si="158"/>
        <v>0</v>
      </c>
      <c r="I800" s="382" t="str">
        <f t="shared" si="159"/>
        <v/>
      </c>
      <c r="J800" s="382" t="str">
        <f t="shared" si="160"/>
        <v/>
      </c>
      <c r="K800" s="382" t="str">
        <f t="shared" si="161"/>
        <v/>
      </c>
      <c r="L800" s="382" t="str">
        <f t="shared" si="162"/>
        <v/>
      </c>
      <c r="M800" s="382" t="str">
        <f t="shared" si="163"/>
        <v/>
      </c>
      <c r="N800" s="342">
        <f t="shared" si="164"/>
        <v>0</v>
      </c>
      <c r="O800" s="379"/>
      <c r="P800" s="342">
        <f t="shared" si="165"/>
        <v>0</v>
      </c>
      <c r="Q800" s="379"/>
      <c r="R800" s="342">
        <f t="shared" si="166"/>
        <v>0</v>
      </c>
      <c r="S800" s="379"/>
      <c r="T800" s="342">
        <f t="shared" si="167"/>
        <v>0</v>
      </c>
      <c r="U800" s="379"/>
      <c r="V800" s="342">
        <f t="shared" si="168"/>
        <v>0</v>
      </c>
      <c r="W800" s="379"/>
      <c r="X800" s="383">
        <f t="shared" si="169"/>
        <v>0</v>
      </c>
      <c r="Y800" s="377"/>
    </row>
    <row r="801" spans="1:25" x14ac:dyDescent="0.25">
      <c r="A801" s="377"/>
      <c r="B801" s="343"/>
      <c r="C801" s="377"/>
      <c r="D801" s="384"/>
      <c r="E801" s="377"/>
      <c r="F801" s="377"/>
      <c r="G801" s="381" t="str">
        <f t="shared" si="157"/>
        <v/>
      </c>
      <c r="H801" s="382">
        <f t="shared" si="158"/>
        <v>0</v>
      </c>
      <c r="I801" s="382" t="str">
        <f t="shared" si="159"/>
        <v/>
      </c>
      <c r="J801" s="382" t="str">
        <f t="shared" si="160"/>
        <v/>
      </c>
      <c r="K801" s="382" t="str">
        <f t="shared" si="161"/>
        <v/>
      </c>
      <c r="L801" s="382" t="str">
        <f t="shared" si="162"/>
        <v/>
      </c>
      <c r="M801" s="382" t="str">
        <f t="shared" si="163"/>
        <v/>
      </c>
      <c r="N801" s="342">
        <f t="shared" si="164"/>
        <v>0</v>
      </c>
      <c r="O801" s="379"/>
      <c r="P801" s="342">
        <f t="shared" si="165"/>
        <v>0</v>
      </c>
      <c r="Q801" s="379"/>
      <c r="R801" s="342">
        <f t="shared" si="166"/>
        <v>0</v>
      </c>
      <c r="S801" s="379"/>
      <c r="T801" s="342">
        <f t="shared" si="167"/>
        <v>0</v>
      </c>
      <c r="U801" s="379"/>
      <c r="V801" s="342">
        <f t="shared" si="168"/>
        <v>0</v>
      </c>
      <c r="W801" s="379"/>
      <c r="X801" s="383">
        <f t="shared" si="169"/>
        <v>0</v>
      </c>
      <c r="Y801" s="377"/>
    </row>
    <row r="802" spans="1:25" x14ac:dyDescent="0.25">
      <c r="A802" s="377"/>
      <c r="B802" s="343"/>
      <c r="C802" s="377"/>
      <c r="D802" s="384"/>
      <c r="E802" s="377"/>
      <c r="F802" s="377"/>
      <c r="G802" s="381" t="str">
        <f t="shared" si="157"/>
        <v/>
      </c>
      <c r="H802" s="382">
        <f t="shared" si="158"/>
        <v>0</v>
      </c>
      <c r="I802" s="382" t="str">
        <f t="shared" si="159"/>
        <v/>
      </c>
      <c r="J802" s="382" t="str">
        <f t="shared" si="160"/>
        <v/>
      </c>
      <c r="K802" s="382" t="str">
        <f t="shared" si="161"/>
        <v/>
      </c>
      <c r="L802" s="382" t="str">
        <f t="shared" si="162"/>
        <v/>
      </c>
      <c r="M802" s="382" t="str">
        <f t="shared" si="163"/>
        <v/>
      </c>
      <c r="N802" s="342">
        <f t="shared" si="164"/>
        <v>0</v>
      </c>
      <c r="O802" s="379"/>
      <c r="P802" s="342">
        <f t="shared" si="165"/>
        <v>0</v>
      </c>
      <c r="Q802" s="379"/>
      <c r="R802" s="342">
        <f t="shared" si="166"/>
        <v>0</v>
      </c>
      <c r="S802" s="379"/>
      <c r="T802" s="342">
        <f t="shared" si="167"/>
        <v>0</v>
      </c>
      <c r="U802" s="379"/>
      <c r="V802" s="342">
        <f t="shared" si="168"/>
        <v>0</v>
      </c>
      <c r="W802" s="379"/>
      <c r="X802" s="383">
        <f t="shared" si="169"/>
        <v>0</v>
      </c>
      <c r="Y802" s="377"/>
    </row>
    <row r="803" spans="1:25" x14ac:dyDescent="0.25">
      <c r="A803" s="377"/>
      <c r="B803" s="343"/>
      <c r="C803" s="377"/>
      <c r="D803" s="384"/>
      <c r="E803" s="377"/>
      <c r="F803" s="377"/>
      <c r="G803" s="381" t="str">
        <f t="shared" si="157"/>
        <v/>
      </c>
      <c r="H803" s="382">
        <f t="shared" si="158"/>
        <v>0</v>
      </c>
      <c r="I803" s="382" t="str">
        <f t="shared" si="159"/>
        <v/>
      </c>
      <c r="J803" s="382" t="str">
        <f t="shared" si="160"/>
        <v/>
      </c>
      <c r="K803" s="382" t="str">
        <f t="shared" si="161"/>
        <v/>
      </c>
      <c r="L803" s="382" t="str">
        <f t="shared" si="162"/>
        <v/>
      </c>
      <c r="M803" s="382" t="str">
        <f t="shared" si="163"/>
        <v/>
      </c>
      <c r="N803" s="342">
        <f t="shared" si="164"/>
        <v>0</v>
      </c>
      <c r="O803" s="379"/>
      <c r="P803" s="342">
        <f t="shared" si="165"/>
        <v>0</v>
      </c>
      <c r="Q803" s="379"/>
      <c r="R803" s="342">
        <f t="shared" si="166"/>
        <v>0</v>
      </c>
      <c r="S803" s="379"/>
      <c r="T803" s="342">
        <f t="shared" si="167"/>
        <v>0</v>
      </c>
      <c r="U803" s="379"/>
      <c r="V803" s="342">
        <f t="shared" si="168"/>
        <v>0</v>
      </c>
      <c r="W803" s="379"/>
      <c r="X803" s="383">
        <f t="shared" si="169"/>
        <v>0</v>
      </c>
      <c r="Y803" s="377"/>
    </row>
    <row r="804" spans="1:25" x14ac:dyDescent="0.25">
      <c r="A804" s="377"/>
      <c r="B804" s="343"/>
      <c r="C804" s="377"/>
      <c r="D804" s="384"/>
      <c r="E804" s="377"/>
      <c r="F804" s="377"/>
      <c r="G804" s="381" t="str">
        <f t="shared" si="157"/>
        <v/>
      </c>
      <c r="H804" s="382">
        <f t="shared" si="158"/>
        <v>0</v>
      </c>
      <c r="I804" s="382" t="str">
        <f t="shared" si="159"/>
        <v/>
      </c>
      <c r="J804" s="382" t="str">
        <f t="shared" si="160"/>
        <v/>
      </c>
      <c r="K804" s="382" t="str">
        <f t="shared" si="161"/>
        <v/>
      </c>
      <c r="L804" s="382" t="str">
        <f t="shared" si="162"/>
        <v/>
      </c>
      <c r="M804" s="382" t="str">
        <f t="shared" si="163"/>
        <v/>
      </c>
      <c r="N804" s="342">
        <f t="shared" si="164"/>
        <v>0</v>
      </c>
      <c r="O804" s="379"/>
      <c r="P804" s="342">
        <f t="shared" si="165"/>
        <v>0</v>
      </c>
      <c r="Q804" s="379"/>
      <c r="R804" s="342">
        <f t="shared" si="166"/>
        <v>0</v>
      </c>
      <c r="S804" s="379"/>
      <c r="T804" s="342">
        <f t="shared" si="167"/>
        <v>0</v>
      </c>
      <c r="U804" s="379"/>
      <c r="V804" s="342">
        <f t="shared" si="168"/>
        <v>0</v>
      </c>
      <c r="W804" s="379"/>
      <c r="X804" s="383">
        <f t="shared" si="169"/>
        <v>0</v>
      </c>
      <c r="Y804" s="377"/>
    </row>
    <row r="805" spans="1:25" x14ac:dyDescent="0.25">
      <c r="A805" s="377"/>
      <c r="B805" s="343"/>
      <c r="C805" s="377"/>
      <c r="D805" s="384"/>
      <c r="E805" s="377"/>
      <c r="F805" s="377"/>
      <c r="G805" s="381" t="str">
        <f t="shared" si="157"/>
        <v/>
      </c>
      <c r="H805" s="382">
        <f t="shared" si="158"/>
        <v>0</v>
      </c>
      <c r="I805" s="382" t="str">
        <f t="shared" si="159"/>
        <v/>
      </c>
      <c r="J805" s="382" t="str">
        <f t="shared" si="160"/>
        <v/>
      </c>
      <c r="K805" s="382" t="str">
        <f t="shared" si="161"/>
        <v/>
      </c>
      <c r="L805" s="382" t="str">
        <f t="shared" si="162"/>
        <v/>
      </c>
      <c r="M805" s="382" t="str">
        <f t="shared" si="163"/>
        <v/>
      </c>
      <c r="N805" s="342">
        <f t="shared" si="164"/>
        <v>0</v>
      </c>
      <c r="O805" s="379"/>
      <c r="P805" s="342">
        <f t="shared" si="165"/>
        <v>0</v>
      </c>
      <c r="Q805" s="379"/>
      <c r="R805" s="342">
        <f t="shared" si="166"/>
        <v>0</v>
      </c>
      <c r="S805" s="379"/>
      <c r="T805" s="342">
        <f t="shared" si="167"/>
        <v>0</v>
      </c>
      <c r="U805" s="379"/>
      <c r="V805" s="342">
        <f t="shared" si="168"/>
        <v>0</v>
      </c>
      <c r="W805" s="379"/>
      <c r="X805" s="383">
        <f t="shared" si="169"/>
        <v>0</v>
      </c>
      <c r="Y805" s="377"/>
    </row>
    <row r="806" spans="1:25" x14ac:dyDescent="0.25">
      <c r="A806" s="377"/>
      <c r="B806" s="343"/>
      <c r="C806" s="377"/>
      <c r="D806" s="384"/>
      <c r="E806" s="377"/>
      <c r="F806" s="377"/>
      <c r="G806" s="381" t="str">
        <f t="shared" si="157"/>
        <v/>
      </c>
      <c r="H806" s="382">
        <f t="shared" si="158"/>
        <v>0</v>
      </c>
      <c r="I806" s="382" t="str">
        <f t="shared" si="159"/>
        <v/>
      </c>
      <c r="J806" s="382" t="str">
        <f t="shared" si="160"/>
        <v/>
      </c>
      <c r="K806" s="382" t="str">
        <f t="shared" si="161"/>
        <v/>
      </c>
      <c r="L806" s="382" t="str">
        <f t="shared" si="162"/>
        <v/>
      </c>
      <c r="M806" s="382" t="str">
        <f t="shared" si="163"/>
        <v/>
      </c>
      <c r="N806" s="342">
        <f t="shared" si="164"/>
        <v>0</v>
      </c>
      <c r="O806" s="379"/>
      <c r="P806" s="342">
        <f t="shared" si="165"/>
        <v>0</v>
      </c>
      <c r="Q806" s="379"/>
      <c r="R806" s="342">
        <f t="shared" si="166"/>
        <v>0</v>
      </c>
      <c r="S806" s="379"/>
      <c r="T806" s="342">
        <f t="shared" si="167"/>
        <v>0</v>
      </c>
      <c r="U806" s="379"/>
      <c r="V806" s="342">
        <f t="shared" si="168"/>
        <v>0</v>
      </c>
      <c r="W806" s="379"/>
      <c r="X806" s="383">
        <f t="shared" si="169"/>
        <v>0</v>
      </c>
      <c r="Y806" s="377"/>
    </row>
    <row r="807" spans="1:25" x14ac:dyDescent="0.25">
      <c r="A807" s="377"/>
      <c r="B807" s="343"/>
      <c r="C807" s="377"/>
      <c r="D807" s="384"/>
      <c r="E807" s="377"/>
      <c r="F807" s="377"/>
      <c r="G807" s="381" t="str">
        <f t="shared" si="157"/>
        <v/>
      </c>
      <c r="H807" s="382">
        <f t="shared" si="158"/>
        <v>0</v>
      </c>
      <c r="I807" s="382" t="str">
        <f t="shared" si="159"/>
        <v/>
      </c>
      <c r="J807" s="382" t="str">
        <f t="shared" si="160"/>
        <v/>
      </c>
      <c r="K807" s="382" t="str">
        <f t="shared" si="161"/>
        <v/>
      </c>
      <c r="L807" s="382" t="str">
        <f t="shared" si="162"/>
        <v/>
      </c>
      <c r="M807" s="382" t="str">
        <f t="shared" si="163"/>
        <v/>
      </c>
      <c r="N807" s="342">
        <f t="shared" si="164"/>
        <v>0</v>
      </c>
      <c r="O807" s="379"/>
      <c r="P807" s="342">
        <f t="shared" si="165"/>
        <v>0</v>
      </c>
      <c r="Q807" s="379"/>
      <c r="R807" s="342">
        <f t="shared" si="166"/>
        <v>0</v>
      </c>
      <c r="S807" s="379"/>
      <c r="T807" s="342">
        <f t="shared" si="167"/>
        <v>0</v>
      </c>
      <c r="U807" s="379"/>
      <c r="V807" s="342">
        <f t="shared" si="168"/>
        <v>0</v>
      </c>
      <c r="W807" s="379"/>
      <c r="X807" s="383">
        <f t="shared" si="169"/>
        <v>0</v>
      </c>
      <c r="Y807" s="377"/>
    </row>
    <row r="808" spans="1:25" x14ac:dyDescent="0.25">
      <c r="A808" s="377"/>
      <c r="B808" s="343"/>
      <c r="C808" s="377"/>
      <c r="D808" s="384"/>
      <c r="E808" s="377"/>
      <c r="F808" s="377"/>
      <c r="G808" s="381" t="str">
        <f t="shared" si="157"/>
        <v/>
      </c>
      <c r="H808" s="382">
        <f t="shared" si="158"/>
        <v>0</v>
      </c>
      <c r="I808" s="382" t="str">
        <f t="shared" si="159"/>
        <v/>
      </c>
      <c r="J808" s="382" t="str">
        <f t="shared" si="160"/>
        <v/>
      </c>
      <c r="K808" s="382" t="str">
        <f t="shared" si="161"/>
        <v/>
      </c>
      <c r="L808" s="382" t="str">
        <f t="shared" si="162"/>
        <v/>
      </c>
      <c r="M808" s="382" t="str">
        <f t="shared" si="163"/>
        <v/>
      </c>
      <c r="N808" s="342">
        <f t="shared" si="164"/>
        <v>0</v>
      </c>
      <c r="O808" s="379"/>
      <c r="P808" s="342">
        <f t="shared" si="165"/>
        <v>0</v>
      </c>
      <c r="Q808" s="379"/>
      <c r="R808" s="342">
        <f t="shared" si="166"/>
        <v>0</v>
      </c>
      <c r="S808" s="379"/>
      <c r="T808" s="342">
        <f t="shared" si="167"/>
        <v>0</v>
      </c>
      <c r="U808" s="379"/>
      <c r="V808" s="342">
        <f t="shared" si="168"/>
        <v>0</v>
      </c>
      <c r="W808" s="379"/>
      <c r="X808" s="383">
        <f t="shared" si="169"/>
        <v>0</v>
      </c>
      <c r="Y808" s="377"/>
    </row>
    <row r="809" spans="1:25" x14ac:dyDescent="0.25">
      <c r="A809" s="377"/>
      <c r="B809" s="343"/>
      <c r="C809" s="377"/>
      <c r="D809" s="384"/>
      <c r="E809" s="377"/>
      <c r="F809" s="377"/>
      <c r="G809" s="381" t="str">
        <f t="shared" si="157"/>
        <v/>
      </c>
      <c r="H809" s="382">
        <f t="shared" si="158"/>
        <v>0</v>
      </c>
      <c r="I809" s="382" t="str">
        <f t="shared" si="159"/>
        <v/>
      </c>
      <c r="J809" s="382" t="str">
        <f t="shared" si="160"/>
        <v/>
      </c>
      <c r="K809" s="382" t="str">
        <f t="shared" si="161"/>
        <v/>
      </c>
      <c r="L809" s="382" t="str">
        <f t="shared" si="162"/>
        <v/>
      </c>
      <c r="M809" s="382" t="str">
        <f t="shared" si="163"/>
        <v/>
      </c>
      <c r="N809" s="342">
        <f t="shared" si="164"/>
        <v>0</v>
      </c>
      <c r="O809" s="379"/>
      <c r="P809" s="342">
        <f t="shared" si="165"/>
        <v>0</v>
      </c>
      <c r="Q809" s="379"/>
      <c r="R809" s="342">
        <f t="shared" si="166"/>
        <v>0</v>
      </c>
      <c r="S809" s="379"/>
      <c r="T809" s="342">
        <f t="shared" si="167"/>
        <v>0</v>
      </c>
      <c r="U809" s="379"/>
      <c r="V809" s="342">
        <f t="shared" si="168"/>
        <v>0</v>
      </c>
      <c r="W809" s="379"/>
      <c r="X809" s="383">
        <f t="shared" si="169"/>
        <v>0</v>
      </c>
      <c r="Y809" s="377"/>
    </row>
    <row r="810" spans="1:25" x14ac:dyDescent="0.25">
      <c r="A810" s="377"/>
      <c r="B810" s="343"/>
      <c r="C810" s="377"/>
      <c r="D810" s="384"/>
      <c r="E810" s="377"/>
      <c r="F810" s="377"/>
      <c r="G810" s="381" t="str">
        <f t="shared" si="157"/>
        <v/>
      </c>
      <c r="H810" s="382">
        <f t="shared" si="158"/>
        <v>0</v>
      </c>
      <c r="I810" s="382" t="str">
        <f t="shared" si="159"/>
        <v/>
      </c>
      <c r="J810" s="382" t="str">
        <f t="shared" si="160"/>
        <v/>
      </c>
      <c r="K810" s="382" t="str">
        <f t="shared" si="161"/>
        <v/>
      </c>
      <c r="L810" s="382" t="str">
        <f t="shared" si="162"/>
        <v/>
      </c>
      <c r="M810" s="382" t="str">
        <f t="shared" si="163"/>
        <v/>
      </c>
      <c r="N810" s="342">
        <f t="shared" si="164"/>
        <v>0</v>
      </c>
      <c r="O810" s="379"/>
      <c r="P810" s="342">
        <f t="shared" si="165"/>
        <v>0</v>
      </c>
      <c r="Q810" s="379"/>
      <c r="R810" s="342">
        <f t="shared" si="166"/>
        <v>0</v>
      </c>
      <c r="S810" s="379"/>
      <c r="T810" s="342">
        <f t="shared" si="167"/>
        <v>0</v>
      </c>
      <c r="U810" s="379"/>
      <c r="V810" s="342">
        <f t="shared" si="168"/>
        <v>0</v>
      </c>
      <c r="W810" s="379"/>
      <c r="X810" s="383">
        <f t="shared" si="169"/>
        <v>0</v>
      </c>
      <c r="Y810" s="377"/>
    </row>
    <row r="811" spans="1:25" x14ac:dyDescent="0.25">
      <c r="A811" s="377"/>
      <c r="B811" s="343"/>
      <c r="C811" s="377"/>
      <c r="D811" s="384"/>
      <c r="E811" s="377"/>
      <c r="F811" s="377"/>
      <c r="G811" s="381" t="str">
        <f t="shared" si="157"/>
        <v/>
      </c>
      <c r="H811" s="382">
        <f t="shared" si="158"/>
        <v>0</v>
      </c>
      <c r="I811" s="382" t="str">
        <f t="shared" si="159"/>
        <v/>
      </c>
      <c r="J811" s="382" t="str">
        <f t="shared" si="160"/>
        <v/>
      </c>
      <c r="K811" s="382" t="str">
        <f t="shared" si="161"/>
        <v/>
      </c>
      <c r="L811" s="382" t="str">
        <f t="shared" si="162"/>
        <v/>
      </c>
      <c r="M811" s="382" t="str">
        <f t="shared" si="163"/>
        <v/>
      </c>
      <c r="N811" s="342">
        <f t="shared" si="164"/>
        <v>0</v>
      </c>
      <c r="O811" s="379"/>
      <c r="P811" s="342">
        <f t="shared" si="165"/>
        <v>0</v>
      </c>
      <c r="Q811" s="379"/>
      <c r="R811" s="342">
        <f t="shared" si="166"/>
        <v>0</v>
      </c>
      <c r="S811" s="379"/>
      <c r="T811" s="342">
        <f t="shared" si="167"/>
        <v>0</v>
      </c>
      <c r="U811" s="379"/>
      <c r="V811" s="342">
        <f t="shared" si="168"/>
        <v>0</v>
      </c>
      <c r="W811" s="379"/>
      <c r="X811" s="383">
        <f t="shared" si="169"/>
        <v>0</v>
      </c>
      <c r="Y811" s="377"/>
    </row>
    <row r="812" spans="1:25" x14ac:dyDescent="0.25">
      <c r="A812" s="377"/>
      <c r="B812" s="343"/>
      <c r="C812" s="377"/>
      <c r="D812" s="384"/>
      <c r="E812" s="377"/>
      <c r="F812" s="377"/>
      <c r="G812" s="381" t="str">
        <f t="shared" si="157"/>
        <v/>
      </c>
      <c r="H812" s="382">
        <f t="shared" si="158"/>
        <v>0</v>
      </c>
      <c r="I812" s="382" t="str">
        <f t="shared" si="159"/>
        <v/>
      </c>
      <c r="J812" s="382" t="str">
        <f t="shared" si="160"/>
        <v/>
      </c>
      <c r="K812" s="382" t="str">
        <f t="shared" si="161"/>
        <v/>
      </c>
      <c r="L812" s="382" t="str">
        <f t="shared" si="162"/>
        <v/>
      </c>
      <c r="M812" s="382" t="str">
        <f t="shared" si="163"/>
        <v/>
      </c>
      <c r="N812" s="342">
        <f t="shared" si="164"/>
        <v>0</v>
      </c>
      <c r="O812" s="379"/>
      <c r="P812" s="342">
        <f t="shared" si="165"/>
        <v>0</v>
      </c>
      <c r="Q812" s="379"/>
      <c r="R812" s="342">
        <f t="shared" si="166"/>
        <v>0</v>
      </c>
      <c r="S812" s="379"/>
      <c r="T812" s="342">
        <f t="shared" si="167"/>
        <v>0</v>
      </c>
      <c r="U812" s="379"/>
      <c r="V812" s="342">
        <f t="shared" si="168"/>
        <v>0</v>
      </c>
      <c r="W812" s="379"/>
      <c r="X812" s="383">
        <f t="shared" si="169"/>
        <v>0</v>
      </c>
      <c r="Y812" s="377"/>
    </row>
    <row r="813" spans="1:25" x14ac:dyDescent="0.25">
      <c r="A813" s="377"/>
      <c r="B813" s="343"/>
      <c r="C813" s="377"/>
      <c r="D813" s="384"/>
      <c r="E813" s="377"/>
      <c r="F813" s="377"/>
      <c r="G813" s="381" t="str">
        <f t="shared" si="157"/>
        <v/>
      </c>
      <c r="H813" s="382">
        <f t="shared" si="158"/>
        <v>0</v>
      </c>
      <c r="I813" s="382" t="str">
        <f t="shared" si="159"/>
        <v/>
      </c>
      <c r="J813" s="382" t="str">
        <f t="shared" si="160"/>
        <v/>
      </c>
      <c r="K813" s="382" t="str">
        <f t="shared" si="161"/>
        <v/>
      </c>
      <c r="L813" s="382" t="str">
        <f t="shared" si="162"/>
        <v/>
      </c>
      <c r="M813" s="382" t="str">
        <f t="shared" si="163"/>
        <v/>
      </c>
      <c r="N813" s="342">
        <f t="shared" si="164"/>
        <v>0</v>
      </c>
      <c r="O813" s="379"/>
      <c r="P813" s="342">
        <f t="shared" si="165"/>
        <v>0</v>
      </c>
      <c r="Q813" s="379"/>
      <c r="R813" s="342">
        <f t="shared" si="166"/>
        <v>0</v>
      </c>
      <c r="S813" s="379"/>
      <c r="T813" s="342">
        <f t="shared" si="167"/>
        <v>0</v>
      </c>
      <c r="U813" s="379"/>
      <c r="V813" s="342">
        <f t="shared" si="168"/>
        <v>0</v>
      </c>
      <c r="W813" s="379"/>
      <c r="X813" s="383">
        <f t="shared" si="169"/>
        <v>0</v>
      </c>
      <c r="Y813" s="377"/>
    </row>
    <row r="814" spans="1:25" x14ac:dyDescent="0.25">
      <c r="A814" s="377"/>
      <c r="B814" s="343"/>
      <c r="C814" s="377"/>
      <c r="D814" s="384"/>
      <c r="E814" s="377"/>
      <c r="F814" s="377"/>
      <c r="G814" s="381" t="str">
        <f t="shared" si="157"/>
        <v/>
      </c>
      <c r="H814" s="382">
        <f t="shared" si="158"/>
        <v>0</v>
      </c>
      <c r="I814" s="382" t="str">
        <f t="shared" si="159"/>
        <v/>
      </c>
      <c r="J814" s="382" t="str">
        <f t="shared" si="160"/>
        <v/>
      </c>
      <c r="K814" s="382" t="str">
        <f t="shared" si="161"/>
        <v/>
      </c>
      <c r="L814" s="382" t="str">
        <f t="shared" si="162"/>
        <v/>
      </c>
      <c r="M814" s="382" t="str">
        <f t="shared" si="163"/>
        <v/>
      </c>
      <c r="N814" s="342">
        <f t="shared" si="164"/>
        <v>0</v>
      </c>
      <c r="O814" s="379"/>
      <c r="P814" s="342">
        <f t="shared" si="165"/>
        <v>0</v>
      </c>
      <c r="Q814" s="379"/>
      <c r="R814" s="342">
        <f t="shared" si="166"/>
        <v>0</v>
      </c>
      <c r="S814" s="379"/>
      <c r="T814" s="342">
        <f t="shared" si="167"/>
        <v>0</v>
      </c>
      <c r="U814" s="379"/>
      <c r="V814" s="342">
        <f t="shared" si="168"/>
        <v>0</v>
      </c>
      <c r="W814" s="379"/>
      <c r="X814" s="383">
        <f t="shared" si="169"/>
        <v>0</v>
      </c>
      <c r="Y814" s="377"/>
    </row>
    <row r="815" spans="1:25" x14ac:dyDescent="0.25">
      <c r="A815" s="377"/>
      <c r="B815" s="343"/>
      <c r="C815" s="377"/>
      <c r="D815" s="384"/>
      <c r="E815" s="377"/>
      <c r="F815" s="377"/>
      <c r="G815" s="381" t="str">
        <f t="shared" si="157"/>
        <v/>
      </c>
      <c r="H815" s="382">
        <f t="shared" si="158"/>
        <v>0</v>
      </c>
      <c r="I815" s="382" t="str">
        <f t="shared" si="159"/>
        <v/>
      </c>
      <c r="J815" s="382" t="str">
        <f t="shared" si="160"/>
        <v/>
      </c>
      <c r="K815" s="382" t="str">
        <f t="shared" si="161"/>
        <v/>
      </c>
      <c r="L815" s="382" t="str">
        <f t="shared" si="162"/>
        <v/>
      </c>
      <c r="M815" s="382" t="str">
        <f t="shared" si="163"/>
        <v/>
      </c>
      <c r="N815" s="342">
        <f t="shared" si="164"/>
        <v>0</v>
      </c>
      <c r="O815" s="379"/>
      <c r="P815" s="342">
        <f t="shared" si="165"/>
        <v>0</v>
      </c>
      <c r="Q815" s="379"/>
      <c r="R815" s="342">
        <f t="shared" si="166"/>
        <v>0</v>
      </c>
      <c r="S815" s="379"/>
      <c r="T815" s="342">
        <f t="shared" si="167"/>
        <v>0</v>
      </c>
      <c r="U815" s="379"/>
      <c r="V815" s="342">
        <f t="shared" si="168"/>
        <v>0</v>
      </c>
      <c r="W815" s="379"/>
      <c r="X815" s="383">
        <f t="shared" si="169"/>
        <v>0</v>
      </c>
      <c r="Y815" s="377"/>
    </row>
    <row r="816" spans="1:25" x14ac:dyDescent="0.25">
      <c r="A816" s="377"/>
      <c r="B816" s="343"/>
      <c r="C816" s="377"/>
      <c r="D816" s="384"/>
      <c r="E816" s="377"/>
      <c r="F816" s="377"/>
      <c r="G816" s="381" t="str">
        <f t="shared" si="157"/>
        <v/>
      </c>
      <c r="H816" s="382">
        <f t="shared" si="158"/>
        <v>0</v>
      </c>
      <c r="I816" s="382" t="str">
        <f t="shared" si="159"/>
        <v/>
      </c>
      <c r="J816" s="382" t="str">
        <f t="shared" si="160"/>
        <v/>
      </c>
      <c r="K816" s="382" t="str">
        <f t="shared" si="161"/>
        <v/>
      </c>
      <c r="L816" s="382" t="str">
        <f t="shared" si="162"/>
        <v/>
      </c>
      <c r="M816" s="382" t="str">
        <f t="shared" si="163"/>
        <v/>
      </c>
      <c r="N816" s="342">
        <f t="shared" si="164"/>
        <v>0</v>
      </c>
      <c r="O816" s="379"/>
      <c r="P816" s="342">
        <f t="shared" si="165"/>
        <v>0</v>
      </c>
      <c r="Q816" s="379"/>
      <c r="R816" s="342">
        <f t="shared" si="166"/>
        <v>0</v>
      </c>
      <c r="S816" s="379"/>
      <c r="T816" s="342">
        <f t="shared" si="167"/>
        <v>0</v>
      </c>
      <c r="U816" s="379"/>
      <c r="V816" s="342">
        <f t="shared" si="168"/>
        <v>0</v>
      </c>
      <c r="W816" s="379"/>
      <c r="X816" s="383">
        <f t="shared" si="169"/>
        <v>0</v>
      </c>
      <c r="Y816" s="377"/>
    </row>
    <row r="817" spans="1:25" x14ac:dyDescent="0.25">
      <c r="A817" s="377"/>
      <c r="B817" s="343"/>
      <c r="C817" s="377"/>
      <c r="D817" s="384"/>
      <c r="E817" s="377"/>
      <c r="F817" s="377"/>
      <c r="G817" s="381" t="str">
        <f t="shared" si="157"/>
        <v/>
      </c>
      <c r="H817" s="382">
        <f t="shared" si="158"/>
        <v>0</v>
      </c>
      <c r="I817" s="382" t="str">
        <f t="shared" si="159"/>
        <v/>
      </c>
      <c r="J817" s="382" t="str">
        <f t="shared" si="160"/>
        <v/>
      </c>
      <c r="K817" s="382" t="str">
        <f t="shared" si="161"/>
        <v/>
      </c>
      <c r="L817" s="382" t="str">
        <f t="shared" si="162"/>
        <v/>
      </c>
      <c r="M817" s="382" t="str">
        <f t="shared" si="163"/>
        <v/>
      </c>
      <c r="N817" s="342">
        <f t="shared" si="164"/>
        <v>0</v>
      </c>
      <c r="O817" s="379"/>
      <c r="P817" s="342">
        <f t="shared" si="165"/>
        <v>0</v>
      </c>
      <c r="Q817" s="379"/>
      <c r="R817" s="342">
        <f t="shared" si="166"/>
        <v>0</v>
      </c>
      <c r="S817" s="379"/>
      <c r="T817" s="342">
        <f t="shared" si="167"/>
        <v>0</v>
      </c>
      <c r="U817" s="379"/>
      <c r="V817" s="342">
        <f t="shared" si="168"/>
        <v>0</v>
      </c>
      <c r="W817" s="379"/>
      <c r="X817" s="383">
        <f t="shared" si="169"/>
        <v>0</v>
      </c>
      <c r="Y817" s="377"/>
    </row>
    <row r="818" spans="1:25" x14ac:dyDescent="0.25">
      <c r="A818" s="377"/>
      <c r="B818" s="343"/>
      <c r="C818" s="377"/>
      <c r="D818" s="384"/>
      <c r="E818" s="377"/>
      <c r="F818" s="377"/>
      <c r="G818" s="381" t="str">
        <f t="shared" si="157"/>
        <v/>
      </c>
      <c r="H818" s="382">
        <f t="shared" si="158"/>
        <v>0</v>
      </c>
      <c r="I818" s="382" t="str">
        <f t="shared" si="159"/>
        <v/>
      </c>
      <c r="J818" s="382" t="str">
        <f t="shared" si="160"/>
        <v/>
      </c>
      <c r="K818" s="382" t="str">
        <f t="shared" si="161"/>
        <v/>
      </c>
      <c r="L818" s="382" t="str">
        <f t="shared" si="162"/>
        <v/>
      </c>
      <c r="M818" s="382" t="str">
        <f t="shared" si="163"/>
        <v/>
      </c>
      <c r="N818" s="342">
        <f t="shared" si="164"/>
        <v>0</v>
      </c>
      <c r="O818" s="379"/>
      <c r="P818" s="342">
        <f t="shared" si="165"/>
        <v>0</v>
      </c>
      <c r="Q818" s="379"/>
      <c r="R818" s="342">
        <f t="shared" si="166"/>
        <v>0</v>
      </c>
      <c r="S818" s="379"/>
      <c r="T818" s="342">
        <f t="shared" si="167"/>
        <v>0</v>
      </c>
      <c r="U818" s="379"/>
      <c r="V818" s="342">
        <f t="shared" si="168"/>
        <v>0</v>
      </c>
      <c r="W818" s="379"/>
      <c r="X818" s="383">
        <f t="shared" si="169"/>
        <v>0</v>
      </c>
      <c r="Y818" s="377"/>
    </row>
    <row r="819" spans="1:25" x14ac:dyDescent="0.25">
      <c r="A819" s="377"/>
      <c r="B819" s="343"/>
      <c r="C819" s="377"/>
      <c r="D819" s="384"/>
      <c r="E819" s="377"/>
      <c r="F819" s="377"/>
      <c r="G819" s="381" t="str">
        <f t="shared" si="157"/>
        <v/>
      </c>
      <c r="H819" s="382">
        <f t="shared" si="158"/>
        <v>0</v>
      </c>
      <c r="I819" s="382" t="str">
        <f t="shared" si="159"/>
        <v/>
      </c>
      <c r="J819" s="382" t="str">
        <f t="shared" si="160"/>
        <v/>
      </c>
      <c r="K819" s="382" t="str">
        <f t="shared" si="161"/>
        <v/>
      </c>
      <c r="L819" s="382" t="str">
        <f t="shared" si="162"/>
        <v/>
      </c>
      <c r="M819" s="382" t="str">
        <f t="shared" si="163"/>
        <v/>
      </c>
      <c r="N819" s="342">
        <f t="shared" si="164"/>
        <v>0</v>
      </c>
      <c r="O819" s="379"/>
      <c r="P819" s="342">
        <f t="shared" si="165"/>
        <v>0</v>
      </c>
      <c r="Q819" s="379"/>
      <c r="R819" s="342">
        <f t="shared" si="166"/>
        <v>0</v>
      </c>
      <c r="S819" s="379"/>
      <c r="T819" s="342">
        <f t="shared" si="167"/>
        <v>0</v>
      </c>
      <c r="U819" s="379"/>
      <c r="V819" s="342">
        <f t="shared" si="168"/>
        <v>0</v>
      </c>
      <c r="W819" s="379"/>
      <c r="X819" s="383">
        <f t="shared" si="169"/>
        <v>0</v>
      </c>
      <c r="Y819" s="377"/>
    </row>
    <row r="820" spans="1:25" x14ac:dyDescent="0.25">
      <c r="A820" s="377"/>
      <c r="B820" s="343"/>
      <c r="C820" s="377"/>
      <c r="D820" s="384"/>
      <c r="E820" s="377"/>
      <c r="F820" s="377"/>
      <c r="G820" s="381" t="str">
        <f t="shared" si="157"/>
        <v/>
      </c>
      <c r="H820" s="382">
        <f t="shared" si="158"/>
        <v>0</v>
      </c>
      <c r="I820" s="382" t="str">
        <f t="shared" si="159"/>
        <v/>
      </c>
      <c r="J820" s="382" t="str">
        <f t="shared" si="160"/>
        <v/>
      </c>
      <c r="K820" s="382" t="str">
        <f t="shared" si="161"/>
        <v/>
      </c>
      <c r="L820" s="382" t="str">
        <f t="shared" si="162"/>
        <v/>
      </c>
      <c r="M820" s="382" t="str">
        <f t="shared" si="163"/>
        <v/>
      </c>
      <c r="N820" s="342">
        <f t="shared" si="164"/>
        <v>0</v>
      </c>
      <c r="O820" s="379"/>
      <c r="P820" s="342">
        <f t="shared" si="165"/>
        <v>0</v>
      </c>
      <c r="Q820" s="379"/>
      <c r="R820" s="342">
        <f t="shared" si="166"/>
        <v>0</v>
      </c>
      <c r="S820" s="379"/>
      <c r="T820" s="342">
        <f t="shared" si="167"/>
        <v>0</v>
      </c>
      <c r="U820" s="379"/>
      <c r="V820" s="342">
        <f t="shared" si="168"/>
        <v>0</v>
      </c>
      <c r="W820" s="379"/>
      <c r="X820" s="383">
        <f t="shared" si="169"/>
        <v>0</v>
      </c>
      <c r="Y820" s="377"/>
    </row>
    <row r="821" spans="1:25" x14ac:dyDescent="0.25">
      <c r="A821" s="377"/>
      <c r="B821" s="343"/>
      <c r="C821" s="377"/>
      <c r="D821" s="384"/>
      <c r="E821" s="377"/>
      <c r="F821" s="377"/>
      <c r="G821" s="381" t="str">
        <f t="shared" si="157"/>
        <v/>
      </c>
      <c r="H821" s="382">
        <f t="shared" si="158"/>
        <v>0</v>
      </c>
      <c r="I821" s="382" t="str">
        <f t="shared" si="159"/>
        <v/>
      </c>
      <c r="J821" s="382" t="str">
        <f t="shared" si="160"/>
        <v/>
      </c>
      <c r="K821" s="382" t="str">
        <f t="shared" si="161"/>
        <v/>
      </c>
      <c r="L821" s="382" t="str">
        <f t="shared" si="162"/>
        <v/>
      </c>
      <c r="M821" s="382" t="str">
        <f t="shared" si="163"/>
        <v/>
      </c>
      <c r="N821" s="342">
        <f t="shared" si="164"/>
        <v>0</v>
      </c>
      <c r="O821" s="379"/>
      <c r="P821" s="342">
        <f t="shared" si="165"/>
        <v>0</v>
      </c>
      <c r="Q821" s="379"/>
      <c r="R821" s="342">
        <f t="shared" si="166"/>
        <v>0</v>
      </c>
      <c r="S821" s="379"/>
      <c r="T821" s="342">
        <f t="shared" si="167"/>
        <v>0</v>
      </c>
      <c r="U821" s="379"/>
      <c r="V821" s="342">
        <f t="shared" si="168"/>
        <v>0</v>
      </c>
      <c r="W821" s="379"/>
      <c r="X821" s="383">
        <f t="shared" si="169"/>
        <v>0</v>
      </c>
      <c r="Y821" s="377"/>
    </row>
    <row r="822" spans="1:25" x14ac:dyDescent="0.25">
      <c r="A822" s="377"/>
      <c r="B822" s="343"/>
      <c r="C822" s="377"/>
      <c r="D822" s="384"/>
      <c r="E822" s="377"/>
      <c r="F822" s="377"/>
      <c r="G822" s="381" t="str">
        <f t="shared" si="157"/>
        <v/>
      </c>
      <c r="H822" s="382">
        <f t="shared" si="158"/>
        <v>0</v>
      </c>
      <c r="I822" s="382" t="str">
        <f t="shared" si="159"/>
        <v/>
      </c>
      <c r="J822" s="382" t="str">
        <f t="shared" si="160"/>
        <v/>
      </c>
      <c r="K822" s="382" t="str">
        <f t="shared" si="161"/>
        <v/>
      </c>
      <c r="L822" s="382" t="str">
        <f t="shared" si="162"/>
        <v/>
      </c>
      <c r="M822" s="382" t="str">
        <f t="shared" si="163"/>
        <v/>
      </c>
      <c r="N822" s="342">
        <f t="shared" si="164"/>
        <v>0</v>
      </c>
      <c r="O822" s="379"/>
      <c r="P822" s="342">
        <f t="shared" si="165"/>
        <v>0</v>
      </c>
      <c r="Q822" s="379"/>
      <c r="R822" s="342">
        <f t="shared" si="166"/>
        <v>0</v>
      </c>
      <c r="S822" s="379"/>
      <c r="T822" s="342">
        <f t="shared" si="167"/>
        <v>0</v>
      </c>
      <c r="U822" s="379"/>
      <c r="V822" s="342">
        <f t="shared" si="168"/>
        <v>0</v>
      </c>
      <c r="W822" s="379"/>
      <c r="X822" s="383">
        <f t="shared" si="169"/>
        <v>0</v>
      </c>
      <c r="Y822" s="377"/>
    </row>
    <row r="823" spans="1:25" x14ac:dyDescent="0.25">
      <c r="A823" s="377"/>
      <c r="B823" s="343"/>
      <c r="C823" s="377"/>
      <c r="D823" s="384"/>
      <c r="E823" s="377"/>
      <c r="F823" s="377"/>
      <c r="G823" s="381" t="str">
        <f t="shared" si="157"/>
        <v/>
      </c>
      <c r="H823" s="382">
        <f t="shared" si="158"/>
        <v>0</v>
      </c>
      <c r="I823" s="382" t="str">
        <f t="shared" si="159"/>
        <v/>
      </c>
      <c r="J823" s="382" t="str">
        <f t="shared" si="160"/>
        <v/>
      </c>
      <c r="K823" s="382" t="str">
        <f t="shared" si="161"/>
        <v/>
      </c>
      <c r="L823" s="382" t="str">
        <f t="shared" si="162"/>
        <v/>
      </c>
      <c r="M823" s="382" t="str">
        <f t="shared" si="163"/>
        <v/>
      </c>
      <c r="N823" s="342">
        <f t="shared" si="164"/>
        <v>0</v>
      </c>
      <c r="O823" s="379"/>
      <c r="P823" s="342">
        <f t="shared" si="165"/>
        <v>0</v>
      </c>
      <c r="Q823" s="379"/>
      <c r="R823" s="342">
        <f t="shared" si="166"/>
        <v>0</v>
      </c>
      <c r="S823" s="379"/>
      <c r="T823" s="342">
        <f t="shared" si="167"/>
        <v>0</v>
      </c>
      <c r="U823" s="379"/>
      <c r="V823" s="342">
        <f t="shared" si="168"/>
        <v>0</v>
      </c>
      <c r="W823" s="379"/>
      <c r="X823" s="383">
        <f t="shared" si="169"/>
        <v>0</v>
      </c>
      <c r="Y823" s="377"/>
    </row>
    <row r="824" spans="1:25" x14ac:dyDescent="0.25">
      <c r="A824" s="377"/>
      <c r="B824" s="343"/>
      <c r="C824" s="377"/>
      <c r="D824" s="384"/>
      <c r="E824" s="377"/>
      <c r="F824" s="377"/>
      <c r="G824" s="381" t="str">
        <f t="shared" si="157"/>
        <v/>
      </c>
      <c r="H824" s="382">
        <f t="shared" si="158"/>
        <v>0</v>
      </c>
      <c r="I824" s="382" t="str">
        <f t="shared" si="159"/>
        <v/>
      </c>
      <c r="J824" s="382" t="str">
        <f t="shared" si="160"/>
        <v/>
      </c>
      <c r="K824" s="382" t="str">
        <f t="shared" si="161"/>
        <v/>
      </c>
      <c r="L824" s="382" t="str">
        <f t="shared" si="162"/>
        <v/>
      </c>
      <c r="M824" s="382" t="str">
        <f t="shared" si="163"/>
        <v/>
      </c>
      <c r="N824" s="342">
        <f t="shared" si="164"/>
        <v>0</v>
      </c>
      <c r="O824" s="379"/>
      <c r="P824" s="342">
        <f t="shared" si="165"/>
        <v>0</v>
      </c>
      <c r="Q824" s="379"/>
      <c r="R824" s="342">
        <f t="shared" si="166"/>
        <v>0</v>
      </c>
      <c r="S824" s="379"/>
      <c r="T824" s="342">
        <f t="shared" si="167"/>
        <v>0</v>
      </c>
      <c r="U824" s="379"/>
      <c r="V824" s="342">
        <f t="shared" si="168"/>
        <v>0</v>
      </c>
      <c r="W824" s="379"/>
      <c r="X824" s="383">
        <f t="shared" si="169"/>
        <v>0</v>
      </c>
      <c r="Y824" s="377"/>
    </row>
    <row r="825" spans="1:25" x14ac:dyDescent="0.25">
      <c r="A825" s="377"/>
      <c r="B825" s="343"/>
      <c r="C825" s="377"/>
      <c r="D825" s="384"/>
      <c r="E825" s="377"/>
      <c r="F825" s="377"/>
      <c r="G825" s="381" t="str">
        <f t="shared" si="157"/>
        <v/>
      </c>
      <c r="H825" s="382">
        <f t="shared" si="158"/>
        <v>0</v>
      </c>
      <c r="I825" s="382" t="str">
        <f t="shared" si="159"/>
        <v/>
      </c>
      <c r="J825" s="382" t="str">
        <f t="shared" si="160"/>
        <v/>
      </c>
      <c r="K825" s="382" t="str">
        <f t="shared" si="161"/>
        <v/>
      </c>
      <c r="L825" s="382" t="str">
        <f t="shared" si="162"/>
        <v/>
      </c>
      <c r="M825" s="382" t="str">
        <f t="shared" si="163"/>
        <v/>
      </c>
      <c r="N825" s="342">
        <f t="shared" si="164"/>
        <v>0</v>
      </c>
      <c r="O825" s="379"/>
      <c r="P825" s="342">
        <f t="shared" si="165"/>
        <v>0</v>
      </c>
      <c r="Q825" s="379"/>
      <c r="R825" s="342">
        <f t="shared" si="166"/>
        <v>0</v>
      </c>
      <c r="S825" s="379"/>
      <c r="T825" s="342">
        <f t="shared" si="167"/>
        <v>0</v>
      </c>
      <c r="U825" s="379"/>
      <c r="V825" s="342">
        <f t="shared" si="168"/>
        <v>0</v>
      </c>
      <c r="W825" s="379"/>
      <c r="X825" s="383">
        <f t="shared" si="169"/>
        <v>0</v>
      </c>
      <c r="Y825" s="377"/>
    </row>
    <row r="826" spans="1:25" x14ac:dyDescent="0.25">
      <c r="A826" s="377"/>
      <c r="B826" s="343"/>
      <c r="C826" s="377"/>
      <c r="D826" s="384"/>
      <c r="E826" s="377"/>
      <c r="F826" s="377"/>
      <c r="G826" s="381" t="str">
        <f t="shared" si="157"/>
        <v/>
      </c>
      <c r="H826" s="382">
        <f t="shared" si="158"/>
        <v>0</v>
      </c>
      <c r="I826" s="382" t="str">
        <f t="shared" si="159"/>
        <v/>
      </c>
      <c r="J826" s="382" t="str">
        <f t="shared" si="160"/>
        <v/>
      </c>
      <c r="K826" s="382" t="str">
        <f t="shared" si="161"/>
        <v/>
      </c>
      <c r="L826" s="382" t="str">
        <f t="shared" si="162"/>
        <v/>
      </c>
      <c r="M826" s="382" t="str">
        <f t="shared" si="163"/>
        <v/>
      </c>
      <c r="N826" s="342">
        <f t="shared" si="164"/>
        <v>0</v>
      </c>
      <c r="O826" s="379"/>
      <c r="P826" s="342">
        <f t="shared" si="165"/>
        <v>0</v>
      </c>
      <c r="Q826" s="379"/>
      <c r="R826" s="342">
        <f t="shared" si="166"/>
        <v>0</v>
      </c>
      <c r="S826" s="379"/>
      <c r="T826" s="342">
        <f t="shared" si="167"/>
        <v>0</v>
      </c>
      <c r="U826" s="379"/>
      <c r="V826" s="342">
        <f t="shared" si="168"/>
        <v>0</v>
      </c>
      <c r="W826" s="379"/>
      <c r="X826" s="383">
        <f t="shared" si="169"/>
        <v>0</v>
      </c>
      <c r="Y826" s="377"/>
    </row>
    <row r="827" spans="1:25" x14ac:dyDescent="0.25">
      <c r="A827" s="377"/>
      <c r="B827" s="343"/>
      <c r="C827" s="377"/>
      <c r="D827" s="384"/>
      <c r="E827" s="377"/>
      <c r="F827" s="377"/>
      <c r="G827" s="381" t="str">
        <f t="shared" si="157"/>
        <v/>
      </c>
      <c r="H827" s="382">
        <f t="shared" si="158"/>
        <v>0</v>
      </c>
      <c r="I827" s="382" t="str">
        <f t="shared" si="159"/>
        <v/>
      </c>
      <c r="J827" s="382" t="str">
        <f t="shared" si="160"/>
        <v/>
      </c>
      <c r="K827" s="382" t="str">
        <f t="shared" si="161"/>
        <v/>
      </c>
      <c r="L827" s="382" t="str">
        <f t="shared" si="162"/>
        <v/>
      </c>
      <c r="M827" s="382" t="str">
        <f t="shared" si="163"/>
        <v/>
      </c>
      <c r="N827" s="342">
        <f t="shared" si="164"/>
        <v>0</v>
      </c>
      <c r="O827" s="379"/>
      <c r="P827" s="342">
        <f t="shared" si="165"/>
        <v>0</v>
      </c>
      <c r="Q827" s="379"/>
      <c r="R827" s="342">
        <f t="shared" si="166"/>
        <v>0</v>
      </c>
      <c r="S827" s="379"/>
      <c r="T827" s="342">
        <f t="shared" si="167"/>
        <v>0</v>
      </c>
      <c r="U827" s="379"/>
      <c r="V827" s="342">
        <f t="shared" si="168"/>
        <v>0</v>
      </c>
      <c r="W827" s="379"/>
      <c r="X827" s="383">
        <f t="shared" si="169"/>
        <v>0</v>
      </c>
      <c r="Y827" s="377"/>
    </row>
    <row r="828" spans="1:25" x14ac:dyDescent="0.25">
      <c r="A828" s="377"/>
      <c r="B828" s="343"/>
      <c r="C828" s="377"/>
      <c r="D828" s="384"/>
      <c r="E828" s="377"/>
      <c r="F828" s="377"/>
      <c r="G828" s="381" t="str">
        <f t="shared" si="157"/>
        <v/>
      </c>
      <c r="H828" s="382">
        <f t="shared" si="158"/>
        <v>0</v>
      </c>
      <c r="I828" s="382" t="str">
        <f t="shared" si="159"/>
        <v/>
      </c>
      <c r="J828" s="382" t="str">
        <f t="shared" si="160"/>
        <v/>
      </c>
      <c r="K828" s="382" t="str">
        <f t="shared" si="161"/>
        <v/>
      </c>
      <c r="L828" s="382" t="str">
        <f t="shared" si="162"/>
        <v/>
      </c>
      <c r="M828" s="382" t="str">
        <f t="shared" si="163"/>
        <v/>
      </c>
      <c r="N828" s="342">
        <f t="shared" si="164"/>
        <v>0</v>
      </c>
      <c r="O828" s="379"/>
      <c r="P828" s="342">
        <f t="shared" si="165"/>
        <v>0</v>
      </c>
      <c r="Q828" s="379"/>
      <c r="R828" s="342">
        <f t="shared" si="166"/>
        <v>0</v>
      </c>
      <c r="S828" s="379"/>
      <c r="T828" s="342">
        <f t="shared" si="167"/>
        <v>0</v>
      </c>
      <c r="U828" s="379"/>
      <c r="V828" s="342">
        <f t="shared" si="168"/>
        <v>0</v>
      </c>
      <c r="W828" s="379"/>
      <c r="X828" s="383">
        <f t="shared" si="169"/>
        <v>0</v>
      </c>
      <c r="Y828" s="377"/>
    </row>
    <row r="829" spans="1:25" x14ac:dyDescent="0.25">
      <c r="A829" s="377"/>
      <c r="B829" s="343"/>
      <c r="C829" s="377"/>
      <c r="D829" s="384"/>
      <c r="E829" s="377"/>
      <c r="F829" s="377"/>
      <c r="G829" s="381" t="str">
        <f t="shared" si="157"/>
        <v/>
      </c>
      <c r="H829" s="382">
        <f t="shared" si="158"/>
        <v>0</v>
      </c>
      <c r="I829" s="382" t="str">
        <f t="shared" si="159"/>
        <v/>
      </c>
      <c r="J829" s="382" t="str">
        <f t="shared" si="160"/>
        <v/>
      </c>
      <c r="K829" s="382" t="str">
        <f t="shared" si="161"/>
        <v/>
      </c>
      <c r="L829" s="382" t="str">
        <f t="shared" si="162"/>
        <v/>
      </c>
      <c r="M829" s="382" t="str">
        <f t="shared" si="163"/>
        <v/>
      </c>
      <c r="N829" s="342">
        <f t="shared" si="164"/>
        <v>0</v>
      </c>
      <c r="O829" s="379"/>
      <c r="P829" s="342">
        <f t="shared" si="165"/>
        <v>0</v>
      </c>
      <c r="Q829" s="379"/>
      <c r="R829" s="342">
        <f t="shared" si="166"/>
        <v>0</v>
      </c>
      <c r="S829" s="379"/>
      <c r="T829" s="342">
        <f t="shared" si="167"/>
        <v>0</v>
      </c>
      <c r="U829" s="379"/>
      <c r="V829" s="342">
        <f t="shared" si="168"/>
        <v>0</v>
      </c>
      <c r="W829" s="379"/>
      <c r="X829" s="383">
        <f t="shared" si="169"/>
        <v>0</v>
      </c>
      <c r="Y829" s="377"/>
    </row>
    <row r="830" spans="1:25" x14ac:dyDescent="0.25">
      <c r="A830" s="377"/>
      <c r="B830" s="343"/>
      <c r="C830" s="377"/>
      <c r="D830" s="384"/>
      <c r="E830" s="377"/>
      <c r="F830" s="377"/>
      <c r="G830" s="381" t="str">
        <f t="shared" si="157"/>
        <v/>
      </c>
      <c r="H830" s="382">
        <f t="shared" si="158"/>
        <v>0</v>
      </c>
      <c r="I830" s="382" t="str">
        <f t="shared" si="159"/>
        <v/>
      </c>
      <c r="J830" s="382" t="str">
        <f t="shared" si="160"/>
        <v/>
      </c>
      <c r="K830" s="382" t="str">
        <f t="shared" si="161"/>
        <v/>
      </c>
      <c r="L830" s="382" t="str">
        <f t="shared" si="162"/>
        <v/>
      </c>
      <c r="M830" s="382" t="str">
        <f t="shared" si="163"/>
        <v/>
      </c>
      <c r="N830" s="342">
        <f t="shared" si="164"/>
        <v>0</v>
      </c>
      <c r="O830" s="379"/>
      <c r="P830" s="342">
        <f t="shared" si="165"/>
        <v>0</v>
      </c>
      <c r="Q830" s="379"/>
      <c r="R830" s="342">
        <f t="shared" si="166"/>
        <v>0</v>
      </c>
      <c r="S830" s="379"/>
      <c r="T830" s="342">
        <f t="shared" si="167"/>
        <v>0</v>
      </c>
      <c r="U830" s="379"/>
      <c r="V830" s="342">
        <f t="shared" si="168"/>
        <v>0</v>
      </c>
      <c r="W830" s="379"/>
      <c r="X830" s="383">
        <f t="shared" si="169"/>
        <v>0</v>
      </c>
      <c r="Y830" s="377"/>
    </row>
    <row r="831" spans="1:25" x14ac:dyDescent="0.25">
      <c r="A831" s="377"/>
      <c r="B831" s="343"/>
      <c r="C831" s="377"/>
      <c r="D831" s="384"/>
      <c r="E831" s="377"/>
      <c r="F831" s="377"/>
      <c r="G831" s="381" t="str">
        <f t="shared" si="157"/>
        <v/>
      </c>
      <c r="H831" s="382">
        <f t="shared" si="158"/>
        <v>0</v>
      </c>
      <c r="I831" s="382" t="str">
        <f t="shared" si="159"/>
        <v/>
      </c>
      <c r="J831" s="382" t="str">
        <f t="shared" si="160"/>
        <v/>
      </c>
      <c r="K831" s="382" t="str">
        <f t="shared" si="161"/>
        <v/>
      </c>
      <c r="L831" s="382" t="str">
        <f t="shared" si="162"/>
        <v/>
      </c>
      <c r="M831" s="382" t="str">
        <f t="shared" si="163"/>
        <v/>
      </c>
      <c r="N831" s="342">
        <f t="shared" si="164"/>
        <v>0</v>
      </c>
      <c r="O831" s="379"/>
      <c r="P831" s="342">
        <f t="shared" si="165"/>
        <v>0</v>
      </c>
      <c r="Q831" s="379"/>
      <c r="R831" s="342">
        <f t="shared" si="166"/>
        <v>0</v>
      </c>
      <c r="S831" s="379"/>
      <c r="T831" s="342">
        <f t="shared" si="167"/>
        <v>0</v>
      </c>
      <c r="U831" s="379"/>
      <c r="V831" s="342">
        <f t="shared" si="168"/>
        <v>0</v>
      </c>
      <c r="W831" s="379"/>
      <c r="X831" s="383">
        <f t="shared" si="169"/>
        <v>0</v>
      </c>
      <c r="Y831" s="377"/>
    </row>
    <row r="832" spans="1:25" x14ac:dyDescent="0.25">
      <c r="A832" s="377"/>
      <c r="B832" s="343"/>
      <c r="C832" s="377"/>
      <c r="D832" s="384"/>
      <c r="E832" s="377"/>
      <c r="F832" s="377"/>
      <c r="G832" s="381" t="str">
        <f t="shared" si="157"/>
        <v/>
      </c>
      <c r="H832" s="382">
        <f t="shared" si="158"/>
        <v>0</v>
      </c>
      <c r="I832" s="382" t="str">
        <f t="shared" si="159"/>
        <v/>
      </c>
      <c r="J832" s="382" t="str">
        <f t="shared" si="160"/>
        <v/>
      </c>
      <c r="K832" s="382" t="str">
        <f t="shared" si="161"/>
        <v/>
      </c>
      <c r="L832" s="382" t="str">
        <f t="shared" si="162"/>
        <v/>
      </c>
      <c r="M832" s="382" t="str">
        <f t="shared" si="163"/>
        <v/>
      </c>
      <c r="N832" s="342">
        <f t="shared" si="164"/>
        <v>0</v>
      </c>
      <c r="O832" s="379"/>
      <c r="P832" s="342">
        <f t="shared" si="165"/>
        <v>0</v>
      </c>
      <c r="Q832" s="379"/>
      <c r="R832" s="342">
        <f t="shared" si="166"/>
        <v>0</v>
      </c>
      <c r="S832" s="379"/>
      <c r="T832" s="342">
        <f t="shared" si="167"/>
        <v>0</v>
      </c>
      <c r="U832" s="379"/>
      <c r="V832" s="342">
        <f t="shared" si="168"/>
        <v>0</v>
      </c>
      <c r="W832" s="379"/>
      <c r="X832" s="383">
        <f t="shared" si="169"/>
        <v>0</v>
      </c>
      <c r="Y832" s="377"/>
    </row>
    <row r="833" spans="1:25" x14ac:dyDescent="0.25">
      <c r="A833" s="377"/>
      <c r="B833" s="343"/>
      <c r="C833" s="377"/>
      <c r="D833" s="384"/>
      <c r="E833" s="377"/>
      <c r="F833" s="377"/>
      <c r="G833" s="381" t="str">
        <f t="shared" si="157"/>
        <v/>
      </c>
      <c r="H833" s="382">
        <f t="shared" si="158"/>
        <v>0</v>
      </c>
      <c r="I833" s="382" t="str">
        <f t="shared" si="159"/>
        <v/>
      </c>
      <c r="J833" s="382" t="str">
        <f t="shared" si="160"/>
        <v/>
      </c>
      <c r="K833" s="382" t="str">
        <f t="shared" si="161"/>
        <v/>
      </c>
      <c r="L833" s="382" t="str">
        <f t="shared" si="162"/>
        <v/>
      </c>
      <c r="M833" s="382" t="str">
        <f t="shared" si="163"/>
        <v/>
      </c>
      <c r="N833" s="342">
        <f t="shared" si="164"/>
        <v>0</v>
      </c>
      <c r="O833" s="379"/>
      <c r="P833" s="342">
        <f t="shared" si="165"/>
        <v>0</v>
      </c>
      <c r="Q833" s="379"/>
      <c r="R833" s="342">
        <f t="shared" si="166"/>
        <v>0</v>
      </c>
      <c r="S833" s="379"/>
      <c r="T833" s="342">
        <f t="shared" si="167"/>
        <v>0</v>
      </c>
      <c r="U833" s="379"/>
      <c r="V833" s="342">
        <f t="shared" si="168"/>
        <v>0</v>
      </c>
      <c r="W833" s="379"/>
      <c r="X833" s="383">
        <f t="shared" si="169"/>
        <v>0</v>
      </c>
      <c r="Y833" s="377"/>
    </row>
    <row r="834" spans="1:25" x14ac:dyDescent="0.25">
      <c r="A834" s="377"/>
      <c r="B834" s="343"/>
      <c r="C834" s="377"/>
      <c r="D834" s="384"/>
      <c r="E834" s="377"/>
      <c r="F834" s="377"/>
      <c r="G834" s="381" t="str">
        <f t="shared" si="157"/>
        <v/>
      </c>
      <c r="H834" s="382">
        <f t="shared" si="158"/>
        <v>0</v>
      </c>
      <c r="I834" s="382" t="str">
        <f t="shared" si="159"/>
        <v/>
      </c>
      <c r="J834" s="382" t="str">
        <f t="shared" si="160"/>
        <v/>
      </c>
      <c r="K834" s="382" t="str">
        <f t="shared" si="161"/>
        <v/>
      </c>
      <c r="L834" s="382" t="str">
        <f t="shared" si="162"/>
        <v/>
      </c>
      <c r="M834" s="382" t="str">
        <f t="shared" si="163"/>
        <v/>
      </c>
      <c r="N834" s="342">
        <f t="shared" si="164"/>
        <v>0</v>
      </c>
      <c r="O834" s="379"/>
      <c r="P834" s="342">
        <f t="shared" si="165"/>
        <v>0</v>
      </c>
      <c r="Q834" s="379"/>
      <c r="R834" s="342">
        <f t="shared" si="166"/>
        <v>0</v>
      </c>
      <c r="S834" s="379"/>
      <c r="T834" s="342">
        <f t="shared" si="167"/>
        <v>0</v>
      </c>
      <c r="U834" s="379"/>
      <c r="V834" s="342">
        <f t="shared" si="168"/>
        <v>0</v>
      </c>
      <c r="W834" s="379"/>
      <c r="X834" s="383">
        <f t="shared" si="169"/>
        <v>0</v>
      </c>
      <c r="Y834" s="377"/>
    </row>
    <row r="835" spans="1:25" x14ac:dyDescent="0.25">
      <c r="A835" s="377"/>
      <c r="B835" s="343"/>
      <c r="C835" s="377"/>
      <c r="D835" s="384"/>
      <c r="E835" s="377"/>
      <c r="F835" s="377"/>
      <c r="G835" s="381" t="str">
        <f t="shared" si="157"/>
        <v/>
      </c>
      <c r="H835" s="382">
        <f t="shared" si="158"/>
        <v>0</v>
      </c>
      <c r="I835" s="382" t="str">
        <f t="shared" si="159"/>
        <v/>
      </c>
      <c r="J835" s="382" t="str">
        <f t="shared" si="160"/>
        <v/>
      </c>
      <c r="K835" s="382" t="str">
        <f t="shared" si="161"/>
        <v/>
      </c>
      <c r="L835" s="382" t="str">
        <f t="shared" si="162"/>
        <v/>
      </c>
      <c r="M835" s="382" t="str">
        <f t="shared" si="163"/>
        <v/>
      </c>
      <c r="N835" s="342">
        <f t="shared" si="164"/>
        <v>0</v>
      </c>
      <c r="O835" s="379"/>
      <c r="P835" s="342">
        <f t="shared" si="165"/>
        <v>0</v>
      </c>
      <c r="Q835" s="379"/>
      <c r="R835" s="342">
        <f t="shared" si="166"/>
        <v>0</v>
      </c>
      <c r="S835" s="379"/>
      <c r="T835" s="342">
        <f t="shared" si="167"/>
        <v>0</v>
      </c>
      <c r="U835" s="379"/>
      <c r="V835" s="342">
        <f t="shared" si="168"/>
        <v>0</v>
      </c>
      <c r="W835" s="379"/>
      <c r="X835" s="383">
        <f t="shared" si="169"/>
        <v>0</v>
      </c>
      <c r="Y835" s="377"/>
    </row>
    <row r="836" spans="1:25" x14ac:dyDescent="0.25">
      <c r="A836" s="377"/>
      <c r="B836" s="343"/>
      <c r="C836" s="377"/>
      <c r="D836" s="384"/>
      <c r="E836" s="377"/>
      <c r="F836" s="377"/>
      <c r="G836" s="381" t="str">
        <f t="shared" si="157"/>
        <v/>
      </c>
      <c r="H836" s="382">
        <f t="shared" si="158"/>
        <v>0</v>
      </c>
      <c r="I836" s="382" t="str">
        <f t="shared" si="159"/>
        <v/>
      </c>
      <c r="J836" s="382" t="str">
        <f t="shared" si="160"/>
        <v/>
      </c>
      <c r="K836" s="382" t="str">
        <f t="shared" si="161"/>
        <v/>
      </c>
      <c r="L836" s="382" t="str">
        <f t="shared" si="162"/>
        <v/>
      </c>
      <c r="M836" s="382" t="str">
        <f t="shared" si="163"/>
        <v/>
      </c>
      <c r="N836" s="342">
        <f t="shared" si="164"/>
        <v>0</v>
      </c>
      <c r="O836" s="379"/>
      <c r="P836" s="342">
        <f t="shared" si="165"/>
        <v>0</v>
      </c>
      <c r="Q836" s="379"/>
      <c r="R836" s="342">
        <f t="shared" si="166"/>
        <v>0</v>
      </c>
      <c r="S836" s="379"/>
      <c r="T836" s="342">
        <f t="shared" si="167"/>
        <v>0</v>
      </c>
      <c r="U836" s="379"/>
      <c r="V836" s="342">
        <f t="shared" si="168"/>
        <v>0</v>
      </c>
      <c r="W836" s="379"/>
      <c r="X836" s="383">
        <f t="shared" si="169"/>
        <v>0</v>
      </c>
      <c r="Y836" s="377"/>
    </row>
    <row r="837" spans="1:25" x14ac:dyDescent="0.25">
      <c r="A837" s="377"/>
      <c r="B837" s="343"/>
      <c r="C837" s="377"/>
      <c r="D837" s="384"/>
      <c r="E837" s="377"/>
      <c r="F837" s="377"/>
      <c r="G837" s="381" t="str">
        <f t="shared" si="157"/>
        <v/>
      </c>
      <c r="H837" s="382">
        <f t="shared" si="158"/>
        <v>0</v>
      </c>
      <c r="I837" s="382" t="str">
        <f t="shared" si="159"/>
        <v/>
      </c>
      <c r="J837" s="382" t="str">
        <f t="shared" si="160"/>
        <v/>
      </c>
      <c r="K837" s="382" t="str">
        <f t="shared" si="161"/>
        <v/>
      </c>
      <c r="L837" s="382" t="str">
        <f t="shared" si="162"/>
        <v/>
      </c>
      <c r="M837" s="382" t="str">
        <f t="shared" si="163"/>
        <v/>
      </c>
      <c r="N837" s="342">
        <f t="shared" si="164"/>
        <v>0</v>
      </c>
      <c r="O837" s="379"/>
      <c r="P837" s="342">
        <f t="shared" si="165"/>
        <v>0</v>
      </c>
      <c r="Q837" s="379"/>
      <c r="R837" s="342">
        <f t="shared" si="166"/>
        <v>0</v>
      </c>
      <c r="S837" s="379"/>
      <c r="T837" s="342">
        <f t="shared" si="167"/>
        <v>0</v>
      </c>
      <c r="U837" s="379"/>
      <c r="V837" s="342">
        <f t="shared" si="168"/>
        <v>0</v>
      </c>
      <c r="W837" s="379"/>
      <c r="X837" s="383">
        <f t="shared" si="169"/>
        <v>0</v>
      </c>
      <c r="Y837" s="377"/>
    </row>
    <row r="838" spans="1:25" x14ac:dyDescent="0.25">
      <c r="A838" s="377"/>
      <c r="B838" s="343"/>
      <c r="C838" s="377"/>
      <c r="D838" s="384"/>
      <c r="E838" s="377"/>
      <c r="F838" s="377"/>
      <c r="G838" s="381" t="str">
        <f t="shared" si="157"/>
        <v/>
      </c>
      <c r="H838" s="382">
        <f t="shared" si="158"/>
        <v>0</v>
      </c>
      <c r="I838" s="382" t="str">
        <f t="shared" si="159"/>
        <v/>
      </c>
      <c r="J838" s="382" t="str">
        <f t="shared" si="160"/>
        <v/>
      </c>
      <c r="K838" s="382" t="str">
        <f t="shared" si="161"/>
        <v/>
      </c>
      <c r="L838" s="382" t="str">
        <f t="shared" si="162"/>
        <v/>
      </c>
      <c r="M838" s="382" t="str">
        <f t="shared" si="163"/>
        <v/>
      </c>
      <c r="N838" s="342">
        <f t="shared" si="164"/>
        <v>0</v>
      </c>
      <c r="O838" s="379"/>
      <c r="P838" s="342">
        <f t="shared" si="165"/>
        <v>0</v>
      </c>
      <c r="Q838" s="379"/>
      <c r="R838" s="342">
        <f t="shared" si="166"/>
        <v>0</v>
      </c>
      <c r="S838" s="379"/>
      <c r="T838" s="342">
        <f t="shared" si="167"/>
        <v>0</v>
      </c>
      <c r="U838" s="379"/>
      <c r="V838" s="342">
        <f t="shared" si="168"/>
        <v>0</v>
      </c>
      <c r="W838" s="379"/>
      <c r="X838" s="383">
        <f t="shared" si="169"/>
        <v>0</v>
      </c>
      <c r="Y838" s="377"/>
    </row>
    <row r="839" spans="1:25" x14ac:dyDescent="0.25">
      <c r="A839" s="377"/>
      <c r="B839" s="343"/>
      <c r="C839" s="377"/>
      <c r="D839" s="384"/>
      <c r="E839" s="377"/>
      <c r="F839" s="377"/>
      <c r="G839" s="381" t="str">
        <f t="shared" si="157"/>
        <v/>
      </c>
      <c r="H839" s="382">
        <f t="shared" si="158"/>
        <v>0</v>
      </c>
      <c r="I839" s="382" t="str">
        <f t="shared" si="159"/>
        <v/>
      </c>
      <c r="J839" s="382" t="str">
        <f t="shared" si="160"/>
        <v/>
      </c>
      <c r="K839" s="382" t="str">
        <f t="shared" si="161"/>
        <v/>
      </c>
      <c r="L839" s="382" t="str">
        <f t="shared" si="162"/>
        <v/>
      </c>
      <c r="M839" s="382" t="str">
        <f t="shared" si="163"/>
        <v/>
      </c>
      <c r="N839" s="342">
        <f t="shared" si="164"/>
        <v>0</v>
      </c>
      <c r="O839" s="379"/>
      <c r="P839" s="342">
        <f t="shared" si="165"/>
        <v>0</v>
      </c>
      <c r="Q839" s="379"/>
      <c r="R839" s="342">
        <f t="shared" si="166"/>
        <v>0</v>
      </c>
      <c r="S839" s="379"/>
      <c r="T839" s="342">
        <f t="shared" si="167"/>
        <v>0</v>
      </c>
      <c r="U839" s="379"/>
      <c r="V839" s="342">
        <f t="shared" si="168"/>
        <v>0</v>
      </c>
      <c r="W839" s="379"/>
      <c r="X839" s="383">
        <f t="shared" si="169"/>
        <v>0</v>
      </c>
      <c r="Y839" s="377"/>
    </row>
    <row r="840" spans="1:25" x14ac:dyDescent="0.25">
      <c r="A840" s="377"/>
      <c r="B840" s="343"/>
      <c r="C840" s="377"/>
      <c r="D840" s="384"/>
      <c r="E840" s="377"/>
      <c r="F840" s="377"/>
      <c r="G840" s="381" t="str">
        <f t="shared" si="157"/>
        <v/>
      </c>
      <c r="H840" s="382">
        <f t="shared" si="158"/>
        <v>0</v>
      </c>
      <c r="I840" s="382" t="str">
        <f t="shared" si="159"/>
        <v/>
      </c>
      <c r="J840" s="382" t="str">
        <f t="shared" si="160"/>
        <v/>
      </c>
      <c r="K840" s="382" t="str">
        <f t="shared" si="161"/>
        <v/>
      </c>
      <c r="L840" s="382" t="str">
        <f t="shared" si="162"/>
        <v/>
      </c>
      <c r="M840" s="382" t="str">
        <f t="shared" si="163"/>
        <v/>
      </c>
      <c r="N840" s="342">
        <f t="shared" si="164"/>
        <v>0</v>
      </c>
      <c r="O840" s="379"/>
      <c r="P840" s="342">
        <f t="shared" si="165"/>
        <v>0</v>
      </c>
      <c r="Q840" s="379"/>
      <c r="R840" s="342">
        <f t="shared" si="166"/>
        <v>0</v>
      </c>
      <c r="S840" s="379"/>
      <c r="T840" s="342">
        <f t="shared" si="167"/>
        <v>0</v>
      </c>
      <c r="U840" s="379"/>
      <c r="V840" s="342">
        <f t="shared" si="168"/>
        <v>0</v>
      </c>
      <c r="W840" s="379"/>
      <c r="X840" s="383">
        <f t="shared" si="169"/>
        <v>0</v>
      </c>
      <c r="Y840" s="377"/>
    </row>
    <row r="841" spans="1:25" x14ac:dyDescent="0.25">
      <c r="A841" s="377"/>
      <c r="B841" s="343"/>
      <c r="C841" s="377"/>
      <c r="D841" s="384"/>
      <c r="E841" s="377"/>
      <c r="F841" s="377"/>
      <c r="G841" s="381" t="str">
        <f t="shared" si="157"/>
        <v/>
      </c>
      <c r="H841" s="382">
        <f t="shared" si="158"/>
        <v>0</v>
      </c>
      <c r="I841" s="382" t="str">
        <f t="shared" si="159"/>
        <v/>
      </c>
      <c r="J841" s="382" t="str">
        <f t="shared" si="160"/>
        <v/>
      </c>
      <c r="K841" s="382" t="str">
        <f t="shared" si="161"/>
        <v/>
      </c>
      <c r="L841" s="382" t="str">
        <f t="shared" si="162"/>
        <v/>
      </c>
      <c r="M841" s="382" t="str">
        <f t="shared" si="163"/>
        <v/>
      </c>
      <c r="N841" s="342">
        <f t="shared" si="164"/>
        <v>0</v>
      </c>
      <c r="O841" s="379"/>
      <c r="P841" s="342">
        <f t="shared" si="165"/>
        <v>0</v>
      </c>
      <c r="Q841" s="379"/>
      <c r="R841" s="342">
        <f t="shared" si="166"/>
        <v>0</v>
      </c>
      <c r="S841" s="379"/>
      <c r="T841" s="342">
        <f t="shared" si="167"/>
        <v>0</v>
      </c>
      <c r="U841" s="379"/>
      <c r="V841" s="342">
        <f t="shared" si="168"/>
        <v>0</v>
      </c>
      <c r="W841" s="379"/>
      <c r="X841" s="383">
        <f t="shared" si="169"/>
        <v>0</v>
      </c>
      <c r="Y841" s="377"/>
    </row>
    <row r="842" spans="1:25" x14ac:dyDescent="0.25">
      <c r="A842" s="377"/>
      <c r="B842" s="343"/>
      <c r="C842" s="377"/>
      <c r="D842" s="384"/>
      <c r="E842" s="377"/>
      <c r="F842" s="377"/>
      <c r="G842" s="381" t="str">
        <f t="shared" si="157"/>
        <v/>
      </c>
      <c r="H842" s="382">
        <f t="shared" si="158"/>
        <v>0</v>
      </c>
      <c r="I842" s="382" t="str">
        <f t="shared" si="159"/>
        <v/>
      </c>
      <c r="J842" s="382" t="str">
        <f t="shared" si="160"/>
        <v/>
      </c>
      <c r="K842" s="382" t="str">
        <f t="shared" si="161"/>
        <v/>
      </c>
      <c r="L842" s="382" t="str">
        <f t="shared" si="162"/>
        <v/>
      </c>
      <c r="M842" s="382" t="str">
        <f t="shared" si="163"/>
        <v/>
      </c>
      <c r="N842" s="342">
        <f t="shared" si="164"/>
        <v>0</v>
      </c>
      <c r="O842" s="379"/>
      <c r="P842" s="342">
        <f t="shared" si="165"/>
        <v>0</v>
      </c>
      <c r="Q842" s="379"/>
      <c r="R842" s="342">
        <f t="shared" si="166"/>
        <v>0</v>
      </c>
      <c r="S842" s="379"/>
      <c r="T842" s="342">
        <f t="shared" si="167"/>
        <v>0</v>
      </c>
      <c r="U842" s="379"/>
      <c r="V842" s="342">
        <f t="shared" si="168"/>
        <v>0</v>
      </c>
      <c r="W842" s="379"/>
      <c r="X842" s="383">
        <f t="shared" si="169"/>
        <v>0</v>
      </c>
      <c r="Y842" s="377"/>
    </row>
    <row r="843" spans="1:25" x14ac:dyDescent="0.25">
      <c r="A843" s="377"/>
      <c r="B843" s="343"/>
      <c r="C843" s="377"/>
      <c r="D843" s="384"/>
      <c r="E843" s="377"/>
      <c r="F843" s="377"/>
      <c r="G843" s="381" t="str">
        <f t="shared" si="157"/>
        <v/>
      </c>
      <c r="H843" s="382">
        <f t="shared" si="158"/>
        <v>0</v>
      </c>
      <c r="I843" s="382" t="str">
        <f t="shared" si="159"/>
        <v/>
      </c>
      <c r="J843" s="382" t="str">
        <f t="shared" si="160"/>
        <v/>
      </c>
      <c r="K843" s="382" t="str">
        <f t="shared" si="161"/>
        <v/>
      </c>
      <c r="L843" s="382" t="str">
        <f t="shared" si="162"/>
        <v/>
      </c>
      <c r="M843" s="382" t="str">
        <f t="shared" si="163"/>
        <v/>
      </c>
      <c r="N843" s="342">
        <f t="shared" si="164"/>
        <v>0</v>
      </c>
      <c r="O843" s="379"/>
      <c r="P843" s="342">
        <f t="shared" si="165"/>
        <v>0</v>
      </c>
      <c r="Q843" s="379"/>
      <c r="R843" s="342">
        <f t="shared" si="166"/>
        <v>0</v>
      </c>
      <c r="S843" s="379"/>
      <c r="T843" s="342">
        <f t="shared" si="167"/>
        <v>0</v>
      </c>
      <c r="U843" s="379"/>
      <c r="V843" s="342">
        <f t="shared" si="168"/>
        <v>0</v>
      </c>
      <c r="W843" s="379"/>
      <c r="X843" s="383">
        <f t="shared" si="169"/>
        <v>0</v>
      </c>
      <c r="Y843" s="377"/>
    </row>
    <row r="844" spans="1:25" x14ac:dyDescent="0.25">
      <c r="A844" s="377"/>
      <c r="B844" s="343"/>
      <c r="C844" s="377"/>
      <c r="D844" s="384"/>
      <c r="E844" s="377"/>
      <c r="F844" s="377"/>
      <c r="G844" s="381" t="str">
        <f t="shared" si="157"/>
        <v/>
      </c>
      <c r="H844" s="382">
        <f t="shared" si="158"/>
        <v>0</v>
      </c>
      <c r="I844" s="382" t="str">
        <f t="shared" si="159"/>
        <v/>
      </c>
      <c r="J844" s="382" t="str">
        <f t="shared" si="160"/>
        <v/>
      </c>
      <c r="K844" s="382" t="str">
        <f t="shared" si="161"/>
        <v/>
      </c>
      <c r="L844" s="382" t="str">
        <f t="shared" si="162"/>
        <v/>
      </c>
      <c r="M844" s="382" t="str">
        <f t="shared" si="163"/>
        <v/>
      </c>
      <c r="N844" s="342">
        <f t="shared" si="164"/>
        <v>0</v>
      </c>
      <c r="O844" s="379"/>
      <c r="P844" s="342">
        <f t="shared" si="165"/>
        <v>0</v>
      </c>
      <c r="Q844" s="379"/>
      <c r="R844" s="342">
        <f t="shared" si="166"/>
        <v>0</v>
      </c>
      <c r="S844" s="379"/>
      <c r="T844" s="342">
        <f t="shared" si="167"/>
        <v>0</v>
      </c>
      <c r="U844" s="379"/>
      <c r="V844" s="342">
        <f t="shared" si="168"/>
        <v>0</v>
      </c>
      <c r="W844" s="379"/>
      <c r="X844" s="383">
        <f t="shared" si="169"/>
        <v>0</v>
      </c>
      <c r="Y844" s="377"/>
    </row>
    <row r="845" spans="1:25" x14ac:dyDescent="0.25">
      <c r="A845" s="377"/>
      <c r="B845" s="343"/>
      <c r="C845" s="377"/>
      <c r="D845" s="384"/>
      <c r="E845" s="377"/>
      <c r="F845" s="377"/>
      <c r="G845" s="381" t="str">
        <f t="shared" si="157"/>
        <v/>
      </c>
      <c r="H845" s="382">
        <f t="shared" si="158"/>
        <v>0</v>
      </c>
      <c r="I845" s="382" t="str">
        <f t="shared" si="159"/>
        <v/>
      </c>
      <c r="J845" s="382" t="str">
        <f t="shared" si="160"/>
        <v/>
      </c>
      <c r="K845" s="382" t="str">
        <f t="shared" si="161"/>
        <v/>
      </c>
      <c r="L845" s="382" t="str">
        <f t="shared" si="162"/>
        <v/>
      </c>
      <c r="M845" s="382" t="str">
        <f t="shared" si="163"/>
        <v/>
      </c>
      <c r="N845" s="342">
        <f t="shared" si="164"/>
        <v>0</v>
      </c>
      <c r="O845" s="379"/>
      <c r="P845" s="342">
        <f t="shared" si="165"/>
        <v>0</v>
      </c>
      <c r="Q845" s="379"/>
      <c r="R845" s="342">
        <f t="shared" si="166"/>
        <v>0</v>
      </c>
      <c r="S845" s="379"/>
      <c r="T845" s="342">
        <f t="shared" si="167"/>
        <v>0</v>
      </c>
      <c r="U845" s="379"/>
      <c r="V845" s="342">
        <f t="shared" si="168"/>
        <v>0</v>
      </c>
      <c r="W845" s="379"/>
      <c r="X845" s="383">
        <f t="shared" si="169"/>
        <v>0</v>
      </c>
      <c r="Y845" s="377"/>
    </row>
    <row r="846" spans="1:25" x14ac:dyDescent="0.25">
      <c r="A846" s="377"/>
      <c r="B846" s="343"/>
      <c r="C846" s="377"/>
      <c r="D846" s="384"/>
      <c r="E846" s="377"/>
      <c r="F846" s="377"/>
      <c r="G846" s="381" t="str">
        <f t="shared" si="157"/>
        <v/>
      </c>
      <c r="H846" s="382">
        <f t="shared" si="158"/>
        <v>0</v>
      </c>
      <c r="I846" s="382" t="str">
        <f t="shared" si="159"/>
        <v/>
      </c>
      <c r="J846" s="382" t="str">
        <f t="shared" si="160"/>
        <v/>
      </c>
      <c r="K846" s="382" t="str">
        <f t="shared" si="161"/>
        <v/>
      </c>
      <c r="L846" s="382" t="str">
        <f t="shared" si="162"/>
        <v/>
      </c>
      <c r="M846" s="382" t="str">
        <f t="shared" si="163"/>
        <v/>
      </c>
      <c r="N846" s="342">
        <f t="shared" si="164"/>
        <v>0</v>
      </c>
      <c r="O846" s="379"/>
      <c r="P846" s="342">
        <f t="shared" si="165"/>
        <v>0</v>
      </c>
      <c r="Q846" s="379"/>
      <c r="R846" s="342">
        <f t="shared" si="166"/>
        <v>0</v>
      </c>
      <c r="S846" s="379"/>
      <c r="T846" s="342">
        <f t="shared" si="167"/>
        <v>0</v>
      </c>
      <c r="U846" s="379"/>
      <c r="V846" s="342">
        <f t="shared" si="168"/>
        <v>0</v>
      </c>
      <c r="W846" s="379"/>
      <c r="X846" s="383">
        <f t="shared" si="169"/>
        <v>0</v>
      </c>
      <c r="Y846" s="377"/>
    </row>
    <row r="847" spans="1:25" x14ac:dyDescent="0.25">
      <c r="A847" s="377"/>
      <c r="B847" s="343"/>
      <c r="C847" s="377"/>
      <c r="D847" s="384"/>
      <c r="E847" s="377"/>
      <c r="F847" s="377"/>
      <c r="G847" s="381" t="str">
        <f t="shared" si="157"/>
        <v/>
      </c>
      <c r="H847" s="382">
        <f t="shared" si="158"/>
        <v>0</v>
      </c>
      <c r="I847" s="382" t="str">
        <f t="shared" si="159"/>
        <v/>
      </c>
      <c r="J847" s="382" t="str">
        <f t="shared" si="160"/>
        <v/>
      </c>
      <c r="K847" s="382" t="str">
        <f t="shared" si="161"/>
        <v/>
      </c>
      <c r="L847" s="382" t="str">
        <f t="shared" si="162"/>
        <v/>
      </c>
      <c r="M847" s="382" t="str">
        <f t="shared" si="163"/>
        <v/>
      </c>
      <c r="N847" s="342">
        <f t="shared" si="164"/>
        <v>0</v>
      </c>
      <c r="O847" s="379"/>
      <c r="P847" s="342">
        <f t="shared" si="165"/>
        <v>0</v>
      </c>
      <c r="Q847" s="379"/>
      <c r="R847" s="342">
        <f t="shared" si="166"/>
        <v>0</v>
      </c>
      <c r="S847" s="379"/>
      <c r="T847" s="342">
        <f t="shared" si="167"/>
        <v>0</v>
      </c>
      <c r="U847" s="379"/>
      <c r="V847" s="342">
        <f t="shared" si="168"/>
        <v>0</v>
      </c>
      <c r="W847" s="379"/>
      <c r="X847" s="383">
        <f t="shared" si="169"/>
        <v>0</v>
      </c>
      <c r="Y847" s="377"/>
    </row>
    <row r="848" spans="1:25" x14ac:dyDescent="0.25">
      <c r="A848" s="377"/>
      <c r="B848" s="343"/>
      <c r="C848" s="377"/>
      <c r="D848" s="384"/>
      <c r="E848" s="377"/>
      <c r="F848" s="377"/>
      <c r="G848" s="381" t="str">
        <f t="shared" si="157"/>
        <v/>
      </c>
      <c r="H848" s="382">
        <f t="shared" si="158"/>
        <v>0</v>
      </c>
      <c r="I848" s="382" t="str">
        <f t="shared" si="159"/>
        <v/>
      </c>
      <c r="J848" s="382" t="str">
        <f t="shared" si="160"/>
        <v/>
      </c>
      <c r="K848" s="382" t="str">
        <f t="shared" si="161"/>
        <v/>
      </c>
      <c r="L848" s="382" t="str">
        <f t="shared" si="162"/>
        <v/>
      </c>
      <c r="M848" s="382" t="str">
        <f t="shared" si="163"/>
        <v/>
      </c>
      <c r="N848" s="342">
        <f t="shared" si="164"/>
        <v>0</v>
      </c>
      <c r="O848" s="379"/>
      <c r="P848" s="342">
        <f t="shared" si="165"/>
        <v>0</v>
      </c>
      <c r="Q848" s="379"/>
      <c r="R848" s="342">
        <f t="shared" si="166"/>
        <v>0</v>
      </c>
      <c r="S848" s="379"/>
      <c r="T848" s="342">
        <f t="shared" si="167"/>
        <v>0</v>
      </c>
      <c r="U848" s="379"/>
      <c r="V848" s="342">
        <f t="shared" si="168"/>
        <v>0</v>
      </c>
      <c r="W848" s="379"/>
      <c r="X848" s="383">
        <f t="shared" si="169"/>
        <v>0</v>
      </c>
      <c r="Y848" s="377"/>
    </row>
    <row r="849" spans="1:25" x14ac:dyDescent="0.25">
      <c r="A849" s="377"/>
      <c r="B849" s="343"/>
      <c r="C849" s="377"/>
      <c r="D849" s="384"/>
      <c r="E849" s="377"/>
      <c r="F849" s="377"/>
      <c r="G849" s="381" t="str">
        <f t="shared" si="157"/>
        <v/>
      </c>
      <c r="H849" s="382">
        <f t="shared" si="158"/>
        <v>0</v>
      </c>
      <c r="I849" s="382" t="str">
        <f t="shared" si="159"/>
        <v/>
      </c>
      <c r="J849" s="382" t="str">
        <f t="shared" si="160"/>
        <v/>
      </c>
      <c r="K849" s="382" t="str">
        <f t="shared" si="161"/>
        <v/>
      </c>
      <c r="L849" s="382" t="str">
        <f t="shared" si="162"/>
        <v/>
      </c>
      <c r="M849" s="382" t="str">
        <f t="shared" si="163"/>
        <v/>
      </c>
      <c r="N849" s="342">
        <f t="shared" si="164"/>
        <v>0</v>
      </c>
      <c r="O849" s="379"/>
      <c r="P849" s="342">
        <f t="shared" si="165"/>
        <v>0</v>
      </c>
      <c r="Q849" s="379"/>
      <c r="R849" s="342">
        <f t="shared" si="166"/>
        <v>0</v>
      </c>
      <c r="S849" s="379"/>
      <c r="T849" s="342">
        <f t="shared" si="167"/>
        <v>0</v>
      </c>
      <c r="U849" s="379"/>
      <c r="V849" s="342">
        <f t="shared" si="168"/>
        <v>0</v>
      </c>
      <c r="W849" s="379"/>
      <c r="X849" s="383">
        <f t="shared" si="169"/>
        <v>0</v>
      </c>
      <c r="Y849" s="377"/>
    </row>
    <row r="850" spans="1:25" x14ac:dyDescent="0.25">
      <c r="A850" s="377"/>
      <c r="B850" s="343"/>
      <c r="C850" s="377"/>
      <c r="D850" s="384"/>
      <c r="E850" s="377"/>
      <c r="F850" s="377"/>
      <c r="G850" s="381" t="str">
        <f t="shared" si="157"/>
        <v/>
      </c>
      <c r="H850" s="382">
        <f t="shared" si="158"/>
        <v>0</v>
      </c>
      <c r="I850" s="382" t="str">
        <f t="shared" si="159"/>
        <v/>
      </c>
      <c r="J850" s="382" t="str">
        <f t="shared" si="160"/>
        <v/>
      </c>
      <c r="K850" s="382" t="str">
        <f t="shared" si="161"/>
        <v/>
      </c>
      <c r="L850" s="382" t="str">
        <f t="shared" si="162"/>
        <v/>
      </c>
      <c r="M850" s="382" t="str">
        <f t="shared" si="163"/>
        <v/>
      </c>
      <c r="N850" s="342">
        <f t="shared" si="164"/>
        <v>0</v>
      </c>
      <c r="O850" s="379"/>
      <c r="P850" s="342">
        <f t="shared" si="165"/>
        <v>0</v>
      </c>
      <c r="Q850" s="379"/>
      <c r="R850" s="342">
        <f t="shared" si="166"/>
        <v>0</v>
      </c>
      <c r="S850" s="379"/>
      <c r="T850" s="342">
        <f t="shared" si="167"/>
        <v>0</v>
      </c>
      <c r="U850" s="379"/>
      <c r="V850" s="342">
        <f t="shared" si="168"/>
        <v>0</v>
      </c>
      <c r="W850" s="379"/>
      <c r="X850" s="383">
        <f t="shared" si="169"/>
        <v>0</v>
      </c>
      <c r="Y850" s="377"/>
    </row>
    <row r="851" spans="1:25" x14ac:dyDescent="0.25">
      <c r="A851" s="377"/>
      <c r="B851" s="343"/>
      <c r="C851" s="377"/>
      <c r="D851" s="384"/>
      <c r="E851" s="377"/>
      <c r="F851" s="377"/>
      <c r="G851" s="381" t="str">
        <f t="shared" si="157"/>
        <v/>
      </c>
      <c r="H851" s="382">
        <f t="shared" si="158"/>
        <v>0</v>
      </c>
      <c r="I851" s="382" t="str">
        <f t="shared" si="159"/>
        <v/>
      </c>
      <c r="J851" s="382" t="str">
        <f t="shared" si="160"/>
        <v/>
      </c>
      <c r="K851" s="382" t="str">
        <f t="shared" si="161"/>
        <v/>
      </c>
      <c r="L851" s="382" t="str">
        <f t="shared" si="162"/>
        <v/>
      </c>
      <c r="M851" s="382" t="str">
        <f t="shared" si="163"/>
        <v/>
      </c>
      <c r="N851" s="342">
        <f t="shared" si="164"/>
        <v>0</v>
      </c>
      <c r="O851" s="379"/>
      <c r="P851" s="342">
        <f t="shared" si="165"/>
        <v>0</v>
      </c>
      <c r="Q851" s="379"/>
      <c r="R851" s="342">
        <f t="shared" si="166"/>
        <v>0</v>
      </c>
      <c r="S851" s="379"/>
      <c r="T851" s="342">
        <f t="shared" si="167"/>
        <v>0</v>
      </c>
      <c r="U851" s="379"/>
      <c r="V851" s="342">
        <f t="shared" si="168"/>
        <v>0</v>
      </c>
      <c r="W851" s="379"/>
      <c r="X851" s="383">
        <f t="shared" si="169"/>
        <v>0</v>
      </c>
      <c r="Y851" s="377"/>
    </row>
    <row r="852" spans="1:25" x14ac:dyDescent="0.25">
      <c r="A852" s="377"/>
      <c r="B852" s="343"/>
      <c r="C852" s="377"/>
      <c r="D852" s="384"/>
      <c r="E852" s="377"/>
      <c r="F852" s="377"/>
      <c r="G852" s="381" t="str">
        <f t="shared" si="157"/>
        <v/>
      </c>
      <c r="H852" s="382">
        <f t="shared" si="158"/>
        <v>0</v>
      </c>
      <c r="I852" s="382" t="str">
        <f t="shared" si="159"/>
        <v/>
      </c>
      <c r="J852" s="382" t="str">
        <f t="shared" si="160"/>
        <v/>
      </c>
      <c r="K852" s="382" t="str">
        <f t="shared" si="161"/>
        <v/>
      </c>
      <c r="L852" s="382" t="str">
        <f t="shared" si="162"/>
        <v/>
      </c>
      <c r="M852" s="382" t="str">
        <f t="shared" si="163"/>
        <v/>
      </c>
      <c r="N852" s="342">
        <f t="shared" si="164"/>
        <v>0</v>
      </c>
      <c r="O852" s="379"/>
      <c r="P852" s="342">
        <f t="shared" si="165"/>
        <v>0</v>
      </c>
      <c r="Q852" s="379"/>
      <c r="R852" s="342">
        <f t="shared" si="166"/>
        <v>0</v>
      </c>
      <c r="S852" s="379"/>
      <c r="T852" s="342">
        <f t="shared" si="167"/>
        <v>0</v>
      </c>
      <c r="U852" s="379"/>
      <c r="V852" s="342">
        <f t="shared" si="168"/>
        <v>0</v>
      </c>
      <c r="W852" s="379"/>
      <c r="X852" s="383">
        <f t="shared" si="169"/>
        <v>0</v>
      </c>
      <c r="Y852" s="377"/>
    </row>
    <row r="853" spans="1:25" x14ac:dyDescent="0.25">
      <c r="A853" s="377"/>
      <c r="B853" s="343"/>
      <c r="C853" s="377"/>
      <c r="D853" s="384"/>
      <c r="E853" s="377"/>
      <c r="F853" s="377"/>
      <c r="G853" s="381" t="str">
        <f t="shared" ref="G853:G916" si="170">IF(E853="","",DATE(YEAR(D853),MONTH(D853)+E853,DAY(D853)-1))</f>
        <v/>
      </c>
      <c r="H853" s="382">
        <f t="shared" ref="H853:H916" si="171">SUM(I853:M853)</f>
        <v>0</v>
      </c>
      <c r="I853" s="382" t="str">
        <f t="shared" ref="I853:I916" si="172">IF(E853="","",IFERROR(AND($I$5,$J$5)*DATEDIF(MAX($I$5,$D853),MIN($J$5,$G853)+1,"m"),0))</f>
        <v/>
      </c>
      <c r="J853" s="382" t="str">
        <f t="shared" ref="J853:J916" si="173">IF(E853="","",IFERROR(AND($I$6,$J$6)*DATEDIF(MAX($I$6,$D853),MIN($J$6,$G853)+1,"m"),0))</f>
        <v/>
      </c>
      <c r="K853" s="382" t="str">
        <f t="shared" ref="K853:K916" si="174">IF(E853="","",IFERROR(AND($I$7,$J$7)*DATEDIF(MAX($I$7,$D853),MIN($J$7,$G853)+1,"m"),0))</f>
        <v/>
      </c>
      <c r="L853" s="382" t="str">
        <f t="shared" ref="L853:L916" si="175">IF(E853="","",IFERROR(AND($I$8,$J$8)*DATEDIF(MAX($I$8,$D853),MIN($J$8,$G853)+1,"m"),0))</f>
        <v/>
      </c>
      <c r="M853" s="382" t="str">
        <f t="shared" ref="M853:M916" si="176">IF(E853="","",IFERROR(AND($I$9,$J$9)*DATEDIF(MAX($I$9,$D853),MIN($J$9,$G853)+1,"m"),0))</f>
        <v/>
      </c>
      <c r="N853" s="342">
        <f t="shared" ref="N853:N916" si="177">IFERROR(ROUND(B853/E853*I853*F853,2),0)</f>
        <v>0</v>
      </c>
      <c r="O853" s="379"/>
      <c r="P853" s="342">
        <f t="shared" ref="P853:P916" si="178">IFERROR(ROUND(B853/E853*J853*F853,2),0)</f>
        <v>0</v>
      </c>
      <c r="Q853" s="379"/>
      <c r="R853" s="342">
        <f t="shared" ref="R853:R916" si="179">IFERROR(ROUND(B853/E853*K853*F853,2),0)</f>
        <v>0</v>
      </c>
      <c r="S853" s="379"/>
      <c r="T853" s="342">
        <f t="shared" ref="T853:T916" si="180">IFERROR(ROUND(B853/E853*L853*F853,2),0)</f>
        <v>0</v>
      </c>
      <c r="U853" s="379"/>
      <c r="V853" s="342">
        <f t="shared" ref="V853:V916" si="181">IFERROR(ROUND(B853/E853*M853*F853,2),0)</f>
        <v>0</v>
      </c>
      <c r="W853" s="379"/>
      <c r="X853" s="383">
        <f t="shared" ref="X853:X916" si="182">B853-SUM(N853:V853)</f>
        <v>0</v>
      </c>
      <c r="Y853" s="377"/>
    </row>
    <row r="854" spans="1:25" x14ac:dyDescent="0.25">
      <c r="A854" s="377"/>
      <c r="B854" s="343"/>
      <c r="C854" s="377"/>
      <c r="D854" s="384"/>
      <c r="E854" s="377"/>
      <c r="F854" s="377"/>
      <c r="G854" s="381" t="str">
        <f t="shared" si="170"/>
        <v/>
      </c>
      <c r="H854" s="382">
        <f t="shared" si="171"/>
        <v>0</v>
      </c>
      <c r="I854" s="382" t="str">
        <f t="shared" si="172"/>
        <v/>
      </c>
      <c r="J854" s="382" t="str">
        <f t="shared" si="173"/>
        <v/>
      </c>
      <c r="K854" s="382" t="str">
        <f t="shared" si="174"/>
        <v/>
      </c>
      <c r="L854" s="382" t="str">
        <f t="shared" si="175"/>
        <v/>
      </c>
      <c r="M854" s="382" t="str">
        <f t="shared" si="176"/>
        <v/>
      </c>
      <c r="N854" s="342">
        <f t="shared" si="177"/>
        <v>0</v>
      </c>
      <c r="O854" s="379"/>
      <c r="P854" s="342">
        <f t="shared" si="178"/>
        <v>0</v>
      </c>
      <c r="Q854" s="379"/>
      <c r="R854" s="342">
        <f t="shared" si="179"/>
        <v>0</v>
      </c>
      <c r="S854" s="379"/>
      <c r="T854" s="342">
        <f t="shared" si="180"/>
        <v>0</v>
      </c>
      <c r="U854" s="379"/>
      <c r="V854" s="342">
        <f t="shared" si="181"/>
        <v>0</v>
      </c>
      <c r="W854" s="379"/>
      <c r="X854" s="383">
        <f t="shared" si="182"/>
        <v>0</v>
      </c>
      <c r="Y854" s="377"/>
    </row>
    <row r="855" spans="1:25" x14ac:dyDescent="0.25">
      <c r="A855" s="377"/>
      <c r="B855" s="343"/>
      <c r="C855" s="377"/>
      <c r="D855" s="384"/>
      <c r="E855" s="377"/>
      <c r="F855" s="377"/>
      <c r="G855" s="381" t="str">
        <f t="shared" si="170"/>
        <v/>
      </c>
      <c r="H855" s="382">
        <f t="shared" si="171"/>
        <v>0</v>
      </c>
      <c r="I855" s="382" t="str">
        <f t="shared" si="172"/>
        <v/>
      </c>
      <c r="J855" s="382" t="str">
        <f t="shared" si="173"/>
        <v/>
      </c>
      <c r="K855" s="382" t="str">
        <f t="shared" si="174"/>
        <v/>
      </c>
      <c r="L855" s="382" t="str">
        <f t="shared" si="175"/>
        <v/>
      </c>
      <c r="M855" s="382" t="str">
        <f t="shared" si="176"/>
        <v/>
      </c>
      <c r="N855" s="342">
        <f t="shared" si="177"/>
        <v>0</v>
      </c>
      <c r="O855" s="379"/>
      <c r="P855" s="342">
        <f t="shared" si="178"/>
        <v>0</v>
      </c>
      <c r="Q855" s="379"/>
      <c r="R855" s="342">
        <f t="shared" si="179"/>
        <v>0</v>
      </c>
      <c r="S855" s="379"/>
      <c r="T855" s="342">
        <f t="shared" si="180"/>
        <v>0</v>
      </c>
      <c r="U855" s="379"/>
      <c r="V855" s="342">
        <f t="shared" si="181"/>
        <v>0</v>
      </c>
      <c r="W855" s="379"/>
      <c r="X855" s="383">
        <f t="shared" si="182"/>
        <v>0</v>
      </c>
      <c r="Y855" s="377"/>
    </row>
    <row r="856" spans="1:25" x14ac:dyDescent="0.25">
      <c r="A856" s="377"/>
      <c r="B856" s="343"/>
      <c r="C856" s="377"/>
      <c r="D856" s="384"/>
      <c r="E856" s="377"/>
      <c r="F856" s="377"/>
      <c r="G856" s="381" t="str">
        <f t="shared" si="170"/>
        <v/>
      </c>
      <c r="H856" s="382">
        <f t="shared" si="171"/>
        <v>0</v>
      </c>
      <c r="I856" s="382" t="str">
        <f t="shared" si="172"/>
        <v/>
      </c>
      <c r="J856" s="382" t="str">
        <f t="shared" si="173"/>
        <v/>
      </c>
      <c r="K856" s="382" t="str">
        <f t="shared" si="174"/>
        <v/>
      </c>
      <c r="L856" s="382" t="str">
        <f t="shared" si="175"/>
        <v/>
      </c>
      <c r="M856" s="382" t="str">
        <f t="shared" si="176"/>
        <v/>
      </c>
      <c r="N856" s="342">
        <f t="shared" si="177"/>
        <v>0</v>
      </c>
      <c r="O856" s="379"/>
      <c r="P856" s="342">
        <f t="shared" si="178"/>
        <v>0</v>
      </c>
      <c r="Q856" s="379"/>
      <c r="R856" s="342">
        <f t="shared" si="179"/>
        <v>0</v>
      </c>
      <c r="S856" s="379"/>
      <c r="T856" s="342">
        <f t="shared" si="180"/>
        <v>0</v>
      </c>
      <c r="U856" s="379"/>
      <c r="V856" s="342">
        <f t="shared" si="181"/>
        <v>0</v>
      </c>
      <c r="W856" s="379"/>
      <c r="X856" s="383">
        <f t="shared" si="182"/>
        <v>0</v>
      </c>
      <c r="Y856" s="377"/>
    </row>
    <row r="857" spans="1:25" x14ac:dyDescent="0.25">
      <c r="A857" s="377"/>
      <c r="B857" s="343"/>
      <c r="C857" s="377"/>
      <c r="D857" s="384"/>
      <c r="E857" s="377"/>
      <c r="F857" s="377"/>
      <c r="G857" s="381" t="str">
        <f t="shared" si="170"/>
        <v/>
      </c>
      <c r="H857" s="382">
        <f t="shared" si="171"/>
        <v>0</v>
      </c>
      <c r="I857" s="382" t="str">
        <f t="shared" si="172"/>
        <v/>
      </c>
      <c r="J857" s="382" t="str">
        <f t="shared" si="173"/>
        <v/>
      </c>
      <c r="K857" s="382" t="str">
        <f t="shared" si="174"/>
        <v/>
      </c>
      <c r="L857" s="382" t="str">
        <f t="shared" si="175"/>
        <v/>
      </c>
      <c r="M857" s="382" t="str">
        <f t="shared" si="176"/>
        <v/>
      </c>
      <c r="N857" s="342">
        <f t="shared" si="177"/>
        <v>0</v>
      </c>
      <c r="O857" s="379"/>
      <c r="P857" s="342">
        <f t="shared" si="178"/>
        <v>0</v>
      </c>
      <c r="Q857" s="379"/>
      <c r="R857" s="342">
        <f t="shared" si="179"/>
        <v>0</v>
      </c>
      <c r="S857" s="379"/>
      <c r="T857" s="342">
        <f t="shared" si="180"/>
        <v>0</v>
      </c>
      <c r="U857" s="379"/>
      <c r="V857" s="342">
        <f t="shared" si="181"/>
        <v>0</v>
      </c>
      <c r="W857" s="379"/>
      <c r="X857" s="383">
        <f t="shared" si="182"/>
        <v>0</v>
      </c>
      <c r="Y857" s="377"/>
    </row>
    <row r="858" spans="1:25" x14ac:dyDescent="0.25">
      <c r="A858" s="377"/>
      <c r="B858" s="343"/>
      <c r="C858" s="377"/>
      <c r="D858" s="384"/>
      <c r="E858" s="377"/>
      <c r="F858" s="377"/>
      <c r="G858" s="381" t="str">
        <f t="shared" si="170"/>
        <v/>
      </c>
      <c r="H858" s="382">
        <f t="shared" si="171"/>
        <v>0</v>
      </c>
      <c r="I858" s="382" t="str">
        <f t="shared" si="172"/>
        <v/>
      </c>
      <c r="J858" s="382" t="str">
        <f t="shared" si="173"/>
        <v/>
      </c>
      <c r="K858" s="382" t="str">
        <f t="shared" si="174"/>
        <v/>
      </c>
      <c r="L858" s="382" t="str">
        <f t="shared" si="175"/>
        <v/>
      </c>
      <c r="M858" s="382" t="str">
        <f t="shared" si="176"/>
        <v/>
      </c>
      <c r="N858" s="342">
        <f t="shared" si="177"/>
        <v>0</v>
      </c>
      <c r="O858" s="379"/>
      <c r="P858" s="342">
        <f t="shared" si="178"/>
        <v>0</v>
      </c>
      <c r="Q858" s="379"/>
      <c r="R858" s="342">
        <f t="shared" si="179"/>
        <v>0</v>
      </c>
      <c r="S858" s="379"/>
      <c r="T858" s="342">
        <f t="shared" si="180"/>
        <v>0</v>
      </c>
      <c r="U858" s="379"/>
      <c r="V858" s="342">
        <f t="shared" si="181"/>
        <v>0</v>
      </c>
      <c r="W858" s="379"/>
      <c r="X858" s="383">
        <f t="shared" si="182"/>
        <v>0</v>
      </c>
      <c r="Y858" s="377"/>
    </row>
    <row r="859" spans="1:25" x14ac:dyDescent="0.25">
      <c r="A859" s="377"/>
      <c r="B859" s="343"/>
      <c r="C859" s="377"/>
      <c r="D859" s="384"/>
      <c r="E859" s="377"/>
      <c r="F859" s="377"/>
      <c r="G859" s="381" t="str">
        <f t="shared" si="170"/>
        <v/>
      </c>
      <c r="H859" s="382">
        <f t="shared" si="171"/>
        <v>0</v>
      </c>
      <c r="I859" s="382" t="str">
        <f t="shared" si="172"/>
        <v/>
      </c>
      <c r="J859" s="382" t="str">
        <f t="shared" si="173"/>
        <v/>
      </c>
      <c r="K859" s="382" t="str">
        <f t="shared" si="174"/>
        <v/>
      </c>
      <c r="L859" s="382" t="str">
        <f t="shared" si="175"/>
        <v/>
      </c>
      <c r="M859" s="382" t="str">
        <f t="shared" si="176"/>
        <v/>
      </c>
      <c r="N859" s="342">
        <f t="shared" si="177"/>
        <v>0</v>
      </c>
      <c r="O859" s="379"/>
      <c r="P859" s="342">
        <f t="shared" si="178"/>
        <v>0</v>
      </c>
      <c r="Q859" s="379"/>
      <c r="R859" s="342">
        <f t="shared" si="179"/>
        <v>0</v>
      </c>
      <c r="S859" s="379"/>
      <c r="T859" s="342">
        <f t="shared" si="180"/>
        <v>0</v>
      </c>
      <c r="U859" s="379"/>
      <c r="V859" s="342">
        <f t="shared" si="181"/>
        <v>0</v>
      </c>
      <c r="W859" s="379"/>
      <c r="X859" s="383">
        <f t="shared" si="182"/>
        <v>0</v>
      </c>
      <c r="Y859" s="377"/>
    </row>
    <row r="860" spans="1:25" x14ac:dyDescent="0.25">
      <c r="A860" s="377"/>
      <c r="B860" s="343"/>
      <c r="C860" s="377"/>
      <c r="D860" s="384"/>
      <c r="E860" s="377"/>
      <c r="F860" s="377"/>
      <c r="G860" s="381" t="str">
        <f t="shared" si="170"/>
        <v/>
      </c>
      <c r="H860" s="382">
        <f t="shared" si="171"/>
        <v>0</v>
      </c>
      <c r="I860" s="382" t="str">
        <f t="shared" si="172"/>
        <v/>
      </c>
      <c r="J860" s="382" t="str">
        <f t="shared" si="173"/>
        <v/>
      </c>
      <c r="K860" s="382" t="str">
        <f t="shared" si="174"/>
        <v/>
      </c>
      <c r="L860" s="382" t="str">
        <f t="shared" si="175"/>
        <v/>
      </c>
      <c r="M860" s="382" t="str">
        <f t="shared" si="176"/>
        <v/>
      </c>
      <c r="N860" s="342">
        <f t="shared" si="177"/>
        <v>0</v>
      </c>
      <c r="O860" s="379"/>
      <c r="P860" s="342">
        <f t="shared" si="178"/>
        <v>0</v>
      </c>
      <c r="Q860" s="379"/>
      <c r="R860" s="342">
        <f t="shared" si="179"/>
        <v>0</v>
      </c>
      <c r="S860" s="379"/>
      <c r="T860" s="342">
        <f t="shared" si="180"/>
        <v>0</v>
      </c>
      <c r="U860" s="379"/>
      <c r="V860" s="342">
        <f t="shared" si="181"/>
        <v>0</v>
      </c>
      <c r="W860" s="379"/>
      <c r="X860" s="383">
        <f t="shared" si="182"/>
        <v>0</v>
      </c>
      <c r="Y860" s="377"/>
    </row>
    <row r="861" spans="1:25" x14ac:dyDescent="0.25">
      <c r="A861" s="377"/>
      <c r="B861" s="343"/>
      <c r="C861" s="377"/>
      <c r="D861" s="384"/>
      <c r="E861" s="377"/>
      <c r="F861" s="377"/>
      <c r="G861" s="381" t="str">
        <f t="shared" si="170"/>
        <v/>
      </c>
      <c r="H861" s="382">
        <f t="shared" si="171"/>
        <v>0</v>
      </c>
      <c r="I861" s="382" t="str">
        <f t="shared" si="172"/>
        <v/>
      </c>
      <c r="J861" s="382" t="str">
        <f t="shared" si="173"/>
        <v/>
      </c>
      <c r="K861" s="382" t="str">
        <f t="shared" si="174"/>
        <v/>
      </c>
      <c r="L861" s="382" t="str">
        <f t="shared" si="175"/>
        <v/>
      </c>
      <c r="M861" s="382" t="str">
        <f t="shared" si="176"/>
        <v/>
      </c>
      <c r="N861" s="342">
        <f t="shared" si="177"/>
        <v>0</v>
      </c>
      <c r="O861" s="379"/>
      <c r="P861" s="342">
        <f t="shared" si="178"/>
        <v>0</v>
      </c>
      <c r="Q861" s="379"/>
      <c r="R861" s="342">
        <f t="shared" si="179"/>
        <v>0</v>
      </c>
      <c r="S861" s="379"/>
      <c r="T861" s="342">
        <f t="shared" si="180"/>
        <v>0</v>
      </c>
      <c r="U861" s="379"/>
      <c r="V861" s="342">
        <f t="shared" si="181"/>
        <v>0</v>
      </c>
      <c r="W861" s="379"/>
      <c r="X861" s="383">
        <f t="shared" si="182"/>
        <v>0</v>
      </c>
      <c r="Y861" s="377"/>
    </row>
    <row r="862" spans="1:25" x14ac:dyDescent="0.25">
      <c r="A862" s="377"/>
      <c r="B862" s="343"/>
      <c r="C862" s="377"/>
      <c r="D862" s="384"/>
      <c r="E862" s="377"/>
      <c r="F862" s="377"/>
      <c r="G862" s="381" t="str">
        <f t="shared" si="170"/>
        <v/>
      </c>
      <c r="H862" s="382">
        <f t="shared" si="171"/>
        <v>0</v>
      </c>
      <c r="I862" s="382" t="str">
        <f t="shared" si="172"/>
        <v/>
      </c>
      <c r="J862" s="382" t="str">
        <f t="shared" si="173"/>
        <v/>
      </c>
      <c r="K862" s="382" t="str">
        <f t="shared" si="174"/>
        <v/>
      </c>
      <c r="L862" s="382" t="str">
        <f t="shared" si="175"/>
        <v/>
      </c>
      <c r="M862" s="382" t="str">
        <f t="shared" si="176"/>
        <v/>
      </c>
      <c r="N862" s="342">
        <f t="shared" si="177"/>
        <v>0</v>
      </c>
      <c r="O862" s="379"/>
      <c r="P862" s="342">
        <f t="shared" si="178"/>
        <v>0</v>
      </c>
      <c r="Q862" s="379"/>
      <c r="R862" s="342">
        <f t="shared" si="179"/>
        <v>0</v>
      </c>
      <c r="S862" s="379"/>
      <c r="T862" s="342">
        <f t="shared" si="180"/>
        <v>0</v>
      </c>
      <c r="U862" s="379"/>
      <c r="V862" s="342">
        <f t="shared" si="181"/>
        <v>0</v>
      </c>
      <c r="W862" s="379"/>
      <c r="X862" s="383">
        <f t="shared" si="182"/>
        <v>0</v>
      </c>
      <c r="Y862" s="377"/>
    </row>
    <row r="863" spans="1:25" x14ac:dyDescent="0.25">
      <c r="A863" s="377"/>
      <c r="B863" s="343"/>
      <c r="C863" s="377"/>
      <c r="D863" s="384"/>
      <c r="E863" s="377"/>
      <c r="F863" s="377"/>
      <c r="G863" s="381" t="str">
        <f t="shared" si="170"/>
        <v/>
      </c>
      <c r="H863" s="382">
        <f t="shared" si="171"/>
        <v>0</v>
      </c>
      <c r="I863" s="382" t="str">
        <f t="shared" si="172"/>
        <v/>
      </c>
      <c r="J863" s="382" t="str">
        <f t="shared" si="173"/>
        <v/>
      </c>
      <c r="K863" s="382" t="str">
        <f t="shared" si="174"/>
        <v/>
      </c>
      <c r="L863" s="382" t="str">
        <f t="shared" si="175"/>
        <v/>
      </c>
      <c r="M863" s="382" t="str">
        <f t="shared" si="176"/>
        <v/>
      </c>
      <c r="N863" s="342">
        <f t="shared" si="177"/>
        <v>0</v>
      </c>
      <c r="O863" s="379"/>
      <c r="P863" s="342">
        <f t="shared" si="178"/>
        <v>0</v>
      </c>
      <c r="Q863" s="379"/>
      <c r="R863" s="342">
        <f t="shared" si="179"/>
        <v>0</v>
      </c>
      <c r="S863" s="379"/>
      <c r="T863" s="342">
        <f t="shared" si="180"/>
        <v>0</v>
      </c>
      <c r="U863" s="379"/>
      <c r="V863" s="342">
        <f t="shared" si="181"/>
        <v>0</v>
      </c>
      <c r="W863" s="379"/>
      <c r="X863" s="383">
        <f t="shared" si="182"/>
        <v>0</v>
      </c>
      <c r="Y863" s="377"/>
    </row>
    <row r="864" spans="1:25" x14ac:dyDescent="0.25">
      <c r="A864" s="377"/>
      <c r="B864" s="343"/>
      <c r="C864" s="377"/>
      <c r="D864" s="384"/>
      <c r="E864" s="377"/>
      <c r="F864" s="377"/>
      <c r="G864" s="381" t="str">
        <f t="shared" si="170"/>
        <v/>
      </c>
      <c r="H864" s="382">
        <f t="shared" si="171"/>
        <v>0</v>
      </c>
      <c r="I864" s="382" t="str">
        <f t="shared" si="172"/>
        <v/>
      </c>
      <c r="J864" s="382" t="str">
        <f t="shared" si="173"/>
        <v/>
      </c>
      <c r="K864" s="382" t="str">
        <f t="shared" si="174"/>
        <v/>
      </c>
      <c r="L864" s="382" t="str">
        <f t="shared" si="175"/>
        <v/>
      </c>
      <c r="M864" s="382" t="str">
        <f t="shared" si="176"/>
        <v/>
      </c>
      <c r="N864" s="342">
        <f t="shared" si="177"/>
        <v>0</v>
      </c>
      <c r="O864" s="379"/>
      <c r="P864" s="342">
        <f t="shared" si="178"/>
        <v>0</v>
      </c>
      <c r="Q864" s="379"/>
      <c r="R864" s="342">
        <f t="shared" si="179"/>
        <v>0</v>
      </c>
      <c r="S864" s="379"/>
      <c r="T864" s="342">
        <f t="shared" si="180"/>
        <v>0</v>
      </c>
      <c r="U864" s="379"/>
      <c r="V864" s="342">
        <f t="shared" si="181"/>
        <v>0</v>
      </c>
      <c r="W864" s="379"/>
      <c r="X864" s="383">
        <f t="shared" si="182"/>
        <v>0</v>
      </c>
      <c r="Y864" s="377"/>
    </row>
    <row r="865" spans="1:25" x14ac:dyDescent="0.25">
      <c r="A865" s="377"/>
      <c r="B865" s="343"/>
      <c r="C865" s="377"/>
      <c r="D865" s="384"/>
      <c r="E865" s="377"/>
      <c r="F865" s="377"/>
      <c r="G865" s="381" t="str">
        <f t="shared" si="170"/>
        <v/>
      </c>
      <c r="H865" s="382">
        <f t="shared" si="171"/>
        <v>0</v>
      </c>
      <c r="I865" s="382" t="str">
        <f t="shared" si="172"/>
        <v/>
      </c>
      <c r="J865" s="382" t="str">
        <f t="shared" si="173"/>
        <v/>
      </c>
      <c r="K865" s="382" t="str">
        <f t="shared" si="174"/>
        <v/>
      </c>
      <c r="L865" s="382" t="str">
        <f t="shared" si="175"/>
        <v/>
      </c>
      <c r="M865" s="382" t="str">
        <f t="shared" si="176"/>
        <v/>
      </c>
      <c r="N865" s="342">
        <f t="shared" si="177"/>
        <v>0</v>
      </c>
      <c r="O865" s="379"/>
      <c r="P865" s="342">
        <f t="shared" si="178"/>
        <v>0</v>
      </c>
      <c r="Q865" s="379"/>
      <c r="R865" s="342">
        <f t="shared" si="179"/>
        <v>0</v>
      </c>
      <c r="S865" s="379"/>
      <c r="T865" s="342">
        <f t="shared" si="180"/>
        <v>0</v>
      </c>
      <c r="U865" s="379"/>
      <c r="V865" s="342">
        <f t="shared" si="181"/>
        <v>0</v>
      </c>
      <c r="W865" s="379"/>
      <c r="X865" s="383">
        <f t="shared" si="182"/>
        <v>0</v>
      </c>
      <c r="Y865" s="377"/>
    </row>
    <row r="866" spans="1:25" x14ac:dyDescent="0.25">
      <c r="A866" s="377"/>
      <c r="B866" s="343"/>
      <c r="C866" s="377"/>
      <c r="D866" s="384"/>
      <c r="E866" s="377"/>
      <c r="F866" s="377"/>
      <c r="G866" s="381" t="str">
        <f t="shared" si="170"/>
        <v/>
      </c>
      <c r="H866" s="382">
        <f t="shared" si="171"/>
        <v>0</v>
      </c>
      <c r="I866" s="382" t="str">
        <f t="shared" si="172"/>
        <v/>
      </c>
      <c r="J866" s="382" t="str">
        <f t="shared" si="173"/>
        <v/>
      </c>
      <c r="K866" s="382" t="str">
        <f t="shared" si="174"/>
        <v/>
      </c>
      <c r="L866" s="382" t="str">
        <f t="shared" si="175"/>
        <v/>
      </c>
      <c r="M866" s="382" t="str">
        <f t="shared" si="176"/>
        <v/>
      </c>
      <c r="N866" s="342">
        <f t="shared" si="177"/>
        <v>0</v>
      </c>
      <c r="O866" s="379"/>
      <c r="P866" s="342">
        <f t="shared" si="178"/>
        <v>0</v>
      </c>
      <c r="Q866" s="379"/>
      <c r="R866" s="342">
        <f t="shared" si="179"/>
        <v>0</v>
      </c>
      <c r="S866" s="379"/>
      <c r="T866" s="342">
        <f t="shared" si="180"/>
        <v>0</v>
      </c>
      <c r="U866" s="379"/>
      <c r="V866" s="342">
        <f t="shared" si="181"/>
        <v>0</v>
      </c>
      <c r="W866" s="379"/>
      <c r="X866" s="383">
        <f t="shared" si="182"/>
        <v>0</v>
      </c>
      <c r="Y866" s="377"/>
    </row>
    <row r="867" spans="1:25" x14ac:dyDescent="0.25">
      <c r="A867" s="377"/>
      <c r="B867" s="343"/>
      <c r="C867" s="377"/>
      <c r="D867" s="384"/>
      <c r="E867" s="377"/>
      <c r="F867" s="377"/>
      <c r="G867" s="381" t="str">
        <f t="shared" si="170"/>
        <v/>
      </c>
      <c r="H867" s="382">
        <f t="shared" si="171"/>
        <v>0</v>
      </c>
      <c r="I867" s="382" t="str">
        <f t="shared" si="172"/>
        <v/>
      </c>
      <c r="J867" s="382" t="str">
        <f t="shared" si="173"/>
        <v/>
      </c>
      <c r="K867" s="382" t="str">
        <f t="shared" si="174"/>
        <v/>
      </c>
      <c r="L867" s="382" t="str">
        <f t="shared" si="175"/>
        <v/>
      </c>
      <c r="M867" s="382" t="str">
        <f t="shared" si="176"/>
        <v/>
      </c>
      <c r="N867" s="342">
        <f t="shared" si="177"/>
        <v>0</v>
      </c>
      <c r="O867" s="379"/>
      <c r="P867" s="342">
        <f t="shared" si="178"/>
        <v>0</v>
      </c>
      <c r="Q867" s="379"/>
      <c r="R867" s="342">
        <f t="shared" si="179"/>
        <v>0</v>
      </c>
      <c r="S867" s="379"/>
      <c r="T867" s="342">
        <f t="shared" si="180"/>
        <v>0</v>
      </c>
      <c r="U867" s="379"/>
      <c r="V867" s="342">
        <f t="shared" si="181"/>
        <v>0</v>
      </c>
      <c r="W867" s="379"/>
      <c r="X867" s="383">
        <f t="shared" si="182"/>
        <v>0</v>
      </c>
      <c r="Y867" s="377"/>
    </row>
    <row r="868" spans="1:25" x14ac:dyDescent="0.25">
      <c r="A868" s="377"/>
      <c r="B868" s="343"/>
      <c r="C868" s="377"/>
      <c r="D868" s="384"/>
      <c r="E868" s="377"/>
      <c r="F868" s="377"/>
      <c r="G868" s="381" t="str">
        <f t="shared" si="170"/>
        <v/>
      </c>
      <c r="H868" s="382">
        <f t="shared" si="171"/>
        <v>0</v>
      </c>
      <c r="I868" s="382" t="str">
        <f t="shared" si="172"/>
        <v/>
      </c>
      <c r="J868" s="382" t="str">
        <f t="shared" si="173"/>
        <v/>
      </c>
      <c r="K868" s="382" t="str">
        <f t="shared" si="174"/>
        <v/>
      </c>
      <c r="L868" s="382" t="str">
        <f t="shared" si="175"/>
        <v/>
      </c>
      <c r="M868" s="382" t="str">
        <f t="shared" si="176"/>
        <v/>
      </c>
      <c r="N868" s="342">
        <f t="shared" si="177"/>
        <v>0</v>
      </c>
      <c r="O868" s="379"/>
      <c r="P868" s="342">
        <f t="shared" si="178"/>
        <v>0</v>
      </c>
      <c r="Q868" s="379"/>
      <c r="R868" s="342">
        <f t="shared" si="179"/>
        <v>0</v>
      </c>
      <c r="S868" s="379"/>
      <c r="T868" s="342">
        <f t="shared" si="180"/>
        <v>0</v>
      </c>
      <c r="U868" s="379"/>
      <c r="V868" s="342">
        <f t="shared" si="181"/>
        <v>0</v>
      </c>
      <c r="W868" s="379"/>
      <c r="X868" s="383">
        <f t="shared" si="182"/>
        <v>0</v>
      </c>
      <c r="Y868" s="377"/>
    </row>
    <row r="869" spans="1:25" x14ac:dyDescent="0.25">
      <c r="A869" s="377"/>
      <c r="B869" s="343"/>
      <c r="C869" s="377"/>
      <c r="D869" s="384"/>
      <c r="E869" s="377"/>
      <c r="F869" s="377"/>
      <c r="G869" s="381" t="str">
        <f t="shared" si="170"/>
        <v/>
      </c>
      <c r="H869" s="382">
        <f t="shared" si="171"/>
        <v>0</v>
      </c>
      <c r="I869" s="382" t="str">
        <f t="shared" si="172"/>
        <v/>
      </c>
      <c r="J869" s="382" t="str">
        <f t="shared" si="173"/>
        <v/>
      </c>
      <c r="K869" s="382" t="str">
        <f t="shared" si="174"/>
        <v/>
      </c>
      <c r="L869" s="382" t="str">
        <f t="shared" si="175"/>
        <v/>
      </c>
      <c r="M869" s="382" t="str">
        <f t="shared" si="176"/>
        <v/>
      </c>
      <c r="N869" s="342">
        <f t="shared" si="177"/>
        <v>0</v>
      </c>
      <c r="O869" s="379"/>
      <c r="P869" s="342">
        <f t="shared" si="178"/>
        <v>0</v>
      </c>
      <c r="Q869" s="379"/>
      <c r="R869" s="342">
        <f t="shared" si="179"/>
        <v>0</v>
      </c>
      <c r="S869" s="379"/>
      <c r="T869" s="342">
        <f t="shared" si="180"/>
        <v>0</v>
      </c>
      <c r="U869" s="379"/>
      <c r="V869" s="342">
        <f t="shared" si="181"/>
        <v>0</v>
      </c>
      <c r="W869" s="379"/>
      <c r="X869" s="383">
        <f t="shared" si="182"/>
        <v>0</v>
      </c>
      <c r="Y869" s="377"/>
    </row>
    <row r="870" spans="1:25" x14ac:dyDescent="0.25">
      <c r="A870" s="377"/>
      <c r="B870" s="343"/>
      <c r="C870" s="377"/>
      <c r="D870" s="384"/>
      <c r="E870" s="377"/>
      <c r="F870" s="377"/>
      <c r="G870" s="381" t="str">
        <f t="shared" si="170"/>
        <v/>
      </c>
      <c r="H870" s="382">
        <f t="shared" si="171"/>
        <v>0</v>
      </c>
      <c r="I870" s="382" t="str">
        <f t="shared" si="172"/>
        <v/>
      </c>
      <c r="J870" s="382" t="str">
        <f t="shared" si="173"/>
        <v/>
      </c>
      <c r="K870" s="382" t="str">
        <f t="shared" si="174"/>
        <v/>
      </c>
      <c r="L870" s="382" t="str">
        <f t="shared" si="175"/>
        <v/>
      </c>
      <c r="M870" s="382" t="str">
        <f t="shared" si="176"/>
        <v/>
      </c>
      <c r="N870" s="342">
        <f t="shared" si="177"/>
        <v>0</v>
      </c>
      <c r="O870" s="379"/>
      <c r="P870" s="342">
        <f t="shared" si="178"/>
        <v>0</v>
      </c>
      <c r="Q870" s="379"/>
      <c r="R870" s="342">
        <f t="shared" si="179"/>
        <v>0</v>
      </c>
      <c r="S870" s="379"/>
      <c r="T870" s="342">
        <f t="shared" si="180"/>
        <v>0</v>
      </c>
      <c r="U870" s="379"/>
      <c r="V870" s="342">
        <f t="shared" si="181"/>
        <v>0</v>
      </c>
      <c r="W870" s="379"/>
      <c r="X870" s="383">
        <f t="shared" si="182"/>
        <v>0</v>
      </c>
      <c r="Y870" s="377"/>
    </row>
    <row r="871" spans="1:25" x14ac:dyDescent="0.25">
      <c r="A871" s="377"/>
      <c r="B871" s="343"/>
      <c r="C871" s="377"/>
      <c r="D871" s="384"/>
      <c r="E871" s="377"/>
      <c r="F871" s="377"/>
      <c r="G871" s="381" t="str">
        <f t="shared" si="170"/>
        <v/>
      </c>
      <c r="H871" s="382">
        <f t="shared" si="171"/>
        <v>0</v>
      </c>
      <c r="I871" s="382" t="str">
        <f t="shared" si="172"/>
        <v/>
      </c>
      <c r="J871" s="382" t="str">
        <f t="shared" si="173"/>
        <v/>
      </c>
      <c r="K871" s="382" t="str">
        <f t="shared" si="174"/>
        <v/>
      </c>
      <c r="L871" s="382" t="str">
        <f t="shared" si="175"/>
        <v/>
      </c>
      <c r="M871" s="382" t="str">
        <f t="shared" si="176"/>
        <v/>
      </c>
      <c r="N871" s="342">
        <f t="shared" si="177"/>
        <v>0</v>
      </c>
      <c r="O871" s="379"/>
      <c r="P871" s="342">
        <f t="shared" si="178"/>
        <v>0</v>
      </c>
      <c r="Q871" s="379"/>
      <c r="R871" s="342">
        <f t="shared" si="179"/>
        <v>0</v>
      </c>
      <c r="S871" s="379"/>
      <c r="T871" s="342">
        <f t="shared" si="180"/>
        <v>0</v>
      </c>
      <c r="U871" s="379"/>
      <c r="V871" s="342">
        <f t="shared" si="181"/>
        <v>0</v>
      </c>
      <c r="W871" s="379"/>
      <c r="X871" s="383">
        <f t="shared" si="182"/>
        <v>0</v>
      </c>
      <c r="Y871" s="377"/>
    </row>
    <row r="872" spans="1:25" x14ac:dyDescent="0.25">
      <c r="A872" s="377"/>
      <c r="B872" s="343"/>
      <c r="C872" s="377"/>
      <c r="D872" s="384"/>
      <c r="E872" s="377"/>
      <c r="F872" s="377"/>
      <c r="G872" s="381" t="str">
        <f t="shared" si="170"/>
        <v/>
      </c>
      <c r="H872" s="382">
        <f t="shared" si="171"/>
        <v>0</v>
      </c>
      <c r="I872" s="382" t="str">
        <f t="shared" si="172"/>
        <v/>
      </c>
      <c r="J872" s="382" t="str">
        <f t="shared" si="173"/>
        <v/>
      </c>
      <c r="K872" s="382" t="str">
        <f t="shared" si="174"/>
        <v/>
      </c>
      <c r="L872" s="382" t="str">
        <f t="shared" si="175"/>
        <v/>
      </c>
      <c r="M872" s="382" t="str">
        <f t="shared" si="176"/>
        <v/>
      </c>
      <c r="N872" s="342">
        <f t="shared" si="177"/>
        <v>0</v>
      </c>
      <c r="O872" s="379"/>
      <c r="P872" s="342">
        <f t="shared" si="178"/>
        <v>0</v>
      </c>
      <c r="Q872" s="379"/>
      <c r="R872" s="342">
        <f t="shared" si="179"/>
        <v>0</v>
      </c>
      <c r="S872" s="379"/>
      <c r="T872" s="342">
        <f t="shared" si="180"/>
        <v>0</v>
      </c>
      <c r="U872" s="379"/>
      <c r="V872" s="342">
        <f t="shared" si="181"/>
        <v>0</v>
      </c>
      <c r="W872" s="379"/>
      <c r="X872" s="383">
        <f t="shared" si="182"/>
        <v>0</v>
      </c>
      <c r="Y872" s="377"/>
    </row>
    <row r="873" spans="1:25" x14ac:dyDescent="0.25">
      <c r="A873" s="377"/>
      <c r="B873" s="343"/>
      <c r="C873" s="377"/>
      <c r="D873" s="384"/>
      <c r="E873" s="377"/>
      <c r="F873" s="377"/>
      <c r="G873" s="381" t="str">
        <f t="shared" si="170"/>
        <v/>
      </c>
      <c r="H873" s="382">
        <f t="shared" si="171"/>
        <v>0</v>
      </c>
      <c r="I873" s="382" t="str">
        <f t="shared" si="172"/>
        <v/>
      </c>
      <c r="J873" s="382" t="str">
        <f t="shared" si="173"/>
        <v/>
      </c>
      <c r="K873" s="382" t="str">
        <f t="shared" si="174"/>
        <v/>
      </c>
      <c r="L873" s="382" t="str">
        <f t="shared" si="175"/>
        <v/>
      </c>
      <c r="M873" s="382" t="str">
        <f t="shared" si="176"/>
        <v/>
      </c>
      <c r="N873" s="342">
        <f t="shared" si="177"/>
        <v>0</v>
      </c>
      <c r="O873" s="379"/>
      <c r="P873" s="342">
        <f t="shared" si="178"/>
        <v>0</v>
      </c>
      <c r="Q873" s="379"/>
      <c r="R873" s="342">
        <f t="shared" si="179"/>
        <v>0</v>
      </c>
      <c r="S873" s="379"/>
      <c r="T873" s="342">
        <f t="shared" si="180"/>
        <v>0</v>
      </c>
      <c r="U873" s="379"/>
      <c r="V873" s="342">
        <f t="shared" si="181"/>
        <v>0</v>
      </c>
      <c r="W873" s="379"/>
      <c r="X873" s="383">
        <f t="shared" si="182"/>
        <v>0</v>
      </c>
      <c r="Y873" s="377"/>
    </row>
    <row r="874" spans="1:25" x14ac:dyDescent="0.25">
      <c r="A874" s="377"/>
      <c r="B874" s="343"/>
      <c r="C874" s="377"/>
      <c r="D874" s="384"/>
      <c r="E874" s="377"/>
      <c r="F874" s="377"/>
      <c r="G874" s="381" t="str">
        <f t="shared" si="170"/>
        <v/>
      </c>
      <c r="H874" s="382">
        <f t="shared" si="171"/>
        <v>0</v>
      </c>
      <c r="I874" s="382" t="str">
        <f t="shared" si="172"/>
        <v/>
      </c>
      <c r="J874" s="382" t="str">
        <f t="shared" si="173"/>
        <v/>
      </c>
      <c r="K874" s="382" t="str">
        <f t="shared" si="174"/>
        <v/>
      </c>
      <c r="L874" s="382" t="str">
        <f t="shared" si="175"/>
        <v/>
      </c>
      <c r="M874" s="382" t="str">
        <f t="shared" si="176"/>
        <v/>
      </c>
      <c r="N874" s="342">
        <f t="shared" si="177"/>
        <v>0</v>
      </c>
      <c r="O874" s="379"/>
      <c r="P874" s="342">
        <f t="shared" si="178"/>
        <v>0</v>
      </c>
      <c r="Q874" s="379"/>
      <c r="R874" s="342">
        <f t="shared" si="179"/>
        <v>0</v>
      </c>
      <c r="S874" s="379"/>
      <c r="T874" s="342">
        <f t="shared" si="180"/>
        <v>0</v>
      </c>
      <c r="U874" s="379"/>
      <c r="V874" s="342">
        <f t="shared" si="181"/>
        <v>0</v>
      </c>
      <c r="W874" s="379"/>
      <c r="X874" s="383">
        <f t="shared" si="182"/>
        <v>0</v>
      </c>
      <c r="Y874" s="377"/>
    </row>
    <row r="875" spans="1:25" x14ac:dyDescent="0.25">
      <c r="A875" s="377"/>
      <c r="B875" s="343"/>
      <c r="C875" s="377"/>
      <c r="D875" s="384"/>
      <c r="E875" s="377"/>
      <c r="F875" s="377"/>
      <c r="G875" s="381" t="str">
        <f t="shared" si="170"/>
        <v/>
      </c>
      <c r="H875" s="382">
        <f t="shared" si="171"/>
        <v>0</v>
      </c>
      <c r="I875" s="382" t="str">
        <f t="shared" si="172"/>
        <v/>
      </c>
      <c r="J875" s="382" t="str">
        <f t="shared" si="173"/>
        <v/>
      </c>
      <c r="K875" s="382" t="str">
        <f t="shared" si="174"/>
        <v/>
      </c>
      <c r="L875" s="382" t="str">
        <f t="shared" si="175"/>
        <v/>
      </c>
      <c r="M875" s="382" t="str">
        <f t="shared" si="176"/>
        <v/>
      </c>
      <c r="N875" s="342">
        <f t="shared" si="177"/>
        <v>0</v>
      </c>
      <c r="O875" s="379"/>
      <c r="P875" s="342">
        <f t="shared" si="178"/>
        <v>0</v>
      </c>
      <c r="Q875" s="379"/>
      <c r="R875" s="342">
        <f t="shared" si="179"/>
        <v>0</v>
      </c>
      <c r="S875" s="379"/>
      <c r="T875" s="342">
        <f t="shared" si="180"/>
        <v>0</v>
      </c>
      <c r="U875" s="379"/>
      <c r="V875" s="342">
        <f t="shared" si="181"/>
        <v>0</v>
      </c>
      <c r="W875" s="379"/>
      <c r="X875" s="383">
        <f t="shared" si="182"/>
        <v>0</v>
      </c>
      <c r="Y875" s="377"/>
    </row>
    <row r="876" spans="1:25" x14ac:dyDescent="0.25">
      <c r="A876" s="377"/>
      <c r="B876" s="343"/>
      <c r="C876" s="377"/>
      <c r="D876" s="384"/>
      <c r="E876" s="377"/>
      <c r="F876" s="377"/>
      <c r="G876" s="381" t="str">
        <f t="shared" si="170"/>
        <v/>
      </c>
      <c r="H876" s="382">
        <f t="shared" si="171"/>
        <v>0</v>
      </c>
      <c r="I876" s="382" t="str">
        <f t="shared" si="172"/>
        <v/>
      </c>
      <c r="J876" s="382" t="str">
        <f t="shared" si="173"/>
        <v/>
      </c>
      <c r="K876" s="382" t="str">
        <f t="shared" si="174"/>
        <v/>
      </c>
      <c r="L876" s="382" t="str">
        <f t="shared" si="175"/>
        <v/>
      </c>
      <c r="M876" s="382" t="str">
        <f t="shared" si="176"/>
        <v/>
      </c>
      <c r="N876" s="342">
        <f t="shared" si="177"/>
        <v>0</v>
      </c>
      <c r="O876" s="379"/>
      <c r="P876" s="342">
        <f t="shared" si="178"/>
        <v>0</v>
      </c>
      <c r="Q876" s="379"/>
      <c r="R876" s="342">
        <f t="shared" si="179"/>
        <v>0</v>
      </c>
      <c r="S876" s="379"/>
      <c r="T876" s="342">
        <f t="shared" si="180"/>
        <v>0</v>
      </c>
      <c r="U876" s="379"/>
      <c r="V876" s="342">
        <f t="shared" si="181"/>
        <v>0</v>
      </c>
      <c r="W876" s="379"/>
      <c r="X876" s="383">
        <f t="shared" si="182"/>
        <v>0</v>
      </c>
      <c r="Y876" s="377"/>
    </row>
    <row r="877" spans="1:25" x14ac:dyDescent="0.25">
      <c r="A877" s="377"/>
      <c r="B877" s="343"/>
      <c r="C877" s="377"/>
      <c r="D877" s="384"/>
      <c r="E877" s="377"/>
      <c r="F877" s="377"/>
      <c r="G877" s="381" t="str">
        <f t="shared" si="170"/>
        <v/>
      </c>
      <c r="H877" s="382">
        <f t="shared" si="171"/>
        <v>0</v>
      </c>
      <c r="I877" s="382" t="str">
        <f t="shared" si="172"/>
        <v/>
      </c>
      <c r="J877" s="382" t="str">
        <f t="shared" si="173"/>
        <v/>
      </c>
      <c r="K877" s="382" t="str">
        <f t="shared" si="174"/>
        <v/>
      </c>
      <c r="L877" s="382" t="str">
        <f t="shared" si="175"/>
        <v/>
      </c>
      <c r="M877" s="382" t="str">
        <f t="shared" si="176"/>
        <v/>
      </c>
      <c r="N877" s="342">
        <f t="shared" si="177"/>
        <v>0</v>
      </c>
      <c r="O877" s="379"/>
      <c r="P877" s="342">
        <f t="shared" si="178"/>
        <v>0</v>
      </c>
      <c r="Q877" s="379"/>
      <c r="R877" s="342">
        <f t="shared" si="179"/>
        <v>0</v>
      </c>
      <c r="S877" s="379"/>
      <c r="T877" s="342">
        <f t="shared" si="180"/>
        <v>0</v>
      </c>
      <c r="U877" s="379"/>
      <c r="V877" s="342">
        <f t="shared" si="181"/>
        <v>0</v>
      </c>
      <c r="W877" s="379"/>
      <c r="X877" s="383">
        <f t="shared" si="182"/>
        <v>0</v>
      </c>
      <c r="Y877" s="377"/>
    </row>
    <row r="878" spans="1:25" x14ac:dyDescent="0.25">
      <c r="A878" s="377"/>
      <c r="B878" s="343"/>
      <c r="C878" s="377"/>
      <c r="D878" s="384"/>
      <c r="E878" s="377"/>
      <c r="F878" s="377"/>
      <c r="G878" s="381" t="str">
        <f t="shared" si="170"/>
        <v/>
      </c>
      <c r="H878" s="382">
        <f t="shared" si="171"/>
        <v>0</v>
      </c>
      <c r="I878" s="382" t="str">
        <f t="shared" si="172"/>
        <v/>
      </c>
      <c r="J878" s="382" t="str">
        <f t="shared" si="173"/>
        <v/>
      </c>
      <c r="K878" s="382" t="str">
        <f t="shared" si="174"/>
        <v/>
      </c>
      <c r="L878" s="382" t="str">
        <f t="shared" si="175"/>
        <v/>
      </c>
      <c r="M878" s="382" t="str">
        <f t="shared" si="176"/>
        <v/>
      </c>
      <c r="N878" s="342">
        <f t="shared" si="177"/>
        <v>0</v>
      </c>
      <c r="O878" s="379"/>
      <c r="P878" s="342">
        <f t="shared" si="178"/>
        <v>0</v>
      </c>
      <c r="Q878" s="379"/>
      <c r="R878" s="342">
        <f t="shared" si="179"/>
        <v>0</v>
      </c>
      <c r="S878" s="379"/>
      <c r="T878" s="342">
        <f t="shared" si="180"/>
        <v>0</v>
      </c>
      <c r="U878" s="379"/>
      <c r="V878" s="342">
        <f t="shared" si="181"/>
        <v>0</v>
      </c>
      <c r="W878" s="379"/>
      <c r="X878" s="383">
        <f t="shared" si="182"/>
        <v>0</v>
      </c>
      <c r="Y878" s="377"/>
    </row>
    <row r="879" spans="1:25" x14ac:dyDescent="0.25">
      <c r="A879" s="377"/>
      <c r="B879" s="343"/>
      <c r="C879" s="377"/>
      <c r="D879" s="384"/>
      <c r="E879" s="377"/>
      <c r="F879" s="377"/>
      <c r="G879" s="381" t="str">
        <f t="shared" si="170"/>
        <v/>
      </c>
      <c r="H879" s="382">
        <f t="shared" si="171"/>
        <v>0</v>
      </c>
      <c r="I879" s="382" t="str">
        <f t="shared" si="172"/>
        <v/>
      </c>
      <c r="J879" s="382" t="str">
        <f t="shared" si="173"/>
        <v/>
      </c>
      <c r="K879" s="382" t="str">
        <f t="shared" si="174"/>
        <v/>
      </c>
      <c r="L879" s="382" t="str">
        <f t="shared" si="175"/>
        <v/>
      </c>
      <c r="M879" s="382" t="str">
        <f t="shared" si="176"/>
        <v/>
      </c>
      <c r="N879" s="342">
        <f t="shared" si="177"/>
        <v>0</v>
      </c>
      <c r="O879" s="379"/>
      <c r="P879" s="342">
        <f t="shared" si="178"/>
        <v>0</v>
      </c>
      <c r="Q879" s="379"/>
      <c r="R879" s="342">
        <f t="shared" si="179"/>
        <v>0</v>
      </c>
      <c r="S879" s="379"/>
      <c r="T879" s="342">
        <f t="shared" si="180"/>
        <v>0</v>
      </c>
      <c r="U879" s="379"/>
      <c r="V879" s="342">
        <f t="shared" si="181"/>
        <v>0</v>
      </c>
      <c r="W879" s="379"/>
      <c r="X879" s="383">
        <f t="shared" si="182"/>
        <v>0</v>
      </c>
      <c r="Y879" s="377"/>
    </row>
    <row r="880" spans="1:25" x14ac:dyDescent="0.25">
      <c r="A880" s="377"/>
      <c r="B880" s="343"/>
      <c r="C880" s="377"/>
      <c r="D880" s="384"/>
      <c r="E880" s="377"/>
      <c r="F880" s="377"/>
      <c r="G880" s="381" t="str">
        <f t="shared" si="170"/>
        <v/>
      </c>
      <c r="H880" s="382">
        <f t="shared" si="171"/>
        <v>0</v>
      </c>
      <c r="I880" s="382" t="str">
        <f t="shared" si="172"/>
        <v/>
      </c>
      <c r="J880" s="382" t="str">
        <f t="shared" si="173"/>
        <v/>
      </c>
      <c r="K880" s="382" t="str">
        <f t="shared" si="174"/>
        <v/>
      </c>
      <c r="L880" s="382" t="str">
        <f t="shared" si="175"/>
        <v/>
      </c>
      <c r="M880" s="382" t="str">
        <f t="shared" si="176"/>
        <v/>
      </c>
      <c r="N880" s="342">
        <f t="shared" si="177"/>
        <v>0</v>
      </c>
      <c r="O880" s="379"/>
      <c r="P880" s="342">
        <f t="shared" si="178"/>
        <v>0</v>
      </c>
      <c r="Q880" s="379"/>
      <c r="R880" s="342">
        <f t="shared" si="179"/>
        <v>0</v>
      </c>
      <c r="S880" s="379"/>
      <c r="T880" s="342">
        <f t="shared" si="180"/>
        <v>0</v>
      </c>
      <c r="U880" s="379"/>
      <c r="V880" s="342">
        <f t="shared" si="181"/>
        <v>0</v>
      </c>
      <c r="W880" s="379"/>
      <c r="X880" s="383">
        <f t="shared" si="182"/>
        <v>0</v>
      </c>
      <c r="Y880" s="377"/>
    </row>
    <row r="881" spans="1:25" x14ac:dyDescent="0.25">
      <c r="A881" s="377"/>
      <c r="B881" s="343"/>
      <c r="C881" s="377"/>
      <c r="D881" s="384"/>
      <c r="E881" s="377"/>
      <c r="F881" s="377"/>
      <c r="G881" s="381" t="str">
        <f t="shared" si="170"/>
        <v/>
      </c>
      <c r="H881" s="382">
        <f t="shared" si="171"/>
        <v>0</v>
      </c>
      <c r="I881" s="382" t="str">
        <f t="shared" si="172"/>
        <v/>
      </c>
      <c r="J881" s="382" t="str">
        <f t="shared" si="173"/>
        <v/>
      </c>
      <c r="K881" s="382" t="str">
        <f t="shared" si="174"/>
        <v/>
      </c>
      <c r="L881" s="382" t="str">
        <f t="shared" si="175"/>
        <v/>
      </c>
      <c r="M881" s="382" t="str">
        <f t="shared" si="176"/>
        <v/>
      </c>
      <c r="N881" s="342">
        <f t="shared" si="177"/>
        <v>0</v>
      </c>
      <c r="O881" s="379"/>
      <c r="P881" s="342">
        <f t="shared" si="178"/>
        <v>0</v>
      </c>
      <c r="Q881" s="379"/>
      <c r="R881" s="342">
        <f t="shared" si="179"/>
        <v>0</v>
      </c>
      <c r="S881" s="379"/>
      <c r="T881" s="342">
        <f t="shared" si="180"/>
        <v>0</v>
      </c>
      <c r="U881" s="379"/>
      <c r="V881" s="342">
        <f t="shared" si="181"/>
        <v>0</v>
      </c>
      <c r="W881" s="379"/>
      <c r="X881" s="383">
        <f t="shared" si="182"/>
        <v>0</v>
      </c>
      <c r="Y881" s="377"/>
    </row>
    <row r="882" spans="1:25" x14ac:dyDescent="0.25">
      <c r="A882" s="377"/>
      <c r="B882" s="343"/>
      <c r="C882" s="377"/>
      <c r="D882" s="384"/>
      <c r="E882" s="377"/>
      <c r="F882" s="377"/>
      <c r="G882" s="381" t="str">
        <f t="shared" si="170"/>
        <v/>
      </c>
      <c r="H882" s="382">
        <f t="shared" si="171"/>
        <v>0</v>
      </c>
      <c r="I882" s="382" t="str">
        <f t="shared" si="172"/>
        <v/>
      </c>
      <c r="J882" s="382" t="str">
        <f t="shared" si="173"/>
        <v/>
      </c>
      <c r="K882" s="382" t="str">
        <f t="shared" si="174"/>
        <v/>
      </c>
      <c r="L882" s="382" t="str">
        <f t="shared" si="175"/>
        <v/>
      </c>
      <c r="M882" s="382" t="str">
        <f t="shared" si="176"/>
        <v/>
      </c>
      <c r="N882" s="342">
        <f t="shared" si="177"/>
        <v>0</v>
      </c>
      <c r="O882" s="379"/>
      <c r="P882" s="342">
        <f t="shared" si="178"/>
        <v>0</v>
      </c>
      <c r="Q882" s="379"/>
      <c r="R882" s="342">
        <f t="shared" si="179"/>
        <v>0</v>
      </c>
      <c r="S882" s="379"/>
      <c r="T882" s="342">
        <f t="shared" si="180"/>
        <v>0</v>
      </c>
      <c r="U882" s="379"/>
      <c r="V882" s="342">
        <f t="shared" si="181"/>
        <v>0</v>
      </c>
      <c r="W882" s="379"/>
      <c r="X882" s="383">
        <f t="shared" si="182"/>
        <v>0</v>
      </c>
      <c r="Y882" s="377"/>
    </row>
    <row r="883" spans="1:25" x14ac:dyDescent="0.25">
      <c r="A883" s="377"/>
      <c r="B883" s="343"/>
      <c r="C883" s="377"/>
      <c r="D883" s="384"/>
      <c r="E883" s="377"/>
      <c r="F883" s="377"/>
      <c r="G883" s="381" t="str">
        <f t="shared" si="170"/>
        <v/>
      </c>
      <c r="H883" s="382">
        <f t="shared" si="171"/>
        <v>0</v>
      </c>
      <c r="I883" s="382" t="str">
        <f t="shared" si="172"/>
        <v/>
      </c>
      <c r="J883" s="382" t="str">
        <f t="shared" si="173"/>
        <v/>
      </c>
      <c r="K883" s="382" t="str">
        <f t="shared" si="174"/>
        <v/>
      </c>
      <c r="L883" s="382" t="str">
        <f t="shared" si="175"/>
        <v/>
      </c>
      <c r="M883" s="382" t="str">
        <f t="shared" si="176"/>
        <v/>
      </c>
      <c r="N883" s="342">
        <f t="shared" si="177"/>
        <v>0</v>
      </c>
      <c r="O883" s="379"/>
      <c r="P883" s="342">
        <f t="shared" si="178"/>
        <v>0</v>
      </c>
      <c r="Q883" s="379"/>
      <c r="R883" s="342">
        <f t="shared" si="179"/>
        <v>0</v>
      </c>
      <c r="S883" s="379"/>
      <c r="T883" s="342">
        <f t="shared" si="180"/>
        <v>0</v>
      </c>
      <c r="U883" s="379"/>
      <c r="V883" s="342">
        <f t="shared" si="181"/>
        <v>0</v>
      </c>
      <c r="W883" s="379"/>
      <c r="X883" s="383">
        <f t="shared" si="182"/>
        <v>0</v>
      </c>
      <c r="Y883" s="377"/>
    </row>
    <row r="884" spans="1:25" x14ac:dyDescent="0.25">
      <c r="A884" s="377"/>
      <c r="B884" s="343"/>
      <c r="C884" s="377"/>
      <c r="D884" s="384"/>
      <c r="E884" s="377"/>
      <c r="F884" s="377"/>
      <c r="G884" s="381" t="str">
        <f t="shared" si="170"/>
        <v/>
      </c>
      <c r="H884" s="382">
        <f t="shared" si="171"/>
        <v>0</v>
      </c>
      <c r="I884" s="382" t="str">
        <f t="shared" si="172"/>
        <v/>
      </c>
      <c r="J884" s="382" t="str">
        <f t="shared" si="173"/>
        <v/>
      </c>
      <c r="K884" s="382" t="str">
        <f t="shared" si="174"/>
        <v/>
      </c>
      <c r="L884" s="382" t="str">
        <f t="shared" si="175"/>
        <v/>
      </c>
      <c r="M884" s="382" t="str">
        <f t="shared" si="176"/>
        <v/>
      </c>
      <c r="N884" s="342">
        <f t="shared" si="177"/>
        <v>0</v>
      </c>
      <c r="O884" s="379"/>
      <c r="P884" s="342">
        <f t="shared" si="178"/>
        <v>0</v>
      </c>
      <c r="Q884" s="379"/>
      <c r="R884" s="342">
        <f t="shared" si="179"/>
        <v>0</v>
      </c>
      <c r="S884" s="379"/>
      <c r="T884" s="342">
        <f t="shared" si="180"/>
        <v>0</v>
      </c>
      <c r="U884" s="379"/>
      <c r="V884" s="342">
        <f t="shared" si="181"/>
        <v>0</v>
      </c>
      <c r="W884" s="379"/>
      <c r="X884" s="383">
        <f t="shared" si="182"/>
        <v>0</v>
      </c>
      <c r="Y884" s="377"/>
    </row>
    <row r="885" spans="1:25" x14ac:dyDescent="0.25">
      <c r="A885" s="377"/>
      <c r="B885" s="343"/>
      <c r="C885" s="377"/>
      <c r="D885" s="384"/>
      <c r="E885" s="377"/>
      <c r="F885" s="377"/>
      <c r="G885" s="381" t="str">
        <f t="shared" si="170"/>
        <v/>
      </c>
      <c r="H885" s="382">
        <f t="shared" si="171"/>
        <v>0</v>
      </c>
      <c r="I885" s="382" t="str">
        <f t="shared" si="172"/>
        <v/>
      </c>
      <c r="J885" s="382" t="str">
        <f t="shared" si="173"/>
        <v/>
      </c>
      <c r="K885" s="382" t="str">
        <f t="shared" si="174"/>
        <v/>
      </c>
      <c r="L885" s="382" t="str">
        <f t="shared" si="175"/>
        <v/>
      </c>
      <c r="M885" s="382" t="str">
        <f t="shared" si="176"/>
        <v/>
      </c>
      <c r="N885" s="342">
        <f t="shared" si="177"/>
        <v>0</v>
      </c>
      <c r="O885" s="379"/>
      <c r="P885" s="342">
        <f t="shared" si="178"/>
        <v>0</v>
      </c>
      <c r="Q885" s="379"/>
      <c r="R885" s="342">
        <f t="shared" si="179"/>
        <v>0</v>
      </c>
      <c r="S885" s="379"/>
      <c r="T885" s="342">
        <f t="shared" si="180"/>
        <v>0</v>
      </c>
      <c r="U885" s="379"/>
      <c r="V885" s="342">
        <f t="shared" si="181"/>
        <v>0</v>
      </c>
      <c r="W885" s="379"/>
      <c r="X885" s="383">
        <f t="shared" si="182"/>
        <v>0</v>
      </c>
      <c r="Y885" s="377"/>
    </row>
    <row r="886" spans="1:25" x14ac:dyDescent="0.25">
      <c r="A886" s="377"/>
      <c r="B886" s="343"/>
      <c r="C886" s="377"/>
      <c r="D886" s="384"/>
      <c r="E886" s="377"/>
      <c r="F886" s="377"/>
      <c r="G886" s="381" t="str">
        <f t="shared" si="170"/>
        <v/>
      </c>
      <c r="H886" s="382">
        <f t="shared" si="171"/>
        <v>0</v>
      </c>
      <c r="I886" s="382" t="str">
        <f t="shared" si="172"/>
        <v/>
      </c>
      <c r="J886" s="382" t="str">
        <f t="shared" si="173"/>
        <v/>
      </c>
      <c r="K886" s="382" t="str">
        <f t="shared" si="174"/>
        <v/>
      </c>
      <c r="L886" s="382" t="str">
        <f t="shared" si="175"/>
        <v/>
      </c>
      <c r="M886" s="382" t="str">
        <f t="shared" si="176"/>
        <v/>
      </c>
      <c r="N886" s="342">
        <f t="shared" si="177"/>
        <v>0</v>
      </c>
      <c r="O886" s="379"/>
      <c r="P886" s="342">
        <f t="shared" si="178"/>
        <v>0</v>
      </c>
      <c r="Q886" s="379"/>
      <c r="R886" s="342">
        <f t="shared" si="179"/>
        <v>0</v>
      </c>
      <c r="S886" s="379"/>
      <c r="T886" s="342">
        <f t="shared" si="180"/>
        <v>0</v>
      </c>
      <c r="U886" s="379"/>
      <c r="V886" s="342">
        <f t="shared" si="181"/>
        <v>0</v>
      </c>
      <c r="W886" s="379"/>
      <c r="X886" s="383">
        <f t="shared" si="182"/>
        <v>0</v>
      </c>
      <c r="Y886" s="377"/>
    </row>
    <row r="887" spans="1:25" x14ac:dyDescent="0.25">
      <c r="A887" s="377"/>
      <c r="B887" s="343"/>
      <c r="C887" s="377"/>
      <c r="D887" s="384"/>
      <c r="E887" s="377"/>
      <c r="F887" s="377"/>
      <c r="G887" s="381" t="str">
        <f t="shared" si="170"/>
        <v/>
      </c>
      <c r="H887" s="382">
        <f t="shared" si="171"/>
        <v>0</v>
      </c>
      <c r="I887" s="382" t="str">
        <f t="shared" si="172"/>
        <v/>
      </c>
      <c r="J887" s="382" t="str">
        <f t="shared" si="173"/>
        <v/>
      </c>
      <c r="K887" s="382" t="str">
        <f t="shared" si="174"/>
        <v/>
      </c>
      <c r="L887" s="382" t="str">
        <f t="shared" si="175"/>
        <v/>
      </c>
      <c r="M887" s="382" t="str">
        <f t="shared" si="176"/>
        <v/>
      </c>
      <c r="N887" s="342">
        <f t="shared" si="177"/>
        <v>0</v>
      </c>
      <c r="O887" s="379"/>
      <c r="P887" s="342">
        <f t="shared" si="178"/>
        <v>0</v>
      </c>
      <c r="Q887" s="379"/>
      <c r="R887" s="342">
        <f t="shared" si="179"/>
        <v>0</v>
      </c>
      <c r="S887" s="379"/>
      <c r="T887" s="342">
        <f t="shared" si="180"/>
        <v>0</v>
      </c>
      <c r="U887" s="379"/>
      <c r="V887" s="342">
        <f t="shared" si="181"/>
        <v>0</v>
      </c>
      <c r="W887" s="379"/>
      <c r="X887" s="383">
        <f t="shared" si="182"/>
        <v>0</v>
      </c>
      <c r="Y887" s="377"/>
    </row>
    <row r="888" spans="1:25" x14ac:dyDescent="0.25">
      <c r="A888" s="377"/>
      <c r="B888" s="343"/>
      <c r="C888" s="377"/>
      <c r="D888" s="384"/>
      <c r="E888" s="377"/>
      <c r="F888" s="377"/>
      <c r="G888" s="381" t="str">
        <f t="shared" si="170"/>
        <v/>
      </c>
      <c r="H888" s="382">
        <f t="shared" si="171"/>
        <v>0</v>
      </c>
      <c r="I888" s="382" t="str">
        <f t="shared" si="172"/>
        <v/>
      </c>
      <c r="J888" s="382" t="str">
        <f t="shared" si="173"/>
        <v/>
      </c>
      <c r="K888" s="382" t="str">
        <f t="shared" si="174"/>
        <v/>
      </c>
      <c r="L888" s="382" t="str">
        <f t="shared" si="175"/>
        <v/>
      </c>
      <c r="M888" s="382" t="str">
        <f t="shared" si="176"/>
        <v/>
      </c>
      <c r="N888" s="342">
        <f t="shared" si="177"/>
        <v>0</v>
      </c>
      <c r="O888" s="379"/>
      <c r="P888" s="342">
        <f t="shared" si="178"/>
        <v>0</v>
      </c>
      <c r="Q888" s="379"/>
      <c r="R888" s="342">
        <f t="shared" si="179"/>
        <v>0</v>
      </c>
      <c r="S888" s="379"/>
      <c r="T888" s="342">
        <f t="shared" si="180"/>
        <v>0</v>
      </c>
      <c r="U888" s="379"/>
      <c r="V888" s="342">
        <f t="shared" si="181"/>
        <v>0</v>
      </c>
      <c r="W888" s="379"/>
      <c r="X888" s="383">
        <f t="shared" si="182"/>
        <v>0</v>
      </c>
      <c r="Y888" s="377"/>
    </row>
    <row r="889" spans="1:25" x14ac:dyDescent="0.25">
      <c r="A889" s="377"/>
      <c r="B889" s="343"/>
      <c r="C889" s="377"/>
      <c r="D889" s="384"/>
      <c r="E889" s="377"/>
      <c r="F889" s="377"/>
      <c r="G889" s="381" t="str">
        <f t="shared" si="170"/>
        <v/>
      </c>
      <c r="H889" s="382">
        <f t="shared" si="171"/>
        <v>0</v>
      </c>
      <c r="I889" s="382" t="str">
        <f t="shared" si="172"/>
        <v/>
      </c>
      <c r="J889" s="382" t="str">
        <f t="shared" si="173"/>
        <v/>
      </c>
      <c r="K889" s="382" t="str">
        <f t="shared" si="174"/>
        <v/>
      </c>
      <c r="L889" s="382" t="str">
        <f t="shared" si="175"/>
        <v/>
      </c>
      <c r="M889" s="382" t="str">
        <f t="shared" si="176"/>
        <v/>
      </c>
      <c r="N889" s="342">
        <f t="shared" si="177"/>
        <v>0</v>
      </c>
      <c r="O889" s="379"/>
      <c r="P889" s="342">
        <f t="shared" si="178"/>
        <v>0</v>
      </c>
      <c r="Q889" s="379"/>
      <c r="R889" s="342">
        <f t="shared" si="179"/>
        <v>0</v>
      </c>
      <c r="S889" s="379"/>
      <c r="T889" s="342">
        <f t="shared" si="180"/>
        <v>0</v>
      </c>
      <c r="U889" s="379"/>
      <c r="V889" s="342">
        <f t="shared" si="181"/>
        <v>0</v>
      </c>
      <c r="W889" s="379"/>
      <c r="X889" s="383">
        <f t="shared" si="182"/>
        <v>0</v>
      </c>
      <c r="Y889" s="377"/>
    </row>
    <row r="890" spans="1:25" x14ac:dyDescent="0.25">
      <c r="A890" s="377"/>
      <c r="B890" s="343"/>
      <c r="C890" s="377"/>
      <c r="D890" s="384"/>
      <c r="E890" s="377"/>
      <c r="F890" s="377"/>
      <c r="G890" s="381" t="str">
        <f t="shared" si="170"/>
        <v/>
      </c>
      <c r="H890" s="382">
        <f t="shared" si="171"/>
        <v>0</v>
      </c>
      <c r="I890" s="382" t="str">
        <f t="shared" si="172"/>
        <v/>
      </c>
      <c r="J890" s="382" t="str">
        <f t="shared" si="173"/>
        <v/>
      </c>
      <c r="K890" s="382" t="str">
        <f t="shared" si="174"/>
        <v/>
      </c>
      <c r="L890" s="382" t="str">
        <f t="shared" si="175"/>
        <v/>
      </c>
      <c r="M890" s="382" t="str">
        <f t="shared" si="176"/>
        <v/>
      </c>
      <c r="N890" s="342">
        <f t="shared" si="177"/>
        <v>0</v>
      </c>
      <c r="O890" s="379"/>
      <c r="P890" s="342">
        <f t="shared" si="178"/>
        <v>0</v>
      </c>
      <c r="Q890" s="379"/>
      <c r="R890" s="342">
        <f t="shared" si="179"/>
        <v>0</v>
      </c>
      <c r="S890" s="379"/>
      <c r="T890" s="342">
        <f t="shared" si="180"/>
        <v>0</v>
      </c>
      <c r="U890" s="379"/>
      <c r="V890" s="342">
        <f t="shared" si="181"/>
        <v>0</v>
      </c>
      <c r="W890" s="379"/>
      <c r="X890" s="383">
        <f t="shared" si="182"/>
        <v>0</v>
      </c>
      <c r="Y890" s="377"/>
    </row>
    <row r="891" spans="1:25" x14ac:dyDescent="0.25">
      <c r="A891" s="377"/>
      <c r="B891" s="343"/>
      <c r="C891" s="377"/>
      <c r="D891" s="384"/>
      <c r="E891" s="377"/>
      <c r="F891" s="377"/>
      <c r="G891" s="381" t="str">
        <f t="shared" si="170"/>
        <v/>
      </c>
      <c r="H891" s="382">
        <f t="shared" si="171"/>
        <v>0</v>
      </c>
      <c r="I891" s="382" t="str">
        <f t="shared" si="172"/>
        <v/>
      </c>
      <c r="J891" s="382" t="str">
        <f t="shared" si="173"/>
        <v/>
      </c>
      <c r="K891" s="382" t="str">
        <f t="shared" si="174"/>
        <v/>
      </c>
      <c r="L891" s="382" t="str">
        <f t="shared" si="175"/>
        <v/>
      </c>
      <c r="M891" s="382" t="str">
        <f t="shared" si="176"/>
        <v/>
      </c>
      <c r="N891" s="342">
        <f t="shared" si="177"/>
        <v>0</v>
      </c>
      <c r="O891" s="379"/>
      <c r="P891" s="342">
        <f t="shared" si="178"/>
        <v>0</v>
      </c>
      <c r="Q891" s="379"/>
      <c r="R891" s="342">
        <f t="shared" si="179"/>
        <v>0</v>
      </c>
      <c r="S891" s="379"/>
      <c r="T891" s="342">
        <f t="shared" si="180"/>
        <v>0</v>
      </c>
      <c r="U891" s="379"/>
      <c r="V891" s="342">
        <f t="shared" si="181"/>
        <v>0</v>
      </c>
      <c r="W891" s="379"/>
      <c r="X891" s="383">
        <f t="shared" si="182"/>
        <v>0</v>
      </c>
      <c r="Y891" s="377"/>
    </row>
    <row r="892" spans="1:25" x14ac:dyDescent="0.25">
      <c r="A892" s="377"/>
      <c r="B892" s="343"/>
      <c r="C892" s="377"/>
      <c r="D892" s="384"/>
      <c r="E892" s="377"/>
      <c r="F892" s="377"/>
      <c r="G892" s="381" t="str">
        <f t="shared" si="170"/>
        <v/>
      </c>
      <c r="H892" s="382">
        <f t="shared" si="171"/>
        <v>0</v>
      </c>
      <c r="I892" s="382" t="str">
        <f t="shared" si="172"/>
        <v/>
      </c>
      <c r="J892" s="382" t="str">
        <f t="shared" si="173"/>
        <v/>
      </c>
      <c r="K892" s="382" t="str">
        <f t="shared" si="174"/>
        <v/>
      </c>
      <c r="L892" s="382" t="str">
        <f t="shared" si="175"/>
        <v/>
      </c>
      <c r="M892" s="382" t="str">
        <f t="shared" si="176"/>
        <v/>
      </c>
      <c r="N892" s="342">
        <f t="shared" si="177"/>
        <v>0</v>
      </c>
      <c r="O892" s="379"/>
      <c r="P892" s="342">
        <f t="shared" si="178"/>
        <v>0</v>
      </c>
      <c r="Q892" s="379"/>
      <c r="R892" s="342">
        <f t="shared" si="179"/>
        <v>0</v>
      </c>
      <c r="S892" s="379"/>
      <c r="T892" s="342">
        <f t="shared" si="180"/>
        <v>0</v>
      </c>
      <c r="U892" s="379"/>
      <c r="V892" s="342">
        <f t="shared" si="181"/>
        <v>0</v>
      </c>
      <c r="W892" s="379"/>
      <c r="X892" s="383">
        <f t="shared" si="182"/>
        <v>0</v>
      </c>
      <c r="Y892" s="377"/>
    </row>
    <row r="893" spans="1:25" x14ac:dyDescent="0.25">
      <c r="A893" s="377"/>
      <c r="B893" s="343"/>
      <c r="C893" s="377"/>
      <c r="D893" s="384"/>
      <c r="E893" s="377"/>
      <c r="F893" s="377"/>
      <c r="G893" s="381" t="str">
        <f t="shared" si="170"/>
        <v/>
      </c>
      <c r="H893" s="382">
        <f t="shared" si="171"/>
        <v>0</v>
      </c>
      <c r="I893" s="382" t="str">
        <f t="shared" si="172"/>
        <v/>
      </c>
      <c r="J893" s="382" t="str">
        <f t="shared" si="173"/>
        <v/>
      </c>
      <c r="K893" s="382" t="str">
        <f t="shared" si="174"/>
        <v/>
      </c>
      <c r="L893" s="382" t="str">
        <f t="shared" si="175"/>
        <v/>
      </c>
      <c r="M893" s="382" t="str">
        <f t="shared" si="176"/>
        <v/>
      </c>
      <c r="N893" s="342">
        <f t="shared" si="177"/>
        <v>0</v>
      </c>
      <c r="O893" s="379"/>
      <c r="P893" s="342">
        <f t="shared" si="178"/>
        <v>0</v>
      </c>
      <c r="Q893" s="379"/>
      <c r="R893" s="342">
        <f t="shared" si="179"/>
        <v>0</v>
      </c>
      <c r="S893" s="379"/>
      <c r="T893" s="342">
        <f t="shared" si="180"/>
        <v>0</v>
      </c>
      <c r="U893" s="379"/>
      <c r="V893" s="342">
        <f t="shared" si="181"/>
        <v>0</v>
      </c>
      <c r="W893" s="379"/>
      <c r="X893" s="383">
        <f t="shared" si="182"/>
        <v>0</v>
      </c>
      <c r="Y893" s="377"/>
    </row>
    <row r="894" spans="1:25" x14ac:dyDescent="0.25">
      <c r="A894" s="377"/>
      <c r="B894" s="343"/>
      <c r="C894" s="377"/>
      <c r="D894" s="384"/>
      <c r="E894" s="377"/>
      <c r="F894" s="377"/>
      <c r="G894" s="381" t="str">
        <f t="shared" si="170"/>
        <v/>
      </c>
      <c r="H894" s="382">
        <f t="shared" si="171"/>
        <v>0</v>
      </c>
      <c r="I894" s="382" t="str">
        <f t="shared" si="172"/>
        <v/>
      </c>
      <c r="J894" s="382" t="str">
        <f t="shared" si="173"/>
        <v/>
      </c>
      <c r="K894" s="382" t="str">
        <f t="shared" si="174"/>
        <v/>
      </c>
      <c r="L894" s="382" t="str">
        <f t="shared" si="175"/>
        <v/>
      </c>
      <c r="M894" s="382" t="str">
        <f t="shared" si="176"/>
        <v/>
      </c>
      <c r="N894" s="342">
        <f t="shared" si="177"/>
        <v>0</v>
      </c>
      <c r="O894" s="379"/>
      <c r="P894" s="342">
        <f t="shared" si="178"/>
        <v>0</v>
      </c>
      <c r="Q894" s="379"/>
      <c r="R894" s="342">
        <f t="shared" si="179"/>
        <v>0</v>
      </c>
      <c r="S894" s="379"/>
      <c r="T894" s="342">
        <f t="shared" si="180"/>
        <v>0</v>
      </c>
      <c r="U894" s="379"/>
      <c r="V894" s="342">
        <f t="shared" si="181"/>
        <v>0</v>
      </c>
      <c r="W894" s="379"/>
      <c r="X894" s="383">
        <f t="shared" si="182"/>
        <v>0</v>
      </c>
      <c r="Y894" s="377"/>
    </row>
    <row r="895" spans="1:25" x14ac:dyDescent="0.25">
      <c r="A895" s="377"/>
      <c r="B895" s="343"/>
      <c r="C895" s="377"/>
      <c r="D895" s="384"/>
      <c r="E895" s="377"/>
      <c r="F895" s="377"/>
      <c r="G895" s="381" t="str">
        <f t="shared" si="170"/>
        <v/>
      </c>
      <c r="H895" s="382">
        <f t="shared" si="171"/>
        <v>0</v>
      </c>
      <c r="I895" s="382" t="str">
        <f t="shared" si="172"/>
        <v/>
      </c>
      <c r="J895" s="382" t="str">
        <f t="shared" si="173"/>
        <v/>
      </c>
      <c r="K895" s="382" t="str">
        <f t="shared" si="174"/>
        <v/>
      </c>
      <c r="L895" s="382" t="str">
        <f t="shared" si="175"/>
        <v/>
      </c>
      <c r="M895" s="382" t="str">
        <f t="shared" si="176"/>
        <v/>
      </c>
      <c r="N895" s="342">
        <f t="shared" si="177"/>
        <v>0</v>
      </c>
      <c r="O895" s="379"/>
      <c r="P895" s="342">
        <f t="shared" si="178"/>
        <v>0</v>
      </c>
      <c r="Q895" s="379"/>
      <c r="R895" s="342">
        <f t="shared" si="179"/>
        <v>0</v>
      </c>
      <c r="S895" s="379"/>
      <c r="T895" s="342">
        <f t="shared" si="180"/>
        <v>0</v>
      </c>
      <c r="U895" s="379"/>
      <c r="V895" s="342">
        <f t="shared" si="181"/>
        <v>0</v>
      </c>
      <c r="W895" s="379"/>
      <c r="X895" s="383">
        <f t="shared" si="182"/>
        <v>0</v>
      </c>
      <c r="Y895" s="377"/>
    </row>
    <row r="896" spans="1:25" x14ac:dyDescent="0.25">
      <c r="A896" s="377"/>
      <c r="B896" s="343"/>
      <c r="C896" s="377"/>
      <c r="D896" s="384"/>
      <c r="E896" s="377"/>
      <c r="F896" s="377"/>
      <c r="G896" s="381" t="str">
        <f t="shared" si="170"/>
        <v/>
      </c>
      <c r="H896" s="382">
        <f t="shared" si="171"/>
        <v>0</v>
      </c>
      <c r="I896" s="382" t="str">
        <f t="shared" si="172"/>
        <v/>
      </c>
      <c r="J896" s="382" t="str">
        <f t="shared" si="173"/>
        <v/>
      </c>
      <c r="K896" s="382" t="str">
        <f t="shared" si="174"/>
        <v/>
      </c>
      <c r="L896" s="382" t="str">
        <f t="shared" si="175"/>
        <v/>
      </c>
      <c r="M896" s="382" t="str">
        <f t="shared" si="176"/>
        <v/>
      </c>
      <c r="N896" s="342">
        <f t="shared" si="177"/>
        <v>0</v>
      </c>
      <c r="O896" s="379"/>
      <c r="P896" s="342">
        <f t="shared" si="178"/>
        <v>0</v>
      </c>
      <c r="Q896" s="379"/>
      <c r="R896" s="342">
        <f t="shared" si="179"/>
        <v>0</v>
      </c>
      <c r="S896" s="379"/>
      <c r="T896" s="342">
        <f t="shared" si="180"/>
        <v>0</v>
      </c>
      <c r="U896" s="379"/>
      <c r="V896" s="342">
        <f t="shared" si="181"/>
        <v>0</v>
      </c>
      <c r="W896" s="379"/>
      <c r="X896" s="383">
        <f t="shared" si="182"/>
        <v>0</v>
      </c>
      <c r="Y896" s="377"/>
    </row>
    <row r="897" spans="1:25" x14ac:dyDescent="0.25">
      <c r="A897" s="377"/>
      <c r="B897" s="343"/>
      <c r="C897" s="377"/>
      <c r="D897" s="384"/>
      <c r="E897" s="377"/>
      <c r="F897" s="377"/>
      <c r="G897" s="381" t="str">
        <f t="shared" si="170"/>
        <v/>
      </c>
      <c r="H897" s="382">
        <f t="shared" si="171"/>
        <v>0</v>
      </c>
      <c r="I897" s="382" t="str">
        <f t="shared" si="172"/>
        <v/>
      </c>
      <c r="J897" s="382" t="str">
        <f t="shared" si="173"/>
        <v/>
      </c>
      <c r="K897" s="382" t="str">
        <f t="shared" si="174"/>
        <v/>
      </c>
      <c r="L897" s="382" t="str">
        <f t="shared" si="175"/>
        <v/>
      </c>
      <c r="M897" s="382" t="str">
        <f t="shared" si="176"/>
        <v/>
      </c>
      <c r="N897" s="342">
        <f t="shared" si="177"/>
        <v>0</v>
      </c>
      <c r="O897" s="379"/>
      <c r="P897" s="342">
        <f t="shared" si="178"/>
        <v>0</v>
      </c>
      <c r="Q897" s="379"/>
      <c r="R897" s="342">
        <f t="shared" si="179"/>
        <v>0</v>
      </c>
      <c r="S897" s="379"/>
      <c r="T897" s="342">
        <f t="shared" si="180"/>
        <v>0</v>
      </c>
      <c r="U897" s="379"/>
      <c r="V897" s="342">
        <f t="shared" si="181"/>
        <v>0</v>
      </c>
      <c r="W897" s="379"/>
      <c r="X897" s="383">
        <f t="shared" si="182"/>
        <v>0</v>
      </c>
      <c r="Y897" s="377"/>
    </row>
    <row r="898" spans="1:25" x14ac:dyDescent="0.25">
      <c r="A898" s="377"/>
      <c r="B898" s="343"/>
      <c r="C898" s="377"/>
      <c r="D898" s="384"/>
      <c r="E898" s="377"/>
      <c r="F898" s="377"/>
      <c r="G898" s="381" t="str">
        <f t="shared" si="170"/>
        <v/>
      </c>
      <c r="H898" s="382">
        <f t="shared" si="171"/>
        <v>0</v>
      </c>
      <c r="I898" s="382" t="str">
        <f t="shared" si="172"/>
        <v/>
      </c>
      <c r="J898" s="382" t="str">
        <f t="shared" si="173"/>
        <v/>
      </c>
      <c r="K898" s="382" t="str">
        <f t="shared" si="174"/>
        <v/>
      </c>
      <c r="L898" s="382" t="str">
        <f t="shared" si="175"/>
        <v/>
      </c>
      <c r="M898" s="382" t="str">
        <f t="shared" si="176"/>
        <v/>
      </c>
      <c r="N898" s="342">
        <f t="shared" si="177"/>
        <v>0</v>
      </c>
      <c r="O898" s="379"/>
      <c r="P898" s="342">
        <f t="shared" si="178"/>
        <v>0</v>
      </c>
      <c r="Q898" s="379"/>
      <c r="R898" s="342">
        <f t="shared" si="179"/>
        <v>0</v>
      </c>
      <c r="S898" s="379"/>
      <c r="T898" s="342">
        <f t="shared" si="180"/>
        <v>0</v>
      </c>
      <c r="U898" s="379"/>
      <c r="V898" s="342">
        <f t="shared" si="181"/>
        <v>0</v>
      </c>
      <c r="W898" s="379"/>
      <c r="X898" s="383">
        <f t="shared" si="182"/>
        <v>0</v>
      </c>
      <c r="Y898" s="377"/>
    </row>
    <row r="899" spans="1:25" x14ac:dyDescent="0.25">
      <c r="A899" s="377"/>
      <c r="B899" s="343"/>
      <c r="C899" s="377"/>
      <c r="D899" s="384"/>
      <c r="E899" s="377"/>
      <c r="F899" s="377"/>
      <c r="G899" s="381" t="str">
        <f t="shared" si="170"/>
        <v/>
      </c>
      <c r="H899" s="382">
        <f t="shared" si="171"/>
        <v>0</v>
      </c>
      <c r="I899" s="382" t="str">
        <f t="shared" si="172"/>
        <v/>
      </c>
      <c r="J899" s="382" t="str">
        <f t="shared" si="173"/>
        <v/>
      </c>
      <c r="K899" s="382" t="str">
        <f t="shared" si="174"/>
        <v/>
      </c>
      <c r="L899" s="382" t="str">
        <f t="shared" si="175"/>
        <v/>
      </c>
      <c r="M899" s="382" t="str">
        <f t="shared" si="176"/>
        <v/>
      </c>
      <c r="N899" s="342">
        <f t="shared" si="177"/>
        <v>0</v>
      </c>
      <c r="O899" s="379"/>
      <c r="P899" s="342">
        <f t="shared" si="178"/>
        <v>0</v>
      </c>
      <c r="Q899" s="379"/>
      <c r="R899" s="342">
        <f t="shared" si="179"/>
        <v>0</v>
      </c>
      <c r="S899" s="379"/>
      <c r="T899" s="342">
        <f t="shared" si="180"/>
        <v>0</v>
      </c>
      <c r="U899" s="379"/>
      <c r="V899" s="342">
        <f t="shared" si="181"/>
        <v>0</v>
      </c>
      <c r="W899" s="379"/>
      <c r="X899" s="383">
        <f t="shared" si="182"/>
        <v>0</v>
      </c>
      <c r="Y899" s="377"/>
    </row>
    <row r="900" spans="1:25" x14ac:dyDescent="0.25">
      <c r="A900" s="377"/>
      <c r="B900" s="343"/>
      <c r="C900" s="377"/>
      <c r="D900" s="384"/>
      <c r="E900" s="377"/>
      <c r="F900" s="377"/>
      <c r="G900" s="381" t="str">
        <f t="shared" si="170"/>
        <v/>
      </c>
      <c r="H900" s="382">
        <f t="shared" si="171"/>
        <v>0</v>
      </c>
      <c r="I900" s="382" t="str">
        <f t="shared" si="172"/>
        <v/>
      </c>
      <c r="J900" s="382" t="str">
        <f t="shared" si="173"/>
        <v/>
      </c>
      <c r="K900" s="382" t="str">
        <f t="shared" si="174"/>
        <v/>
      </c>
      <c r="L900" s="382" t="str">
        <f t="shared" si="175"/>
        <v/>
      </c>
      <c r="M900" s="382" t="str">
        <f t="shared" si="176"/>
        <v/>
      </c>
      <c r="N900" s="342">
        <f t="shared" si="177"/>
        <v>0</v>
      </c>
      <c r="O900" s="379"/>
      <c r="P900" s="342">
        <f t="shared" si="178"/>
        <v>0</v>
      </c>
      <c r="Q900" s="379"/>
      <c r="R900" s="342">
        <f t="shared" si="179"/>
        <v>0</v>
      </c>
      <c r="S900" s="379"/>
      <c r="T900" s="342">
        <f t="shared" si="180"/>
        <v>0</v>
      </c>
      <c r="U900" s="379"/>
      <c r="V900" s="342">
        <f t="shared" si="181"/>
        <v>0</v>
      </c>
      <c r="W900" s="379"/>
      <c r="X900" s="383">
        <f t="shared" si="182"/>
        <v>0</v>
      </c>
      <c r="Y900" s="377"/>
    </row>
    <row r="901" spans="1:25" x14ac:dyDescent="0.25">
      <c r="A901" s="377"/>
      <c r="B901" s="343"/>
      <c r="C901" s="377"/>
      <c r="D901" s="384"/>
      <c r="E901" s="377"/>
      <c r="F901" s="377"/>
      <c r="G901" s="381" t="str">
        <f t="shared" si="170"/>
        <v/>
      </c>
      <c r="H901" s="382">
        <f t="shared" si="171"/>
        <v>0</v>
      </c>
      <c r="I901" s="382" t="str">
        <f t="shared" si="172"/>
        <v/>
      </c>
      <c r="J901" s="382" t="str">
        <f t="shared" si="173"/>
        <v/>
      </c>
      <c r="K901" s="382" t="str">
        <f t="shared" si="174"/>
        <v/>
      </c>
      <c r="L901" s="382" t="str">
        <f t="shared" si="175"/>
        <v/>
      </c>
      <c r="M901" s="382" t="str">
        <f t="shared" si="176"/>
        <v/>
      </c>
      <c r="N901" s="342">
        <f t="shared" si="177"/>
        <v>0</v>
      </c>
      <c r="O901" s="379"/>
      <c r="P901" s="342">
        <f t="shared" si="178"/>
        <v>0</v>
      </c>
      <c r="Q901" s="379"/>
      <c r="R901" s="342">
        <f t="shared" si="179"/>
        <v>0</v>
      </c>
      <c r="S901" s="379"/>
      <c r="T901" s="342">
        <f t="shared" si="180"/>
        <v>0</v>
      </c>
      <c r="U901" s="379"/>
      <c r="V901" s="342">
        <f t="shared" si="181"/>
        <v>0</v>
      </c>
      <c r="W901" s="379"/>
      <c r="X901" s="383">
        <f t="shared" si="182"/>
        <v>0</v>
      </c>
      <c r="Y901" s="377"/>
    </row>
    <row r="902" spans="1:25" x14ac:dyDescent="0.25">
      <c r="A902" s="377"/>
      <c r="B902" s="343"/>
      <c r="C902" s="377"/>
      <c r="D902" s="384"/>
      <c r="E902" s="377"/>
      <c r="F902" s="377"/>
      <c r="G902" s="381" t="str">
        <f t="shared" si="170"/>
        <v/>
      </c>
      <c r="H902" s="382">
        <f t="shared" si="171"/>
        <v>0</v>
      </c>
      <c r="I902" s="382" t="str">
        <f t="shared" si="172"/>
        <v/>
      </c>
      <c r="J902" s="382" t="str">
        <f t="shared" si="173"/>
        <v/>
      </c>
      <c r="K902" s="382" t="str">
        <f t="shared" si="174"/>
        <v/>
      </c>
      <c r="L902" s="382" t="str">
        <f t="shared" si="175"/>
        <v/>
      </c>
      <c r="M902" s="382" t="str">
        <f t="shared" si="176"/>
        <v/>
      </c>
      <c r="N902" s="342">
        <f t="shared" si="177"/>
        <v>0</v>
      </c>
      <c r="O902" s="379"/>
      <c r="P902" s="342">
        <f t="shared" si="178"/>
        <v>0</v>
      </c>
      <c r="Q902" s="379"/>
      <c r="R902" s="342">
        <f t="shared" si="179"/>
        <v>0</v>
      </c>
      <c r="S902" s="379"/>
      <c r="T902" s="342">
        <f t="shared" si="180"/>
        <v>0</v>
      </c>
      <c r="U902" s="379"/>
      <c r="V902" s="342">
        <f t="shared" si="181"/>
        <v>0</v>
      </c>
      <c r="W902" s="379"/>
      <c r="X902" s="383">
        <f t="shared" si="182"/>
        <v>0</v>
      </c>
      <c r="Y902" s="377"/>
    </row>
    <row r="903" spans="1:25" x14ac:dyDescent="0.25">
      <c r="A903" s="377"/>
      <c r="B903" s="343"/>
      <c r="C903" s="377"/>
      <c r="D903" s="384"/>
      <c r="E903" s="377"/>
      <c r="F903" s="377"/>
      <c r="G903" s="381" t="str">
        <f t="shared" si="170"/>
        <v/>
      </c>
      <c r="H903" s="382">
        <f t="shared" si="171"/>
        <v>0</v>
      </c>
      <c r="I903" s="382" t="str">
        <f t="shared" si="172"/>
        <v/>
      </c>
      <c r="J903" s="382" t="str">
        <f t="shared" si="173"/>
        <v/>
      </c>
      <c r="K903" s="382" t="str">
        <f t="shared" si="174"/>
        <v/>
      </c>
      <c r="L903" s="382" t="str">
        <f t="shared" si="175"/>
        <v/>
      </c>
      <c r="M903" s="382" t="str">
        <f t="shared" si="176"/>
        <v/>
      </c>
      <c r="N903" s="342">
        <f t="shared" si="177"/>
        <v>0</v>
      </c>
      <c r="O903" s="379"/>
      <c r="P903" s="342">
        <f t="shared" si="178"/>
        <v>0</v>
      </c>
      <c r="Q903" s="379"/>
      <c r="R903" s="342">
        <f t="shared" si="179"/>
        <v>0</v>
      </c>
      <c r="S903" s="379"/>
      <c r="T903" s="342">
        <f t="shared" si="180"/>
        <v>0</v>
      </c>
      <c r="U903" s="379"/>
      <c r="V903" s="342">
        <f t="shared" si="181"/>
        <v>0</v>
      </c>
      <c r="W903" s="379"/>
      <c r="X903" s="383">
        <f t="shared" si="182"/>
        <v>0</v>
      </c>
      <c r="Y903" s="377"/>
    </row>
    <row r="904" spans="1:25" x14ac:dyDescent="0.25">
      <c r="A904" s="377"/>
      <c r="B904" s="343"/>
      <c r="C904" s="377"/>
      <c r="D904" s="384"/>
      <c r="E904" s="377"/>
      <c r="F904" s="377"/>
      <c r="G904" s="381" t="str">
        <f t="shared" si="170"/>
        <v/>
      </c>
      <c r="H904" s="382">
        <f t="shared" si="171"/>
        <v>0</v>
      </c>
      <c r="I904" s="382" t="str">
        <f t="shared" si="172"/>
        <v/>
      </c>
      <c r="J904" s="382" t="str">
        <f t="shared" si="173"/>
        <v/>
      </c>
      <c r="K904" s="382" t="str">
        <f t="shared" si="174"/>
        <v/>
      </c>
      <c r="L904" s="382" t="str">
        <f t="shared" si="175"/>
        <v/>
      </c>
      <c r="M904" s="382" t="str">
        <f t="shared" si="176"/>
        <v/>
      </c>
      <c r="N904" s="342">
        <f t="shared" si="177"/>
        <v>0</v>
      </c>
      <c r="O904" s="379"/>
      <c r="P904" s="342">
        <f t="shared" si="178"/>
        <v>0</v>
      </c>
      <c r="Q904" s="379"/>
      <c r="R904" s="342">
        <f t="shared" si="179"/>
        <v>0</v>
      </c>
      <c r="S904" s="379"/>
      <c r="T904" s="342">
        <f t="shared" si="180"/>
        <v>0</v>
      </c>
      <c r="U904" s="379"/>
      <c r="V904" s="342">
        <f t="shared" si="181"/>
        <v>0</v>
      </c>
      <c r="W904" s="379"/>
      <c r="X904" s="383">
        <f t="shared" si="182"/>
        <v>0</v>
      </c>
      <c r="Y904" s="377"/>
    </row>
    <row r="905" spans="1:25" x14ac:dyDescent="0.25">
      <c r="A905" s="377"/>
      <c r="B905" s="343"/>
      <c r="C905" s="377"/>
      <c r="D905" s="384"/>
      <c r="E905" s="377"/>
      <c r="F905" s="377"/>
      <c r="G905" s="381" t="str">
        <f t="shared" si="170"/>
        <v/>
      </c>
      <c r="H905" s="382">
        <f t="shared" si="171"/>
        <v>0</v>
      </c>
      <c r="I905" s="382" t="str">
        <f t="shared" si="172"/>
        <v/>
      </c>
      <c r="J905" s="382" t="str">
        <f t="shared" si="173"/>
        <v/>
      </c>
      <c r="K905" s="382" t="str">
        <f t="shared" si="174"/>
        <v/>
      </c>
      <c r="L905" s="382" t="str">
        <f t="shared" si="175"/>
        <v/>
      </c>
      <c r="M905" s="382" t="str">
        <f t="shared" si="176"/>
        <v/>
      </c>
      <c r="N905" s="342">
        <f t="shared" si="177"/>
        <v>0</v>
      </c>
      <c r="O905" s="379"/>
      <c r="P905" s="342">
        <f t="shared" si="178"/>
        <v>0</v>
      </c>
      <c r="Q905" s="379"/>
      <c r="R905" s="342">
        <f t="shared" si="179"/>
        <v>0</v>
      </c>
      <c r="S905" s="379"/>
      <c r="T905" s="342">
        <f t="shared" si="180"/>
        <v>0</v>
      </c>
      <c r="U905" s="379"/>
      <c r="V905" s="342">
        <f t="shared" si="181"/>
        <v>0</v>
      </c>
      <c r="W905" s="379"/>
      <c r="X905" s="383">
        <f t="shared" si="182"/>
        <v>0</v>
      </c>
      <c r="Y905" s="377"/>
    </row>
    <row r="906" spans="1:25" x14ac:dyDescent="0.25">
      <c r="A906" s="377"/>
      <c r="B906" s="343"/>
      <c r="C906" s="377"/>
      <c r="D906" s="384"/>
      <c r="E906" s="377"/>
      <c r="F906" s="377"/>
      <c r="G906" s="381" t="str">
        <f t="shared" si="170"/>
        <v/>
      </c>
      <c r="H906" s="382">
        <f t="shared" si="171"/>
        <v>0</v>
      </c>
      <c r="I906" s="382" t="str">
        <f t="shared" si="172"/>
        <v/>
      </c>
      <c r="J906" s="382" t="str">
        <f t="shared" si="173"/>
        <v/>
      </c>
      <c r="K906" s="382" t="str">
        <f t="shared" si="174"/>
        <v/>
      </c>
      <c r="L906" s="382" t="str">
        <f t="shared" si="175"/>
        <v/>
      </c>
      <c r="M906" s="382" t="str">
        <f t="shared" si="176"/>
        <v/>
      </c>
      <c r="N906" s="342">
        <f t="shared" si="177"/>
        <v>0</v>
      </c>
      <c r="O906" s="379"/>
      <c r="P906" s="342">
        <f t="shared" si="178"/>
        <v>0</v>
      </c>
      <c r="Q906" s="379"/>
      <c r="R906" s="342">
        <f t="shared" si="179"/>
        <v>0</v>
      </c>
      <c r="S906" s="379"/>
      <c r="T906" s="342">
        <f t="shared" si="180"/>
        <v>0</v>
      </c>
      <c r="U906" s="379"/>
      <c r="V906" s="342">
        <f t="shared" si="181"/>
        <v>0</v>
      </c>
      <c r="W906" s="379"/>
      <c r="X906" s="383">
        <f t="shared" si="182"/>
        <v>0</v>
      </c>
      <c r="Y906" s="377"/>
    </row>
    <row r="907" spans="1:25" x14ac:dyDescent="0.25">
      <c r="A907" s="377"/>
      <c r="B907" s="343"/>
      <c r="C907" s="377"/>
      <c r="D907" s="384"/>
      <c r="E907" s="377"/>
      <c r="F907" s="377"/>
      <c r="G907" s="381" t="str">
        <f t="shared" si="170"/>
        <v/>
      </c>
      <c r="H907" s="382">
        <f t="shared" si="171"/>
        <v>0</v>
      </c>
      <c r="I907" s="382" t="str">
        <f t="shared" si="172"/>
        <v/>
      </c>
      <c r="J907" s="382" t="str">
        <f t="shared" si="173"/>
        <v/>
      </c>
      <c r="K907" s="382" t="str">
        <f t="shared" si="174"/>
        <v/>
      </c>
      <c r="L907" s="382" t="str">
        <f t="shared" si="175"/>
        <v/>
      </c>
      <c r="M907" s="382" t="str">
        <f t="shared" si="176"/>
        <v/>
      </c>
      <c r="N907" s="342">
        <f t="shared" si="177"/>
        <v>0</v>
      </c>
      <c r="O907" s="379"/>
      <c r="P907" s="342">
        <f t="shared" si="178"/>
        <v>0</v>
      </c>
      <c r="Q907" s="379"/>
      <c r="R907" s="342">
        <f t="shared" si="179"/>
        <v>0</v>
      </c>
      <c r="S907" s="379"/>
      <c r="T907" s="342">
        <f t="shared" si="180"/>
        <v>0</v>
      </c>
      <c r="U907" s="379"/>
      <c r="V907" s="342">
        <f t="shared" si="181"/>
        <v>0</v>
      </c>
      <c r="W907" s="379"/>
      <c r="X907" s="383">
        <f t="shared" si="182"/>
        <v>0</v>
      </c>
      <c r="Y907" s="377"/>
    </row>
    <row r="908" spans="1:25" x14ac:dyDescent="0.25">
      <c r="A908" s="377"/>
      <c r="B908" s="343"/>
      <c r="C908" s="377"/>
      <c r="D908" s="384"/>
      <c r="E908" s="377"/>
      <c r="F908" s="377"/>
      <c r="G908" s="381" t="str">
        <f t="shared" si="170"/>
        <v/>
      </c>
      <c r="H908" s="382">
        <f t="shared" si="171"/>
        <v>0</v>
      </c>
      <c r="I908" s="382" t="str">
        <f t="shared" si="172"/>
        <v/>
      </c>
      <c r="J908" s="382" t="str">
        <f t="shared" si="173"/>
        <v/>
      </c>
      <c r="K908" s="382" t="str">
        <f t="shared" si="174"/>
        <v/>
      </c>
      <c r="L908" s="382" t="str">
        <f t="shared" si="175"/>
        <v/>
      </c>
      <c r="M908" s="382" t="str">
        <f t="shared" si="176"/>
        <v/>
      </c>
      <c r="N908" s="342">
        <f t="shared" si="177"/>
        <v>0</v>
      </c>
      <c r="O908" s="379"/>
      <c r="P908" s="342">
        <f t="shared" si="178"/>
        <v>0</v>
      </c>
      <c r="Q908" s="379"/>
      <c r="R908" s="342">
        <f t="shared" si="179"/>
        <v>0</v>
      </c>
      <c r="S908" s="379"/>
      <c r="T908" s="342">
        <f t="shared" si="180"/>
        <v>0</v>
      </c>
      <c r="U908" s="379"/>
      <c r="V908" s="342">
        <f t="shared" si="181"/>
        <v>0</v>
      </c>
      <c r="W908" s="379"/>
      <c r="X908" s="383">
        <f t="shared" si="182"/>
        <v>0</v>
      </c>
      <c r="Y908" s="377"/>
    </row>
    <row r="909" spans="1:25" x14ac:dyDescent="0.25">
      <c r="A909" s="377"/>
      <c r="B909" s="343"/>
      <c r="C909" s="377"/>
      <c r="D909" s="384"/>
      <c r="E909" s="377"/>
      <c r="F909" s="377"/>
      <c r="G909" s="381" t="str">
        <f t="shared" si="170"/>
        <v/>
      </c>
      <c r="H909" s="382">
        <f t="shared" si="171"/>
        <v>0</v>
      </c>
      <c r="I909" s="382" t="str">
        <f t="shared" si="172"/>
        <v/>
      </c>
      <c r="J909" s="382" t="str">
        <f t="shared" si="173"/>
        <v/>
      </c>
      <c r="K909" s="382" t="str">
        <f t="shared" si="174"/>
        <v/>
      </c>
      <c r="L909" s="382" t="str">
        <f t="shared" si="175"/>
        <v/>
      </c>
      <c r="M909" s="382" t="str">
        <f t="shared" si="176"/>
        <v/>
      </c>
      <c r="N909" s="342">
        <f t="shared" si="177"/>
        <v>0</v>
      </c>
      <c r="O909" s="379"/>
      <c r="P909" s="342">
        <f t="shared" si="178"/>
        <v>0</v>
      </c>
      <c r="Q909" s="379"/>
      <c r="R909" s="342">
        <f t="shared" si="179"/>
        <v>0</v>
      </c>
      <c r="S909" s="379"/>
      <c r="T909" s="342">
        <f t="shared" si="180"/>
        <v>0</v>
      </c>
      <c r="U909" s="379"/>
      <c r="V909" s="342">
        <f t="shared" si="181"/>
        <v>0</v>
      </c>
      <c r="W909" s="379"/>
      <c r="X909" s="383">
        <f t="shared" si="182"/>
        <v>0</v>
      </c>
      <c r="Y909" s="377"/>
    </row>
    <row r="910" spans="1:25" x14ac:dyDescent="0.25">
      <c r="A910" s="377"/>
      <c r="B910" s="343"/>
      <c r="C910" s="377"/>
      <c r="D910" s="384"/>
      <c r="E910" s="377"/>
      <c r="F910" s="377"/>
      <c r="G910" s="381" t="str">
        <f t="shared" si="170"/>
        <v/>
      </c>
      <c r="H910" s="382">
        <f t="shared" si="171"/>
        <v>0</v>
      </c>
      <c r="I910" s="382" t="str">
        <f t="shared" si="172"/>
        <v/>
      </c>
      <c r="J910" s="382" t="str">
        <f t="shared" si="173"/>
        <v/>
      </c>
      <c r="K910" s="382" t="str">
        <f t="shared" si="174"/>
        <v/>
      </c>
      <c r="L910" s="382" t="str">
        <f t="shared" si="175"/>
        <v/>
      </c>
      <c r="M910" s="382" t="str">
        <f t="shared" si="176"/>
        <v/>
      </c>
      <c r="N910" s="342">
        <f t="shared" si="177"/>
        <v>0</v>
      </c>
      <c r="O910" s="379"/>
      <c r="P910" s="342">
        <f t="shared" si="178"/>
        <v>0</v>
      </c>
      <c r="Q910" s="379"/>
      <c r="R910" s="342">
        <f t="shared" si="179"/>
        <v>0</v>
      </c>
      <c r="S910" s="379"/>
      <c r="T910" s="342">
        <f t="shared" si="180"/>
        <v>0</v>
      </c>
      <c r="U910" s="379"/>
      <c r="V910" s="342">
        <f t="shared" si="181"/>
        <v>0</v>
      </c>
      <c r="W910" s="379"/>
      <c r="X910" s="383">
        <f t="shared" si="182"/>
        <v>0</v>
      </c>
      <c r="Y910" s="377"/>
    </row>
    <row r="911" spans="1:25" x14ac:dyDescent="0.25">
      <c r="A911" s="377"/>
      <c r="B911" s="343"/>
      <c r="C911" s="377"/>
      <c r="D911" s="384"/>
      <c r="E911" s="377"/>
      <c r="F911" s="377"/>
      <c r="G911" s="381" t="str">
        <f t="shared" si="170"/>
        <v/>
      </c>
      <c r="H911" s="382">
        <f t="shared" si="171"/>
        <v>0</v>
      </c>
      <c r="I911" s="382" t="str">
        <f t="shared" si="172"/>
        <v/>
      </c>
      <c r="J911" s="382" t="str">
        <f t="shared" si="173"/>
        <v/>
      </c>
      <c r="K911" s="382" t="str">
        <f t="shared" si="174"/>
        <v/>
      </c>
      <c r="L911" s="382" t="str">
        <f t="shared" si="175"/>
        <v/>
      </c>
      <c r="M911" s="382" t="str">
        <f t="shared" si="176"/>
        <v/>
      </c>
      <c r="N911" s="342">
        <f t="shared" si="177"/>
        <v>0</v>
      </c>
      <c r="O911" s="379"/>
      <c r="P911" s="342">
        <f t="shared" si="178"/>
        <v>0</v>
      </c>
      <c r="Q911" s="379"/>
      <c r="R911" s="342">
        <f t="shared" si="179"/>
        <v>0</v>
      </c>
      <c r="S911" s="379"/>
      <c r="T911" s="342">
        <f t="shared" si="180"/>
        <v>0</v>
      </c>
      <c r="U911" s="379"/>
      <c r="V911" s="342">
        <f t="shared" si="181"/>
        <v>0</v>
      </c>
      <c r="W911" s="379"/>
      <c r="X911" s="383">
        <f t="shared" si="182"/>
        <v>0</v>
      </c>
      <c r="Y911" s="377"/>
    </row>
    <row r="912" spans="1:25" x14ac:dyDescent="0.25">
      <c r="A912" s="377"/>
      <c r="B912" s="343"/>
      <c r="C912" s="377"/>
      <c r="D912" s="384"/>
      <c r="E912" s="377"/>
      <c r="F912" s="377"/>
      <c r="G912" s="381" t="str">
        <f t="shared" si="170"/>
        <v/>
      </c>
      <c r="H912" s="382">
        <f t="shared" si="171"/>
        <v>0</v>
      </c>
      <c r="I912" s="382" t="str">
        <f t="shared" si="172"/>
        <v/>
      </c>
      <c r="J912" s="382" t="str">
        <f t="shared" si="173"/>
        <v/>
      </c>
      <c r="K912" s="382" t="str">
        <f t="shared" si="174"/>
        <v/>
      </c>
      <c r="L912" s="382" t="str">
        <f t="shared" si="175"/>
        <v/>
      </c>
      <c r="M912" s="382" t="str">
        <f t="shared" si="176"/>
        <v/>
      </c>
      <c r="N912" s="342">
        <f t="shared" si="177"/>
        <v>0</v>
      </c>
      <c r="O912" s="379"/>
      <c r="P912" s="342">
        <f t="shared" si="178"/>
        <v>0</v>
      </c>
      <c r="Q912" s="379"/>
      <c r="R912" s="342">
        <f t="shared" si="179"/>
        <v>0</v>
      </c>
      <c r="S912" s="379"/>
      <c r="T912" s="342">
        <f t="shared" si="180"/>
        <v>0</v>
      </c>
      <c r="U912" s="379"/>
      <c r="V912" s="342">
        <f t="shared" si="181"/>
        <v>0</v>
      </c>
      <c r="W912" s="379"/>
      <c r="X912" s="383">
        <f t="shared" si="182"/>
        <v>0</v>
      </c>
      <c r="Y912" s="377"/>
    </row>
    <row r="913" spans="1:25" x14ac:dyDescent="0.25">
      <c r="A913" s="377"/>
      <c r="B913" s="343"/>
      <c r="C913" s="377"/>
      <c r="D913" s="384"/>
      <c r="E913" s="377"/>
      <c r="F913" s="377"/>
      <c r="G913" s="381" t="str">
        <f t="shared" si="170"/>
        <v/>
      </c>
      <c r="H913" s="382">
        <f t="shared" si="171"/>
        <v>0</v>
      </c>
      <c r="I913" s="382" t="str">
        <f t="shared" si="172"/>
        <v/>
      </c>
      <c r="J913" s="382" t="str">
        <f t="shared" si="173"/>
        <v/>
      </c>
      <c r="K913" s="382" t="str">
        <f t="shared" si="174"/>
        <v/>
      </c>
      <c r="L913" s="382" t="str">
        <f t="shared" si="175"/>
        <v/>
      </c>
      <c r="M913" s="382" t="str">
        <f t="shared" si="176"/>
        <v/>
      </c>
      <c r="N913" s="342">
        <f t="shared" si="177"/>
        <v>0</v>
      </c>
      <c r="O913" s="379"/>
      <c r="P913" s="342">
        <f t="shared" si="178"/>
        <v>0</v>
      </c>
      <c r="Q913" s="379"/>
      <c r="R913" s="342">
        <f t="shared" si="179"/>
        <v>0</v>
      </c>
      <c r="S913" s="379"/>
      <c r="T913" s="342">
        <f t="shared" si="180"/>
        <v>0</v>
      </c>
      <c r="U913" s="379"/>
      <c r="V913" s="342">
        <f t="shared" si="181"/>
        <v>0</v>
      </c>
      <c r="W913" s="379"/>
      <c r="X913" s="383">
        <f t="shared" si="182"/>
        <v>0</v>
      </c>
      <c r="Y913" s="377"/>
    </row>
    <row r="914" spans="1:25" x14ac:dyDescent="0.25">
      <c r="A914" s="377"/>
      <c r="B914" s="343"/>
      <c r="C914" s="377"/>
      <c r="D914" s="384"/>
      <c r="E914" s="377"/>
      <c r="F914" s="377"/>
      <c r="G914" s="381" t="str">
        <f t="shared" si="170"/>
        <v/>
      </c>
      <c r="H914" s="382">
        <f t="shared" si="171"/>
        <v>0</v>
      </c>
      <c r="I914" s="382" t="str">
        <f t="shared" si="172"/>
        <v/>
      </c>
      <c r="J914" s="382" t="str">
        <f t="shared" si="173"/>
        <v/>
      </c>
      <c r="K914" s="382" t="str">
        <f t="shared" si="174"/>
        <v/>
      </c>
      <c r="L914" s="382" t="str">
        <f t="shared" si="175"/>
        <v/>
      </c>
      <c r="M914" s="382" t="str">
        <f t="shared" si="176"/>
        <v/>
      </c>
      <c r="N914" s="342">
        <f t="shared" si="177"/>
        <v>0</v>
      </c>
      <c r="O914" s="379"/>
      <c r="P914" s="342">
        <f t="shared" si="178"/>
        <v>0</v>
      </c>
      <c r="Q914" s="379"/>
      <c r="R914" s="342">
        <f t="shared" si="179"/>
        <v>0</v>
      </c>
      <c r="S914" s="379"/>
      <c r="T914" s="342">
        <f t="shared" si="180"/>
        <v>0</v>
      </c>
      <c r="U914" s="379"/>
      <c r="V914" s="342">
        <f t="shared" si="181"/>
        <v>0</v>
      </c>
      <c r="W914" s="379"/>
      <c r="X914" s="383">
        <f t="shared" si="182"/>
        <v>0</v>
      </c>
      <c r="Y914" s="377"/>
    </row>
    <row r="915" spans="1:25" x14ac:dyDescent="0.25">
      <c r="A915" s="377"/>
      <c r="B915" s="343"/>
      <c r="C915" s="377"/>
      <c r="D915" s="384"/>
      <c r="E915" s="377"/>
      <c r="F915" s="377"/>
      <c r="G915" s="381" t="str">
        <f t="shared" si="170"/>
        <v/>
      </c>
      <c r="H915" s="382">
        <f t="shared" si="171"/>
        <v>0</v>
      </c>
      <c r="I915" s="382" t="str">
        <f t="shared" si="172"/>
        <v/>
      </c>
      <c r="J915" s="382" t="str">
        <f t="shared" si="173"/>
        <v/>
      </c>
      <c r="K915" s="382" t="str">
        <f t="shared" si="174"/>
        <v/>
      </c>
      <c r="L915" s="382" t="str">
        <f t="shared" si="175"/>
        <v/>
      </c>
      <c r="M915" s="382" t="str">
        <f t="shared" si="176"/>
        <v/>
      </c>
      <c r="N915" s="342">
        <f t="shared" si="177"/>
        <v>0</v>
      </c>
      <c r="O915" s="379"/>
      <c r="P915" s="342">
        <f t="shared" si="178"/>
        <v>0</v>
      </c>
      <c r="Q915" s="379"/>
      <c r="R915" s="342">
        <f t="shared" si="179"/>
        <v>0</v>
      </c>
      <c r="S915" s="379"/>
      <c r="T915" s="342">
        <f t="shared" si="180"/>
        <v>0</v>
      </c>
      <c r="U915" s="379"/>
      <c r="V915" s="342">
        <f t="shared" si="181"/>
        <v>0</v>
      </c>
      <c r="W915" s="379"/>
      <c r="X915" s="383">
        <f t="shared" si="182"/>
        <v>0</v>
      </c>
      <c r="Y915" s="377"/>
    </row>
    <row r="916" spans="1:25" x14ac:dyDescent="0.25">
      <c r="A916" s="377"/>
      <c r="B916" s="343"/>
      <c r="C916" s="377"/>
      <c r="D916" s="384"/>
      <c r="E916" s="377"/>
      <c r="F916" s="377"/>
      <c r="G916" s="381" t="str">
        <f t="shared" si="170"/>
        <v/>
      </c>
      <c r="H916" s="382">
        <f t="shared" si="171"/>
        <v>0</v>
      </c>
      <c r="I916" s="382" t="str">
        <f t="shared" si="172"/>
        <v/>
      </c>
      <c r="J916" s="382" t="str">
        <f t="shared" si="173"/>
        <v/>
      </c>
      <c r="K916" s="382" t="str">
        <f t="shared" si="174"/>
        <v/>
      </c>
      <c r="L916" s="382" t="str">
        <f t="shared" si="175"/>
        <v/>
      </c>
      <c r="M916" s="382" t="str">
        <f t="shared" si="176"/>
        <v/>
      </c>
      <c r="N916" s="342">
        <f t="shared" si="177"/>
        <v>0</v>
      </c>
      <c r="O916" s="379"/>
      <c r="P916" s="342">
        <f t="shared" si="178"/>
        <v>0</v>
      </c>
      <c r="Q916" s="379"/>
      <c r="R916" s="342">
        <f t="shared" si="179"/>
        <v>0</v>
      </c>
      <c r="S916" s="379"/>
      <c r="T916" s="342">
        <f t="shared" si="180"/>
        <v>0</v>
      </c>
      <c r="U916" s="379"/>
      <c r="V916" s="342">
        <f t="shared" si="181"/>
        <v>0</v>
      </c>
      <c r="W916" s="379"/>
      <c r="X916" s="383">
        <f t="shared" si="182"/>
        <v>0</v>
      </c>
      <c r="Y916" s="377"/>
    </row>
    <row r="917" spans="1:25" x14ac:dyDescent="0.25">
      <c r="A917" s="377"/>
      <c r="B917" s="343"/>
      <c r="C917" s="377"/>
      <c r="D917" s="384"/>
      <c r="E917" s="377"/>
      <c r="F917" s="377"/>
      <c r="G917" s="381" t="str">
        <f t="shared" ref="G917:G980" si="183">IF(E917="","",DATE(YEAR(D917),MONTH(D917)+E917,DAY(D917)-1))</f>
        <v/>
      </c>
      <c r="H917" s="382">
        <f t="shared" ref="H917:H980" si="184">SUM(I917:M917)</f>
        <v>0</v>
      </c>
      <c r="I917" s="382" t="str">
        <f t="shared" ref="I917:I980" si="185">IF(E917="","",IFERROR(AND($I$5,$J$5)*DATEDIF(MAX($I$5,$D917),MIN($J$5,$G917)+1,"m"),0))</f>
        <v/>
      </c>
      <c r="J917" s="382" t="str">
        <f t="shared" ref="J917:J980" si="186">IF(E917="","",IFERROR(AND($I$6,$J$6)*DATEDIF(MAX($I$6,$D917),MIN($J$6,$G917)+1,"m"),0))</f>
        <v/>
      </c>
      <c r="K917" s="382" t="str">
        <f t="shared" ref="K917:K980" si="187">IF(E917="","",IFERROR(AND($I$7,$J$7)*DATEDIF(MAX($I$7,$D917),MIN($J$7,$G917)+1,"m"),0))</f>
        <v/>
      </c>
      <c r="L917" s="382" t="str">
        <f t="shared" ref="L917:L980" si="188">IF(E917="","",IFERROR(AND($I$8,$J$8)*DATEDIF(MAX($I$8,$D917),MIN($J$8,$G917)+1,"m"),0))</f>
        <v/>
      </c>
      <c r="M917" s="382" t="str">
        <f t="shared" ref="M917:M980" si="189">IF(E917="","",IFERROR(AND($I$9,$J$9)*DATEDIF(MAX($I$9,$D917),MIN($J$9,$G917)+1,"m"),0))</f>
        <v/>
      </c>
      <c r="N917" s="342">
        <f t="shared" ref="N917:N980" si="190">IFERROR(ROUND(B917/E917*I917*F917,2),0)</f>
        <v>0</v>
      </c>
      <c r="O917" s="379"/>
      <c r="P917" s="342">
        <f t="shared" ref="P917:P980" si="191">IFERROR(ROUND(B917/E917*J917*F917,2),0)</f>
        <v>0</v>
      </c>
      <c r="Q917" s="379"/>
      <c r="R917" s="342">
        <f t="shared" ref="R917:R980" si="192">IFERROR(ROUND(B917/E917*K917*F917,2),0)</f>
        <v>0</v>
      </c>
      <c r="S917" s="379"/>
      <c r="T917" s="342">
        <f t="shared" ref="T917:T980" si="193">IFERROR(ROUND(B917/E917*L917*F917,2),0)</f>
        <v>0</v>
      </c>
      <c r="U917" s="379"/>
      <c r="V917" s="342">
        <f t="shared" ref="V917:V980" si="194">IFERROR(ROUND(B917/E917*M917*F917,2),0)</f>
        <v>0</v>
      </c>
      <c r="W917" s="379"/>
      <c r="X917" s="383">
        <f t="shared" ref="X917:X980" si="195">B917-SUM(N917:V917)</f>
        <v>0</v>
      </c>
      <c r="Y917" s="377"/>
    </row>
    <row r="918" spans="1:25" x14ac:dyDescent="0.25">
      <c r="A918" s="377"/>
      <c r="B918" s="343"/>
      <c r="C918" s="377"/>
      <c r="D918" s="384"/>
      <c r="E918" s="377"/>
      <c r="F918" s="377"/>
      <c r="G918" s="381" t="str">
        <f t="shared" si="183"/>
        <v/>
      </c>
      <c r="H918" s="382">
        <f t="shared" si="184"/>
        <v>0</v>
      </c>
      <c r="I918" s="382" t="str">
        <f t="shared" si="185"/>
        <v/>
      </c>
      <c r="J918" s="382" t="str">
        <f t="shared" si="186"/>
        <v/>
      </c>
      <c r="K918" s="382" t="str">
        <f t="shared" si="187"/>
        <v/>
      </c>
      <c r="L918" s="382" t="str">
        <f t="shared" si="188"/>
        <v/>
      </c>
      <c r="M918" s="382" t="str">
        <f t="shared" si="189"/>
        <v/>
      </c>
      <c r="N918" s="342">
        <f t="shared" si="190"/>
        <v>0</v>
      </c>
      <c r="O918" s="379"/>
      <c r="P918" s="342">
        <f t="shared" si="191"/>
        <v>0</v>
      </c>
      <c r="Q918" s="379"/>
      <c r="R918" s="342">
        <f t="shared" si="192"/>
        <v>0</v>
      </c>
      <c r="S918" s="379"/>
      <c r="T918" s="342">
        <f t="shared" si="193"/>
        <v>0</v>
      </c>
      <c r="U918" s="379"/>
      <c r="V918" s="342">
        <f t="shared" si="194"/>
        <v>0</v>
      </c>
      <c r="W918" s="379"/>
      <c r="X918" s="383">
        <f t="shared" si="195"/>
        <v>0</v>
      </c>
      <c r="Y918" s="377"/>
    </row>
    <row r="919" spans="1:25" x14ac:dyDescent="0.25">
      <c r="A919" s="377"/>
      <c r="B919" s="343"/>
      <c r="C919" s="377"/>
      <c r="D919" s="384"/>
      <c r="E919" s="377"/>
      <c r="F919" s="377"/>
      <c r="G919" s="381" t="str">
        <f t="shared" si="183"/>
        <v/>
      </c>
      <c r="H919" s="382">
        <f t="shared" si="184"/>
        <v>0</v>
      </c>
      <c r="I919" s="382" t="str">
        <f t="shared" si="185"/>
        <v/>
      </c>
      <c r="J919" s="382" t="str">
        <f t="shared" si="186"/>
        <v/>
      </c>
      <c r="K919" s="382" t="str">
        <f t="shared" si="187"/>
        <v/>
      </c>
      <c r="L919" s="382" t="str">
        <f t="shared" si="188"/>
        <v/>
      </c>
      <c r="M919" s="382" t="str">
        <f t="shared" si="189"/>
        <v/>
      </c>
      <c r="N919" s="342">
        <f t="shared" si="190"/>
        <v>0</v>
      </c>
      <c r="O919" s="379"/>
      <c r="P919" s="342">
        <f t="shared" si="191"/>
        <v>0</v>
      </c>
      <c r="Q919" s="379"/>
      <c r="R919" s="342">
        <f t="shared" si="192"/>
        <v>0</v>
      </c>
      <c r="S919" s="379"/>
      <c r="T919" s="342">
        <f t="shared" si="193"/>
        <v>0</v>
      </c>
      <c r="U919" s="379"/>
      <c r="V919" s="342">
        <f t="shared" si="194"/>
        <v>0</v>
      </c>
      <c r="W919" s="379"/>
      <c r="X919" s="383">
        <f t="shared" si="195"/>
        <v>0</v>
      </c>
      <c r="Y919" s="377"/>
    </row>
    <row r="920" spans="1:25" x14ac:dyDescent="0.25">
      <c r="A920" s="377"/>
      <c r="B920" s="343"/>
      <c r="C920" s="377"/>
      <c r="D920" s="384"/>
      <c r="E920" s="377"/>
      <c r="F920" s="377"/>
      <c r="G920" s="381" t="str">
        <f t="shared" si="183"/>
        <v/>
      </c>
      <c r="H920" s="382">
        <f t="shared" si="184"/>
        <v>0</v>
      </c>
      <c r="I920" s="382" t="str">
        <f t="shared" si="185"/>
        <v/>
      </c>
      <c r="J920" s="382" t="str">
        <f t="shared" si="186"/>
        <v/>
      </c>
      <c r="K920" s="382" t="str">
        <f t="shared" si="187"/>
        <v/>
      </c>
      <c r="L920" s="382" t="str">
        <f t="shared" si="188"/>
        <v/>
      </c>
      <c r="M920" s="382" t="str">
        <f t="shared" si="189"/>
        <v/>
      </c>
      <c r="N920" s="342">
        <f t="shared" si="190"/>
        <v>0</v>
      </c>
      <c r="O920" s="379"/>
      <c r="P920" s="342">
        <f t="shared" si="191"/>
        <v>0</v>
      </c>
      <c r="Q920" s="379"/>
      <c r="R920" s="342">
        <f t="shared" si="192"/>
        <v>0</v>
      </c>
      <c r="S920" s="379"/>
      <c r="T920" s="342">
        <f t="shared" si="193"/>
        <v>0</v>
      </c>
      <c r="U920" s="379"/>
      <c r="V920" s="342">
        <f t="shared" si="194"/>
        <v>0</v>
      </c>
      <c r="W920" s="379"/>
      <c r="X920" s="383">
        <f t="shared" si="195"/>
        <v>0</v>
      </c>
      <c r="Y920" s="377"/>
    </row>
    <row r="921" spans="1:25" x14ac:dyDescent="0.25">
      <c r="A921" s="377"/>
      <c r="B921" s="343"/>
      <c r="C921" s="377"/>
      <c r="D921" s="384"/>
      <c r="E921" s="377"/>
      <c r="F921" s="377"/>
      <c r="G921" s="381" t="str">
        <f t="shared" si="183"/>
        <v/>
      </c>
      <c r="H921" s="382">
        <f t="shared" si="184"/>
        <v>0</v>
      </c>
      <c r="I921" s="382" t="str">
        <f t="shared" si="185"/>
        <v/>
      </c>
      <c r="J921" s="382" t="str">
        <f t="shared" si="186"/>
        <v/>
      </c>
      <c r="K921" s="382" t="str">
        <f t="shared" si="187"/>
        <v/>
      </c>
      <c r="L921" s="382" t="str">
        <f t="shared" si="188"/>
        <v/>
      </c>
      <c r="M921" s="382" t="str">
        <f t="shared" si="189"/>
        <v/>
      </c>
      <c r="N921" s="342">
        <f t="shared" si="190"/>
        <v>0</v>
      </c>
      <c r="O921" s="379"/>
      <c r="P921" s="342">
        <f t="shared" si="191"/>
        <v>0</v>
      </c>
      <c r="Q921" s="379"/>
      <c r="R921" s="342">
        <f t="shared" si="192"/>
        <v>0</v>
      </c>
      <c r="S921" s="379"/>
      <c r="T921" s="342">
        <f t="shared" si="193"/>
        <v>0</v>
      </c>
      <c r="U921" s="379"/>
      <c r="V921" s="342">
        <f t="shared" si="194"/>
        <v>0</v>
      </c>
      <c r="W921" s="379"/>
      <c r="X921" s="383">
        <f t="shared" si="195"/>
        <v>0</v>
      </c>
      <c r="Y921" s="377"/>
    </row>
    <row r="922" spans="1:25" x14ac:dyDescent="0.25">
      <c r="A922" s="377"/>
      <c r="B922" s="343"/>
      <c r="C922" s="377"/>
      <c r="D922" s="384"/>
      <c r="E922" s="377"/>
      <c r="F922" s="377"/>
      <c r="G922" s="381" t="str">
        <f t="shared" si="183"/>
        <v/>
      </c>
      <c r="H922" s="382">
        <f t="shared" si="184"/>
        <v>0</v>
      </c>
      <c r="I922" s="382" t="str">
        <f t="shared" si="185"/>
        <v/>
      </c>
      <c r="J922" s="382" t="str">
        <f t="shared" si="186"/>
        <v/>
      </c>
      <c r="K922" s="382" t="str">
        <f t="shared" si="187"/>
        <v/>
      </c>
      <c r="L922" s="382" t="str">
        <f t="shared" si="188"/>
        <v/>
      </c>
      <c r="M922" s="382" t="str">
        <f t="shared" si="189"/>
        <v/>
      </c>
      <c r="N922" s="342">
        <f t="shared" si="190"/>
        <v>0</v>
      </c>
      <c r="O922" s="379"/>
      <c r="P922" s="342">
        <f t="shared" si="191"/>
        <v>0</v>
      </c>
      <c r="Q922" s="379"/>
      <c r="R922" s="342">
        <f t="shared" si="192"/>
        <v>0</v>
      </c>
      <c r="S922" s="379"/>
      <c r="T922" s="342">
        <f t="shared" si="193"/>
        <v>0</v>
      </c>
      <c r="U922" s="379"/>
      <c r="V922" s="342">
        <f t="shared" si="194"/>
        <v>0</v>
      </c>
      <c r="W922" s="379"/>
      <c r="X922" s="383">
        <f t="shared" si="195"/>
        <v>0</v>
      </c>
      <c r="Y922" s="377"/>
    </row>
    <row r="923" spans="1:25" x14ac:dyDescent="0.25">
      <c r="A923" s="377"/>
      <c r="B923" s="343"/>
      <c r="C923" s="377"/>
      <c r="D923" s="384"/>
      <c r="E923" s="377"/>
      <c r="F923" s="377"/>
      <c r="G923" s="381" t="str">
        <f t="shared" si="183"/>
        <v/>
      </c>
      <c r="H923" s="382">
        <f t="shared" si="184"/>
        <v>0</v>
      </c>
      <c r="I923" s="382" t="str">
        <f t="shared" si="185"/>
        <v/>
      </c>
      <c r="J923" s="382" t="str">
        <f t="shared" si="186"/>
        <v/>
      </c>
      <c r="K923" s="382" t="str">
        <f t="shared" si="187"/>
        <v/>
      </c>
      <c r="L923" s="382" t="str">
        <f t="shared" si="188"/>
        <v/>
      </c>
      <c r="M923" s="382" t="str">
        <f t="shared" si="189"/>
        <v/>
      </c>
      <c r="N923" s="342">
        <f t="shared" si="190"/>
        <v>0</v>
      </c>
      <c r="O923" s="379"/>
      <c r="P923" s="342">
        <f t="shared" si="191"/>
        <v>0</v>
      </c>
      <c r="Q923" s="379"/>
      <c r="R923" s="342">
        <f t="shared" si="192"/>
        <v>0</v>
      </c>
      <c r="S923" s="379"/>
      <c r="T923" s="342">
        <f t="shared" si="193"/>
        <v>0</v>
      </c>
      <c r="U923" s="379"/>
      <c r="V923" s="342">
        <f t="shared" si="194"/>
        <v>0</v>
      </c>
      <c r="W923" s="379"/>
      <c r="X923" s="383">
        <f t="shared" si="195"/>
        <v>0</v>
      </c>
      <c r="Y923" s="377"/>
    </row>
    <row r="924" spans="1:25" x14ac:dyDescent="0.25">
      <c r="A924" s="377"/>
      <c r="B924" s="343"/>
      <c r="C924" s="377"/>
      <c r="D924" s="384"/>
      <c r="E924" s="377"/>
      <c r="F924" s="377"/>
      <c r="G924" s="381" t="str">
        <f t="shared" si="183"/>
        <v/>
      </c>
      <c r="H924" s="382">
        <f t="shared" si="184"/>
        <v>0</v>
      </c>
      <c r="I924" s="382" t="str">
        <f t="shared" si="185"/>
        <v/>
      </c>
      <c r="J924" s="382" t="str">
        <f t="shared" si="186"/>
        <v/>
      </c>
      <c r="K924" s="382" t="str">
        <f t="shared" si="187"/>
        <v/>
      </c>
      <c r="L924" s="382" t="str">
        <f t="shared" si="188"/>
        <v/>
      </c>
      <c r="M924" s="382" t="str">
        <f t="shared" si="189"/>
        <v/>
      </c>
      <c r="N924" s="342">
        <f t="shared" si="190"/>
        <v>0</v>
      </c>
      <c r="O924" s="379"/>
      <c r="P924" s="342">
        <f t="shared" si="191"/>
        <v>0</v>
      </c>
      <c r="Q924" s="379"/>
      <c r="R924" s="342">
        <f t="shared" si="192"/>
        <v>0</v>
      </c>
      <c r="S924" s="379"/>
      <c r="T924" s="342">
        <f t="shared" si="193"/>
        <v>0</v>
      </c>
      <c r="U924" s="379"/>
      <c r="V924" s="342">
        <f t="shared" si="194"/>
        <v>0</v>
      </c>
      <c r="W924" s="379"/>
      <c r="X924" s="383">
        <f t="shared" si="195"/>
        <v>0</v>
      </c>
      <c r="Y924" s="377"/>
    </row>
    <row r="925" spans="1:25" x14ac:dyDescent="0.25">
      <c r="A925" s="377"/>
      <c r="B925" s="343"/>
      <c r="C925" s="377"/>
      <c r="D925" s="384"/>
      <c r="E925" s="377"/>
      <c r="F925" s="377"/>
      <c r="G925" s="381" t="str">
        <f t="shared" si="183"/>
        <v/>
      </c>
      <c r="H925" s="382">
        <f t="shared" si="184"/>
        <v>0</v>
      </c>
      <c r="I925" s="382" t="str">
        <f t="shared" si="185"/>
        <v/>
      </c>
      <c r="J925" s="382" t="str">
        <f t="shared" si="186"/>
        <v/>
      </c>
      <c r="K925" s="382" t="str">
        <f t="shared" si="187"/>
        <v/>
      </c>
      <c r="L925" s="382" t="str">
        <f t="shared" si="188"/>
        <v/>
      </c>
      <c r="M925" s="382" t="str">
        <f t="shared" si="189"/>
        <v/>
      </c>
      <c r="N925" s="342">
        <f t="shared" si="190"/>
        <v>0</v>
      </c>
      <c r="O925" s="379"/>
      <c r="P925" s="342">
        <f t="shared" si="191"/>
        <v>0</v>
      </c>
      <c r="Q925" s="379"/>
      <c r="R925" s="342">
        <f t="shared" si="192"/>
        <v>0</v>
      </c>
      <c r="S925" s="379"/>
      <c r="T925" s="342">
        <f t="shared" si="193"/>
        <v>0</v>
      </c>
      <c r="U925" s="379"/>
      <c r="V925" s="342">
        <f t="shared" si="194"/>
        <v>0</v>
      </c>
      <c r="W925" s="379"/>
      <c r="X925" s="383">
        <f t="shared" si="195"/>
        <v>0</v>
      </c>
      <c r="Y925" s="377"/>
    </row>
    <row r="926" spans="1:25" x14ac:dyDescent="0.25">
      <c r="A926" s="377"/>
      <c r="B926" s="343"/>
      <c r="C926" s="377"/>
      <c r="D926" s="384"/>
      <c r="E926" s="377"/>
      <c r="F926" s="377"/>
      <c r="G926" s="381" t="str">
        <f t="shared" si="183"/>
        <v/>
      </c>
      <c r="H926" s="382">
        <f t="shared" si="184"/>
        <v>0</v>
      </c>
      <c r="I926" s="382" t="str">
        <f t="shared" si="185"/>
        <v/>
      </c>
      <c r="J926" s="382" t="str">
        <f t="shared" si="186"/>
        <v/>
      </c>
      <c r="K926" s="382" t="str">
        <f t="shared" si="187"/>
        <v/>
      </c>
      <c r="L926" s="382" t="str">
        <f t="shared" si="188"/>
        <v/>
      </c>
      <c r="M926" s="382" t="str">
        <f t="shared" si="189"/>
        <v/>
      </c>
      <c r="N926" s="342">
        <f t="shared" si="190"/>
        <v>0</v>
      </c>
      <c r="O926" s="379"/>
      <c r="P926" s="342">
        <f t="shared" si="191"/>
        <v>0</v>
      </c>
      <c r="Q926" s="379"/>
      <c r="R926" s="342">
        <f t="shared" si="192"/>
        <v>0</v>
      </c>
      <c r="S926" s="379"/>
      <c r="T926" s="342">
        <f t="shared" si="193"/>
        <v>0</v>
      </c>
      <c r="U926" s="379"/>
      <c r="V926" s="342">
        <f t="shared" si="194"/>
        <v>0</v>
      </c>
      <c r="W926" s="379"/>
      <c r="X926" s="383">
        <f t="shared" si="195"/>
        <v>0</v>
      </c>
      <c r="Y926" s="377"/>
    </row>
    <row r="927" spans="1:25" x14ac:dyDescent="0.25">
      <c r="A927" s="377"/>
      <c r="B927" s="343"/>
      <c r="C927" s="377"/>
      <c r="D927" s="384"/>
      <c r="E927" s="377"/>
      <c r="F927" s="377"/>
      <c r="G927" s="381" t="str">
        <f t="shared" si="183"/>
        <v/>
      </c>
      <c r="H927" s="382">
        <f t="shared" si="184"/>
        <v>0</v>
      </c>
      <c r="I927" s="382" t="str">
        <f t="shared" si="185"/>
        <v/>
      </c>
      <c r="J927" s="382" t="str">
        <f t="shared" si="186"/>
        <v/>
      </c>
      <c r="K927" s="382" t="str">
        <f t="shared" si="187"/>
        <v/>
      </c>
      <c r="L927" s="382" t="str">
        <f t="shared" si="188"/>
        <v/>
      </c>
      <c r="M927" s="382" t="str">
        <f t="shared" si="189"/>
        <v/>
      </c>
      <c r="N927" s="342">
        <f t="shared" si="190"/>
        <v>0</v>
      </c>
      <c r="O927" s="379"/>
      <c r="P927" s="342">
        <f t="shared" si="191"/>
        <v>0</v>
      </c>
      <c r="Q927" s="379"/>
      <c r="R927" s="342">
        <f t="shared" si="192"/>
        <v>0</v>
      </c>
      <c r="S927" s="379"/>
      <c r="T927" s="342">
        <f t="shared" si="193"/>
        <v>0</v>
      </c>
      <c r="U927" s="379"/>
      <c r="V927" s="342">
        <f t="shared" si="194"/>
        <v>0</v>
      </c>
      <c r="W927" s="379"/>
      <c r="X927" s="383">
        <f t="shared" si="195"/>
        <v>0</v>
      </c>
      <c r="Y927" s="377"/>
    </row>
    <row r="928" spans="1:25" x14ac:dyDescent="0.25">
      <c r="A928" s="377"/>
      <c r="B928" s="343"/>
      <c r="C928" s="377"/>
      <c r="D928" s="384"/>
      <c r="E928" s="377"/>
      <c r="F928" s="377"/>
      <c r="G928" s="381" t="str">
        <f t="shared" si="183"/>
        <v/>
      </c>
      <c r="H928" s="382">
        <f t="shared" si="184"/>
        <v>0</v>
      </c>
      <c r="I928" s="382" t="str">
        <f t="shared" si="185"/>
        <v/>
      </c>
      <c r="J928" s="382" t="str">
        <f t="shared" si="186"/>
        <v/>
      </c>
      <c r="K928" s="382" t="str">
        <f t="shared" si="187"/>
        <v/>
      </c>
      <c r="L928" s="382" t="str">
        <f t="shared" si="188"/>
        <v/>
      </c>
      <c r="M928" s="382" t="str">
        <f t="shared" si="189"/>
        <v/>
      </c>
      <c r="N928" s="342">
        <f t="shared" si="190"/>
        <v>0</v>
      </c>
      <c r="O928" s="379"/>
      <c r="P928" s="342">
        <f t="shared" si="191"/>
        <v>0</v>
      </c>
      <c r="Q928" s="379"/>
      <c r="R928" s="342">
        <f t="shared" si="192"/>
        <v>0</v>
      </c>
      <c r="S928" s="379"/>
      <c r="T928" s="342">
        <f t="shared" si="193"/>
        <v>0</v>
      </c>
      <c r="U928" s="379"/>
      <c r="V928" s="342">
        <f t="shared" si="194"/>
        <v>0</v>
      </c>
      <c r="W928" s="379"/>
      <c r="X928" s="383">
        <f t="shared" si="195"/>
        <v>0</v>
      </c>
      <c r="Y928" s="377"/>
    </row>
    <row r="929" spans="1:25" x14ac:dyDescent="0.25">
      <c r="A929" s="377"/>
      <c r="B929" s="343"/>
      <c r="C929" s="377"/>
      <c r="D929" s="384"/>
      <c r="E929" s="377"/>
      <c r="F929" s="377"/>
      <c r="G929" s="381" t="str">
        <f t="shared" si="183"/>
        <v/>
      </c>
      <c r="H929" s="382">
        <f t="shared" si="184"/>
        <v>0</v>
      </c>
      <c r="I929" s="382" t="str">
        <f t="shared" si="185"/>
        <v/>
      </c>
      <c r="J929" s="382" t="str">
        <f t="shared" si="186"/>
        <v/>
      </c>
      <c r="K929" s="382" t="str">
        <f t="shared" si="187"/>
        <v/>
      </c>
      <c r="L929" s="382" t="str">
        <f t="shared" si="188"/>
        <v/>
      </c>
      <c r="M929" s="382" t="str">
        <f t="shared" si="189"/>
        <v/>
      </c>
      <c r="N929" s="342">
        <f t="shared" si="190"/>
        <v>0</v>
      </c>
      <c r="O929" s="379"/>
      <c r="P929" s="342">
        <f t="shared" si="191"/>
        <v>0</v>
      </c>
      <c r="Q929" s="379"/>
      <c r="R929" s="342">
        <f t="shared" si="192"/>
        <v>0</v>
      </c>
      <c r="S929" s="379"/>
      <c r="T929" s="342">
        <f t="shared" si="193"/>
        <v>0</v>
      </c>
      <c r="U929" s="379"/>
      <c r="V929" s="342">
        <f t="shared" si="194"/>
        <v>0</v>
      </c>
      <c r="W929" s="379"/>
      <c r="X929" s="383">
        <f t="shared" si="195"/>
        <v>0</v>
      </c>
      <c r="Y929" s="377"/>
    </row>
    <row r="930" spans="1:25" x14ac:dyDescent="0.25">
      <c r="A930" s="377"/>
      <c r="B930" s="343"/>
      <c r="C930" s="377"/>
      <c r="D930" s="384"/>
      <c r="E930" s="377"/>
      <c r="F930" s="377"/>
      <c r="G930" s="381" t="str">
        <f t="shared" si="183"/>
        <v/>
      </c>
      <c r="H930" s="382">
        <f t="shared" si="184"/>
        <v>0</v>
      </c>
      <c r="I930" s="382" t="str">
        <f t="shared" si="185"/>
        <v/>
      </c>
      <c r="J930" s="382" t="str">
        <f t="shared" si="186"/>
        <v/>
      </c>
      <c r="K930" s="382" t="str">
        <f t="shared" si="187"/>
        <v/>
      </c>
      <c r="L930" s="382" t="str">
        <f t="shared" si="188"/>
        <v/>
      </c>
      <c r="M930" s="382" t="str">
        <f t="shared" si="189"/>
        <v/>
      </c>
      <c r="N930" s="342">
        <f t="shared" si="190"/>
        <v>0</v>
      </c>
      <c r="O930" s="379"/>
      <c r="P930" s="342">
        <f t="shared" si="191"/>
        <v>0</v>
      </c>
      <c r="Q930" s="379"/>
      <c r="R930" s="342">
        <f t="shared" si="192"/>
        <v>0</v>
      </c>
      <c r="S930" s="379"/>
      <c r="T930" s="342">
        <f t="shared" si="193"/>
        <v>0</v>
      </c>
      <c r="U930" s="379"/>
      <c r="V930" s="342">
        <f t="shared" si="194"/>
        <v>0</v>
      </c>
      <c r="W930" s="379"/>
      <c r="X930" s="383">
        <f t="shared" si="195"/>
        <v>0</v>
      </c>
      <c r="Y930" s="377"/>
    </row>
    <row r="931" spans="1:25" x14ac:dyDescent="0.25">
      <c r="A931" s="377"/>
      <c r="B931" s="343"/>
      <c r="C931" s="377"/>
      <c r="D931" s="384"/>
      <c r="E931" s="377"/>
      <c r="F931" s="377"/>
      <c r="G931" s="381" t="str">
        <f t="shared" si="183"/>
        <v/>
      </c>
      <c r="H931" s="382">
        <f t="shared" si="184"/>
        <v>0</v>
      </c>
      <c r="I931" s="382" t="str">
        <f t="shared" si="185"/>
        <v/>
      </c>
      <c r="J931" s="382" t="str">
        <f t="shared" si="186"/>
        <v/>
      </c>
      <c r="K931" s="382" t="str">
        <f t="shared" si="187"/>
        <v/>
      </c>
      <c r="L931" s="382" t="str">
        <f t="shared" si="188"/>
        <v/>
      </c>
      <c r="M931" s="382" t="str">
        <f t="shared" si="189"/>
        <v/>
      </c>
      <c r="N931" s="342">
        <f t="shared" si="190"/>
        <v>0</v>
      </c>
      <c r="O931" s="379"/>
      <c r="P931" s="342">
        <f t="shared" si="191"/>
        <v>0</v>
      </c>
      <c r="Q931" s="379"/>
      <c r="R931" s="342">
        <f t="shared" si="192"/>
        <v>0</v>
      </c>
      <c r="S931" s="379"/>
      <c r="T931" s="342">
        <f t="shared" si="193"/>
        <v>0</v>
      </c>
      <c r="U931" s="379"/>
      <c r="V931" s="342">
        <f t="shared" si="194"/>
        <v>0</v>
      </c>
      <c r="W931" s="379"/>
      <c r="X931" s="383">
        <f t="shared" si="195"/>
        <v>0</v>
      </c>
      <c r="Y931" s="377"/>
    </row>
    <row r="932" spans="1:25" x14ac:dyDescent="0.25">
      <c r="A932" s="377"/>
      <c r="B932" s="343"/>
      <c r="C932" s="377"/>
      <c r="D932" s="384"/>
      <c r="E932" s="377"/>
      <c r="F932" s="377"/>
      <c r="G932" s="381" t="str">
        <f t="shared" si="183"/>
        <v/>
      </c>
      <c r="H932" s="382">
        <f t="shared" si="184"/>
        <v>0</v>
      </c>
      <c r="I932" s="382" t="str">
        <f t="shared" si="185"/>
        <v/>
      </c>
      <c r="J932" s="382" t="str">
        <f t="shared" si="186"/>
        <v/>
      </c>
      <c r="K932" s="382" t="str">
        <f t="shared" si="187"/>
        <v/>
      </c>
      <c r="L932" s="382" t="str">
        <f t="shared" si="188"/>
        <v/>
      </c>
      <c r="M932" s="382" t="str">
        <f t="shared" si="189"/>
        <v/>
      </c>
      <c r="N932" s="342">
        <f t="shared" si="190"/>
        <v>0</v>
      </c>
      <c r="O932" s="379"/>
      <c r="P932" s="342">
        <f t="shared" si="191"/>
        <v>0</v>
      </c>
      <c r="Q932" s="379"/>
      <c r="R932" s="342">
        <f t="shared" si="192"/>
        <v>0</v>
      </c>
      <c r="S932" s="379"/>
      <c r="T932" s="342">
        <f t="shared" si="193"/>
        <v>0</v>
      </c>
      <c r="U932" s="379"/>
      <c r="V932" s="342">
        <f t="shared" si="194"/>
        <v>0</v>
      </c>
      <c r="W932" s="379"/>
      <c r="X932" s="383">
        <f t="shared" si="195"/>
        <v>0</v>
      </c>
      <c r="Y932" s="377"/>
    </row>
    <row r="933" spans="1:25" x14ac:dyDescent="0.25">
      <c r="A933" s="377"/>
      <c r="B933" s="343"/>
      <c r="C933" s="377"/>
      <c r="D933" s="384"/>
      <c r="E933" s="377"/>
      <c r="F933" s="377"/>
      <c r="G933" s="381" t="str">
        <f t="shared" si="183"/>
        <v/>
      </c>
      <c r="H933" s="382">
        <f t="shared" si="184"/>
        <v>0</v>
      </c>
      <c r="I933" s="382" t="str">
        <f t="shared" si="185"/>
        <v/>
      </c>
      <c r="J933" s="382" t="str">
        <f t="shared" si="186"/>
        <v/>
      </c>
      <c r="K933" s="382" t="str">
        <f t="shared" si="187"/>
        <v/>
      </c>
      <c r="L933" s="382" t="str">
        <f t="shared" si="188"/>
        <v/>
      </c>
      <c r="M933" s="382" t="str">
        <f t="shared" si="189"/>
        <v/>
      </c>
      <c r="N933" s="342">
        <f t="shared" si="190"/>
        <v>0</v>
      </c>
      <c r="O933" s="379"/>
      <c r="P933" s="342">
        <f t="shared" si="191"/>
        <v>0</v>
      </c>
      <c r="Q933" s="379"/>
      <c r="R933" s="342">
        <f t="shared" si="192"/>
        <v>0</v>
      </c>
      <c r="S933" s="379"/>
      <c r="T933" s="342">
        <f t="shared" si="193"/>
        <v>0</v>
      </c>
      <c r="U933" s="379"/>
      <c r="V933" s="342">
        <f t="shared" si="194"/>
        <v>0</v>
      </c>
      <c r="W933" s="379"/>
      <c r="X933" s="383">
        <f t="shared" si="195"/>
        <v>0</v>
      </c>
      <c r="Y933" s="377"/>
    </row>
    <row r="934" spans="1:25" x14ac:dyDescent="0.25">
      <c r="A934" s="377"/>
      <c r="B934" s="343"/>
      <c r="C934" s="377"/>
      <c r="D934" s="384"/>
      <c r="E934" s="377"/>
      <c r="F934" s="377"/>
      <c r="G934" s="381" t="str">
        <f t="shared" si="183"/>
        <v/>
      </c>
      <c r="H934" s="382">
        <f t="shared" si="184"/>
        <v>0</v>
      </c>
      <c r="I934" s="382" t="str">
        <f t="shared" si="185"/>
        <v/>
      </c>
      <c r="J934" s="382" t="str">
        <f t="shared" si="186"/>
        <v/>
      </c>
      <c r="K934" s="382" t="str">
        <f t="shared" si="187"/>
        <v/>
      </c>
      <c r="L934" s="382" t="str">
        <f t="shared" si="188"/>
        <v/>
      </c>
      <c r="M934" s="382" t="str">
        <f t="shared" si="189"/>
        <v/>
      </c>
      <c r="N934" s="342">
        <f t="shared" si="190"/>
        <v>0</v>
      </c>
      <c r="O934" s="379"/>
      <c r="P934" s="342">
        <f t="shared" si="191"/>
        <v>0</v>
      </c>
      <c r="Q934" s="379"/>
      <c r="R934" s="342">
        <f t="shared" si="192"/>
        <v>0</v>
      </c>
      <c r="S934" s="379"/>
      <c r="T934" s="342">
        <f t="shared" si="193"/>
        <v>0</v>
      </c>
      <c r="U934" s="379"/>
      <c r="V934" s="342">
        <f t="shared" si="194"/>
        <v>0</v>
      </c>
      <c r="W934" s="379"/>
      <c r="X934" s="383">
        <f t="shared" si="195"/>
        <v>0</v>
      </c>
      <c r="Y934" s="377"/>
    </row>
    <row r="935" spans="1:25" x14ac:dyDescent="0.25">
      <c r="A935" s="377"/>
      <c r="B935" s="343"/>
      <c r="C935" s="377"/>
      <c r="D935" s="384"/>
      <c r="E935" s="377"/>
      <c r="F935" s="377"/>
      <c r="G935" s="381" t="str">
        <f t="shared" si="183"/>
        <v/>
      </c>
      <c r="H935" s="382">
        <f t="shared" si="184"/>
        <v>0</v>
      </c>
      <c r="I935" s="382" t="str">
        <f t="shared" si="185"/>
        <v/>
      </c>
      <c r="J935" s="382" t="str">
        <f t="shared" si="186"/>
        <v/>
      </c>
      <c r="K935" s="382" t="str">
        <f t="shared" si="187"/>
        <v/>
      </c>
      <c r="L935" s="382" t="str">
        <f t="shared" si="188"/>
        <v/>
      </c>
      <c r="M935" s="382" t="str">
        <f t="shared" si="189"/>
        <v/>
      </c>
      <c r="N935" s="342">
        <f t="shared" si="190"/>
        <v>0</v>
      </c>
      <c r="O935" s="379"/>
      <c r="P935" s="342">
        <f t="shared" si="191"/>
        <v>0</v>
      </c>
      <c r="Q935" s="379"/>
      <c r="R935" s="342">
        <f t="shared" si="192"/>
        <v>0</v>
      </c>
      <c r="S935" s="379"/>
      <c r="T935" s="342">
        <f t="shared" si="193"/>
        <v>0</v>
      </c>
      <c r="U935" s="379"/>
      <c r="V935" s="342">
        <f t="shared" si="194"/>
        <v>0</v>
      </c>
      <c r="W935" s="379"/>
      <c r="X935" s="383">
        <f t="shared" si="195"/>
        <v>0</v>
      </c>
      <c r="Y935" s="377"/>
    </row>
    <row r="936" spans="1:25" x14ac:dyDescent="0.25">
      <c r="A936" s="377"/>
      <c r="B936" s="343"/>
      <c r="C936" s="377"/>
      <c r="D936" s="384"/>
      <c r="E936" s="377"/>
      <c r="F936" s="377"/>
      <c r="G936" s="381" t="str">
        <f t="shared" si="183"/>
        <v/>
      </c>
      <c r="H936" s="382">
        <f t="shared" si="184"/>
        <v>0</v>
      </c>
      <c r="I936" s="382" t="str">
        <f t="shared" si="185"/>
        <v/>
      </c>
      <c r="J936" s="382" t="str">
        <f t="shared" si="186"/>
        <v/>
      </c>
      <c r="K936" s="382" t="str">
        <f t="shared" si="187"/>
        <v/>
      </c>
      <c r="L936" s="382" t="str">
        <f t="shared" si="188"/>
        <v/>
      </c>
      <c r="M936" s="382" t="str">
        <f t="shared" si="189"/>
        <v/>
      </c>
      <c r="N936" s="342">
        <f t="shared" si="190"/>
        <v>0</v>
      </c>
      <c r="O936" s="379"/>
      <c r="P936" s="342">
        <f t="shared" si="191"/>
        <v>0</v>
      </c>
      <c r="Q936" s="379"/>
      <c r="R936" s="342">
        <f t="shared" si="192"/>
        <v>0</v>
      </c>
      <c r="S936" s="379"/>
      <c r="T936" s="342">
        <f t="shared" si="193"/>
        <v>0</v>
      </c>
      <c r="U936" s="379"/>
      <c r="V936" s="342">
        <f t="shared" si="194"/>
        <v>0</v>
      </c>
      <c r="W936" s="379"/>
      <c r="X936" s="383">
        <f t="shared" si="195"/>
        <v>0</v>
      </c>
      <c r="Y936" s="377"/>
    </row>
    <row r="937" spans="1:25" x14ac:dyDescent="0.25">
      <c r="A937" s="377"/>
      <c r="B937" s="343"/>
      <c r="C937" s="377"/>
      <c r="D937" s="384"/>
      <c r="E937" s="377"/>
      <c r="F937" s="377"/>
      <c r="G937" s="381" t="str">
        <f t="shared" si="183"/>
        <v/>
      </c>
      <c r="H937" s="382">
        <f t="shared" si="184"/>
        <v>0</v>
      </c>
      <c r="I937" s="382" t="str">
        <f t="shared" si="185"/>
        <v/>
      </c>
      <c r="J937" s="382" t="str">
        <f t="shared" si="186"/>
        <v/>
      </c>
      <c r="K937" s="382" t="str">
        <f t="shared" si="187"/>
        <v/>
      </c>
      <c r="L937" s="382" t="str">
        <f t="shared" si="188"/>
        <v/>
      </c>
      <c r="M937" s="382" t="str">
        <f t="shared" si="189"/>
        <v/>
      </c>
      <c r="N937" s="342">
        <f t="shared" si="190"/>
        <v>0</v>
      </c>
      <c r="O937" s="379"/>
      <c r="P937" s="342">
        <f t="shared" si="191"/>
        <v>0</v>
      </c>
      <c r="Q937" s="379"/>
      <c r="R937" s="342">
        <f t="shared" si="192"/>
        <v>0</v>
      </c>
      <c r="S937" s="379"/>
      <c r="T937" s="342">
        <f t="shared" si="193"/>
        <v>0</v>
      </c>
      <c r="U937" s="379"/>
      <c r="V937" s="342">
        <f t="shared" si="194"/>
        <v>0</v>
      </c>
      <c r="W937" s="379"/>
      <c r="X937" s="383">
        <f t="shared" si="195"/>
        <v>0</v>
      </c>
      <c r="Y937" s="377"/>
    </row>
    <row r="938" spans="1:25" x14ac:dyDescent="0.25">
      <c r="A938" s="377"/>
      <c r="B938" s="343"/>
      <c r="C938" s="377"/>
      <c r="D938" s="384"/>
      <c r="E938" s="377"/>
      <c r="F938" s="377"/>
      <c r="G938" s="381" t="str">
        <f t="shared" si="183"/>
        <v/>
      </c>
      <c r="H938" s="382">
        <f t="shared" si="184"/>
        <v>0</v>
      </c>
      <c r="I938" s="382" t="str">
        <f t="shared" si="185"/>
        <v/>
      </c>
      <c r="J938" s="382" t="str">
        <f t="shared" si="186"/>
        <v/>
      </c>
      <c r="K938" s="382" t="str">
        <f t="shared" si="187"/>
        <v/>
      </c>
      <c r="L938" s="382" t="str">
        <f t="shared" si="188"/>
        <v/>
      </c>
      <c r="M938" s="382" t="str">
        <f t="shared" si="189"/>
        <v/>
      </c>
      <c r="N938" s="342">
        <f t="shared" si="190"/>
        <v>0</v>
      </c>
      <c r="O938" s="379"/>
      <c r="P938" s="342">
        <f t="shared" si="191"/>
        <v>0</v>
      </c>
      <c r="Q938" s="379"/>
      <c r="R938" s="342">
        <f t="shared" si="192"/>
        <v>0</v>
      </c>
      <c r="S938" s="379"/>
      <c r="T938" s="342">
        <f t="shared" si="193"/>
        <v>0</v>
      </c>
      <c r="U938" s="379"/>
      <c r="V938" s="342">
        <f t="shared" si="194"/>
        <v>0</v>
      </c>
      <c r="W938" s="379"/>
      <c r="X938" s="383">
        <f t="shared" si="195"/>
        <v>0</v>
      </c>
      <c r="Y938" s="377"/>
    </row>
    <row r="939" spans="1:25" x14ac:dyDescent="0.25">
      <c r="A939" s="377"/>
      <c r="B939" s="343"/>
      <c r="C939" s="377"/>
      <c r="D939" s="384"/>
      <c r="E939" s="377"/>
      <c r="F939" s="377"/>
      <c r="G939" s="381" t="str">
        <f t="shared" si="183"/>
        <v/>
      </c>
      <c r="H939" s="382">
        <f t="shared" si="184"/>
        <v>0</v>
      </c>
      <c r="I939" s="382" t="str">
        <f t="shared" si="185"/>
        <v/>
      </c>
      <c r="J939" s="382" t="str">
        <f t="shared" si="186"/>
        <v/>
      </c>
      <c r="K939" s="382" t="str">
        <f t="shared" si="187"/>
        <v/>
      </c>
      <c r="L939" s="382" t="str">
        <f t="shared" si="188"/>
        <v/>
      </c>
      <c r="M939" s="382" t="str">
        <f t="shared" si="189"/>
        <v/>
      </c>
      <c r="N939" s="342">
        <f t="shared" si="190"/>
        <v>0</v>
      </c>
      <c r="O939" s="379"/>
      <c r="P939" s="342">
        <f t="shared" si="191"/>
        <v>0</v>
      </c>
      <c r="Q939" s="379"/>
      <c r="R939" s="342">
        <f t="shared" si="192"/>
        <v>0</v>
      </c>
      <c r="S939" s="379"/>
      <c r="T939" s="342">
        <f t="shared" si="193"/>
        <v>0</v>
      </c>
      <c r="U939" s="379"/>
      <c r="V939" s="342">
        <f t="shared" si="194"/>
        <v>0</v>
      </c>
      <c r="W939" s="379"/>
      <c r="X939" s="383">
        <f t="shared" si="195"/>
        <v>0</v>
      </c>
      <c r="Y939" s="377"/>
    </row>
    <row r="940" spans="1:25" x14ac:dyDescent="0.25">
      <c r="A940" s="377"/>
      <c r="B940" s="343"/>
      <c r="C940" s="377"/>
      <c r="D940" s="384"/>
      <c r="E940" s="377"/>
      <c r="F940" s="377"/>
      <c r="G940" s="381" t="str">
        <f t="shared" si="183"/>
        <v/>
      </c>
      <c r="H940" s="382">
        <f t="shared" si="184"/>
        <v>0</v>
      </c>
      <c r="I940" s="382" t="str">
        <f t="shared" si="185"/>
        <v/>
      </c>
      <c r="J940" s="382" t="str">
        <f t="shared" si="186"/>
        <v/>
      </c>
      <c r="K940" s="382" t="str">
        <f t="shared" si="187"/>
        <v/>
      </c>
      <c r="L940" s="382" t="str">
        <f t="shared" si="188"/>
        <v/>
      </c>
      <c r="M940" s="382" t="str">
        <f t="shared" si="189"/>
        <v/>
      </c>
      <c r="N940" s="342">
        <f t="shared" si="190"/>
        <v>0</v>
      </c>
      <c r="O940" s="379"/>
      <c r="P940" s="342">
        <f t="shared" si="191"/>
        <v>0</v>
      </c>
      <c r="Q940" s="379"/>
      <c r="R940" s="342">
        <f t="shared" si="192"/>
        <v>0</v>
      </c>
      <c r="S940" s="379"/>
      <c r="T940" s="342">
        <f t="shared" si="193"/>
        <v>0</v>
      </c>
      <c r="U940" s="379"/>
      <c r="V940" s="342">
        <f t="shared" si="194"/>
        <v>0</v>
      </c>
      <c r="W940" s="379"/>
      <c r="X940" s="383">
        <f t="shared" si="195"/>
        <v>0</v>
      </c>
      <c r="Y940" s="377"/>
    </row>
    <row r="941" spans="1:25" x14ac:dyDescent="0.25">
      <c r="A941" s="377"/>
      <c r="B941" s="343"/>
      <c r="C941" s="377"/>
      <c r="D941" s="384"/>
      <c r="E941" s="377"/>
      <c r="F941" s="377"/>
      <c r="G941" s="381" t="str">
        <f t="shared" si="183"/>
        <v/>
      </c>
      <c r="H941" s="382">
        <f t="shared" si="184"/>
        <v>0</v>
      </c>
      <c r="I941" s="382" t="str">
        <f t="shared" si="185"/>
        <v/>
      </c>
      <c r="J941" s="382" t="str">
        <f t="shared" si="186"/>
        <v/>
      </c>
      <c r="K941" s="382" t="str">
        <f t="shared" si="187"/>
        <v/>
      </c>
      <c r="L941" s="382" t="str">
        <f t="shared" si="188"/>
        <v/>
      </c>
      <c r="M941" s="382" t="str">
        <f t="shared" si="189"/>
        <v/>
      </c>
      <c r="N941" s="342">
        <f t="shared" si="190"/>
        <v>0</v>
      </c>
      <c r="O941" s="379"/>
      <c r="P941" s="342">
        <f t="shared" si="191"/>
        <v>0</v>
      </c>
      <c r="Q941" s="379"/>
      <c r="R941" s="342">
        <f t="shared" si="192"/>
        <v>0</v>
      </c>
      <c r="S941" s="379"/>
      <c r="T941" s="342">
        <f t="shared" si="193"/>
        <v>0</v>
      </c>
      <c r="U941" s="379"/>
      <c r="V941" s="342">
        <f t="shared" si="194"/>
        <v>0</v>
      </c>
      <c r="W941" s="379"/>
      <c r="X941" s="383">
        <f t="shared" si="195"/>
        <v>0</v>
      </c>
      <c r="Y941" s="377"/>
    </row>
    <row r="942" spans="1:25" x14ac:dyDescent="0.25">
      <c r="A942" s="377"/>
      <c r="B942" s="343"/>
      <c r="C942" s="377"/>
      <c r="D942" s="384"/>
      <c r="E942" s="377"/>
      <c r="F942" s="377"/>
      <c r="G942" s="381" t="str">
        <f t="shared" si="183"/>
        <v/>
      </c>
      <c r="H942" s="382">
        <f t="shared" si="184"/>
        <v>0</v>
      </c>
      <c r="I942" s="382" t="str">
        <f t="shared" si="185"/>
        <v/>
      </c>
      <c r="J942" s="382" t="str">
        <f t="shared" si="186"/>
        <v/>
      </c>
      <c r="K942" s="382" t="str">
        <f t="shared" si="187"/>
        <v/>
      </c>
      <c r="L942" s="382" t="str">
        <f t="shared" si="188"/>
        <v/>
      </c>
      <c r="M942" s="382" t="str">
        <f t="shared" si="189"/>
        <v/>
      </c>
      <c r="N942" s="342">
        <f t="shared" si="190"/>
        <v>0</v>
      </c>
      <c r="O942" s="379"/>
      <c r="P942" s="342">
        <f t="shared" si="191"/>
        <v>0</v>
      </c>
      <c r="Q942" s="379"/>
      <c r="R942" s="342">
        <f t="shared" si="192"/>
        <v>0</v>
      </c>
      <c r="S942" s="379"/>
      <c r="T942" s="342">
        <f t="shared" si="193"/>
        <v>0</v>
      </c>
      <c r="U942" s="379"/>
      <c r="V942" s="342">
        <f t="shared" si="194"/>
        <v>0</v>
      </c>
      <c r="W942" s="379"/>
      <c r="X942" s="383">
        <f t="shared" si="195"/>
        <v>0</v>
      </c>
      <c r="Y942" s="377"/>
    </row>
    <row r="943" spans="1:25" x14ac:dyDescent="0.25">
      <c r="A943" s="377"/>
      <c r="B943" s="343"/>
      <c r="C943" s="377"/>
      <c r="D943" s="384"/>
      <c r="E943" s="377"/>
      <c r="F943" s="377"/>
      <c r="G943" s="381" t="str">
        <f t="shared" si="183"/>
        <v/>
      </c>
      <c r="H943" s="382">
        <f t="shared" si="184"/>
        <v>0</v>
      </c>
      <c r="I943" s="382" t="str">
        <f t="shared" si="185"/>
        <v/>
      </c>
      <c r="J943" s="382" t="str">
        <f t="shared" si="186"/>
        <v/>
      </c>
      <c r="K943" s="382" t="str">
        <f t="shared" si="187"/>
        <v/>
      </c>
      <c r="L943" s="382" t="str">
        <f t="shared" si="188"/>
        <v/>
      </c>
      <c r="M943" s="382" t="str">
        <f t="shared" si="189"/>
        <v/>
      </c>
      <c r="N943" s="342">
        <f t="shared" si="190"/>
        <v>0</v>
      </c>
      <c r="O943" s="379"/>
      <c r="P943" s="342">
        <f t="shared" si="191"/>
        <v>0</v>
      </c>
      <c r="Q943" s="379"/>
      <c r="R943" s="342">
        <f t="shared" si="192"/>
        <v>0</v>
      </c>
      <c r="S943" s="379"/>
      <c r="T943" s="342">
        <f t="shared" si="193"/>
        <v>0</v>
      </c>
      <c r="U943" s="379"/>
      <c r="V943" s="342">
        <f t="shared" si="194"/>
        <v>0</v>
      </c>
      <c r="W943" s="379"/>
      <c r="X943" s="383">
        <f t="shared" si="195"/>
        <v>0</v>
      </c>
      <c r="Y943" s="377"/>
    </row>
    <row r="944" spans="1:25" x14ac:dyDescent="0.25">
      <c r="A944" s="377"/>
      <c r="B944" s="343"/>
      <c r="C944" s="377"/>
      <c r="D944" s="384"/>
      <c r="E944" s="377"/>
      <c r="F944" s="377"/>
      <c r="G944" s="381" t="str">
        <f t="shared" si="183"/>
        <v/>
      </c>
      <c r="H944" s="382">
        <f t="shared" si="184"/>
        <v>0</v>
      </c>
      <c r="I944" s="382" t="str">
        <f t="shared" si="185"/>
        <v/>
      </c>
      <c r="J944" s="382" t="str">
        <f t="shared" si="186"/>
        <v/>
      </c>
      <c r="K944" s="382" t="str">
        <f t="shared" si="187"/>
        <v/>
      </c>
      <c r="L944" s="382" t="str">
        <f t="shared" si="188"/>
        <v/>
      </c>
      <c r="M944" s="382" t="str">
        <f t="shared" si="189"/>
        <v/>
      </c>
      <c r="N944" s="342">
        <f t="shared" si="190"/>
        <v>0</v>
      </c>
      <c r="O944" s="379"/>
      <c r="P944" s="342">
        <f t="shared" si="191"/>
        <v>0</v>
      </c>
      <c r="Q944" s="379"/>
      <c r="R944" s="342">
        <f t="shared" si="192"/>
        <v>0</v>
      </c>
      <c r="S944" s="379"/>
      <c r="T944" s="342">
        <f t="shared" si="193"/>
        <v>0</v>
      </c>
      <c r="U944" s="379"/>
      <c r="V944" s="342">
        <f t="shared" si="194"/>
        <v>0</v>
      </c>
      <c r="W944" s="379"/>
      <c r="X944" s="383">
        <f t="shared" si="195"/>
        <v>0</v>
      </c>
      <c r="Y944" s="377"/>
    </row>
    <row r="945" spans="1:25" x14ac:dyDescent="0.25">
      <c r="A945" s="377"/>
      <c r="B945" s="343"/>
      <c r="C945" s="377"/>
      <c r="D945" s="384"/>
      <c r="E945" s="377"/>
      <c r="F945" s="377"/>
      <c r="G945" s="381" t="str">
        <f t="shared" si="183"/>
        <v/>
      </c>
      <c r="H945" s="382">
        <f t="shared" si="184"/>
        <v>0</v>
      </c>
      <c r="I945" s="382" t="str">
        <f t="shared" si="185"/>
        <v/>
      </c>
      <c r="J945" s="382" t="str">
        <f t="shared" si="186"/>
        <v/>
      </c>
      <c r="K945" s="382" t="str">
        <f t="shared" si="187"/>
        <v/>
      </c>
      <c r="L945" s="382" t="str">
        <f t="shared" si="188"/>
        <v/>
      </c>
      <c r="M945" s="382" t="str">
        <f t="shared" si="189"/>
        <v/>
      </c>
      <c r="N945" s="342">
        <f t="shared" si="190"/>
        <v>0</v>
      </c>
      <c r="O945" s="379"/>
      <c r="P945" s="342">
        <f t="shared" si="191"/>
        <v>0</v>
      </c>
      <c r="Q945" s="379"/>
      <c r="R945" s="342">
        <f t="shared" si="192"/>
        <v>0</v>
      </c>
      <c r="S945" s="379"/>
      <c r="T945" s="342">
        <f t="shared" si="193"/>
        <v>0</v>
      </c>
      <c r="U945" s="379"/>
      <c r="V945" s="342">
        <f t="shared" si="194"/>
        <v>0</v>
      </c>
      <c r="W945" s="379"/>
      <c r="X945" s="383">
        <f t="shared" si="195"/>
        <v>0</v>
      </c>
      <c r="Y945" s="377"/>
    </row>
    <row r="946" spans="1:25" x14ac:dyDescent="0.25">
      <c r="A946" s="377"/>
      <c r="B946" s="343"/>
      <c r="C946" s="377"/>
      <c r="D946" s="384"/>
      <c r="E946" s="377"/>
      <c r="F946" s="377"/>
      <c r="G946" s="381" t="str">
        <f t="shared" si="183"/>
        <v/>
      </c>
      <c r="H946" s="382">
        <f t="shared" si="184"/>
        <v>0</v>
      </c>
      <c r="I946" s="382" t="str">
        <f t="shared" si="185"/>
        <v/>
      </c>
      <c r="J946" s="382" t="str">
        <f t="shared" si="186"/>
        <v/>
      </c>
      <c r="K946" s="382" t="str">
        <f t="shared" si="187"/>
        <v/>
      </c>
      <c r="L946" s="382" t="str">
        <f t="shared" si="188"/>
        <v/>
      </c>
      <c r="M946" s="382" t="str">
        <f t="shared" si="189"/>
        <v/>
      </c>
      <c r="N946" s="342">
        <f t="shared" si="190"/>
        <v>0</v>
      </c>
      <c r="O946" s="379"/>
      <c r="P946" s="342">
        <f t="shared" si="191"/>
        <v>0</v>
      </c>
      <c r="Q946" s="379"/>
      <c r="R946" s="342">
        <f t="shared" si="192"/>
        <v>0</v>
      </c>
      <c r="S946" s="379"/>
      <c r="T946" s="342">
        <f t="shared" si="193"/>
        <v>0</v>
      </c>
      <c r="U946" s="379"/>
      <c r="V946" s="342">
        <f t="shared" si="194"/>
        <v>0</v>
      </c>
      <c r="W946" s="379"/>
      <c r="X946" s="383">
        <f t="shared" si="195"/>
        <v>0</v>
      </c>
      <c r="Y946" s="377"/>
    </row>
    <row r="947" spans="1:25" x14ac:dyDescent="0.25">
      <c r="A947" s="377"/>
      <c r="B947" s="343"/>
      <c r="C947" s="377"/>
      <c r="D947" s="384"/>
      <c r="E947" s="377"/>
      <c r="F947" s="377"/>
      <c r="G947" s="381" t="str">
        <f t="shared" si="183"/>
        <v/>
      </c>
      <c r="H947" s="382">
        <f t="shared" si="184"/>
        <v>0</v>
      </c>
      <c r="I947" s="382" t="str">
        <f t="shared" si="185"/>
        <v/>
      </c>
      <c r="J947" s="382" t="str">
        <f t="shared" si="186"/>
        <v/>
      </c>
      <c r="K947" s="382" t="str">
        <f t="shared" si="187"/>
        <v/>
      </c>
      <c r="L947" s="382" t="str">
        <f t="shared" si="188"/>
        <v/>
      </c>
      <c r="M947" s="382" t="str">
        <f t="shared" si="189"/>
        <v/>
      </c>
      <c r="N947" s="342">
        <f t="shared" si="190"/>
        <v>0</v>
      </c>
      <c r="O947" s="379"/>
      <c r="P947" s="342">
        <f t="shared" si="191"/>
        <v>0</v>
      </c>
      <c r="Q947" s="379"/>
      <c r="R947" s="342">
        <f t="shared" si="192"/>
        <v>0</v>
      </c>
      <c r="S947" s="379"/>
      <c r="T947" s="342">
        <f t="shared" si="193"/>
        <v>0</v>
      </c>
      <c r="U947" s="379"/>
      <c r="V947" s="342">
        <f t="shared" si="194"/>
        <v>0</v>
      </c>
      <c r="W947" s="379"/>
      <c r="X947" s="383">
        <f t="shared" si="195"/>
        <v>0</v>
      </c>
      <c r="Y947" s="377"/>
    </row>
    <row r="948" spans="1:25" x14ac:dyDescent="0.25">
      <c r="A948" s="377"/>
      <c r="B948" s="343"/>
      <c r="C948" s="377"/>
      <c r="D948" s="384"/>
      <c r="E948" s="377"/>
      <c r="F948" s="377"/>
      <c r="G948" s="381" t="str">
        <f t="shared" si="183"/>
        <v/>
      </c>
      <c r="H948" s="382">
        <f t="shared" si="184"/>
        <v>0</v>
      </c>
      <c r="I948" s="382" t="str">
        <f t="shared" si="185"/>
        <v/>
      </c>
      <c r="J948" s="382" t="str">
        <f t="shared" si="186"/>
        <v/>
      </c>
      <c r="K948" s="382" t="str">
        <f t="shared" si="187"/>
        <v/>
      </c>
      <c r="L948" s="382" t="str">
        <f t="shared" si="188"/>
        <v/>
      </c>
      <c r="M948" s="382" t="str">
        <f t="shared" si="189"/>
        <v/>
      </c>
      <c r="N948" s="342">
        <f t="shared" si="190"/>
        <v>0</v>
      </c>
      <c r="O948" s="379"/>
      <c r="P948" s="342">
        <f t="shared" si="191"/>
        <v>0</v>
      </c>
      <c r="Q948" s="379"/>
      <c r="R948" s="342">
        <f t="shared" si="192"/>
        <v>0</v>
      </c>
      <c r="S948" s="379"/>
      <c r="T948" s="342">
        <f t="shared" si="193"/>
        <v>0</v>
      </c>
      <c r="U948" s="379"/>
      <c r="V948" s="342">
        <f t="shared" si="194"/>
        <v>0</v>
      </c>
      <c r="W948" s="379"/>
      <c r="X948" s="383">
        <f t="shared" si="195"/>
        <v>0</v>
      </c>
      <c r="Y948" s="377"/>
    </row>
    <row r="949" spans="1:25" x14ac:dyDescent="0.25">
      <c r="A949" s="377"/>
      <c r="B949" s="343"/>
      <c r="C949" s="377"/>
      <c r="D949" s="384"/>
      <c r="E949" s="377"/>
      <c r="F949" s="377"/>
      <c r="G949" s="381" t="str">
        <f t="shared" si="183"/>
        <v/>
      </c>
      <c r="H949" s="382">
        <f t="shared" si="184"/>
        <v>0</v>
      </c>
      <c r="I949" s="382" t="str">
        <f t="shared" si="185"/>
        <v/>
      </c>
      <c r="J949" s="382" t="str">
        <f t="shared" si="186"/>
        <v/>
      </c>
      <c r="K949" s="382" t="str">
        <f t="shared" si="187"/>
        <v/>
      </c>
      <c r="L949" s="382" t="str">
        <f t="shared" si="188"/>
        <v/>
      </c>
      <c r="M949" s="382" t="str">
        <f t="shared" si="189"/>
        <v/>
      </c>
      <c r="N949" s="342">
        <f t="shared" si="190"/>
        <v>0</v>
      </c>
      <c r="O949" s="379"/>
      <c r="P949" s="342">
        <f t="shared" si="191"/>
        <v>0</v>
      </c>
      <c r="Q949" s="379"/>
      <c r="R949" s="342">
        <f t="shared" si="192"/>
        <v>0</v>
      </c>
      <c r="S949" s="379"/>
      <c r="T949" s="342">
        <f t="shared" si="193"/>
        <v>0</v>
      </c>
      <c r="U949" s="379"/>
      <c r="V949" s="342">
        <f t="shared" si="194"/>
        <v>0</v>
      </c>
      <c r="W949" s="379"/>
      <c r="X949" s="383">
        <f t="shared" si="195"/>
        <v>0</v>
      </c>
      <c r="Y949" s="377"/>
    </row>
    <row r="950" spans="1:25" x14ac:dyDescent="0.25">
      <c r="A950" s="377"/>
      <c r="B950" s="343"/>
      <c r="C950" s="377"/>
      <c r="D950" s="384"/>
      <c r="E950" s="377"/>
      <c r="F950" s="377"/>
      <c r="G950" s="381" t="str">
        <f t="shared" si="183"/>
        <v/>
      </c>
      <c r="H950" s="382">
        <f t="shared" si="184"/>
        <v>0</v>
      </c>
      <c r="I950" s="382" t="str">
        <f t="shared" si="185"/>
        <v/>
      </c>
      <c r="J950" s="382" t="str">
        <f t="shared" si="186"/>
        <v/>
      </c>
      <c r="K950" s="382" t="str">
        <f t="shared" si="187"/>
        <v/>
      </c>
      <c r="L950" s="382" t="str">
        <f t="shared" si="188"/>
        <v/>
      </c>
      <c r="M950" s="382" t="str">
        <f t="shared" si="189"/>
        <v/>
      </c>
      <c r="N950" s="342">
        <f t="shared" si="190"/>
        <v>0</v>
      </c>
      <c r="O950" s="379"/>
      <c r="P950" s="342">
        <f t="shared" si="191"/>
        <v>0</v>
      </c>
      <c r="Q950" s="379"/>
      <c r="R950" s="342">
        <f t="shared" si="192"/>
        <v>0</v>
      </c>
      <c r="S950" s="379"/>
      <c r="T950" s="342">
        <f t="shared" si="193"/>
        <v>0</v>
      </c>
      <c r="U950" s="379"/>
      <c r="V950" s="342">
        <f t="shared" si="194"/>
        <v>0</v>
      </c>
      <c r="W950" s="379"/>
      <c r="X950" s="383">
        <f t="shared" si="195"/>
        <v>0</v>
      </c>
      <c r="Y950" s="377"/>
    </row>
    <row r="951" spans="1:25" x14ac:dyDescent="0.25">
      <c r="A951" s="377"/>
      <c r="B951" s="343"/>
      <c r="C951" s="377"/>
      <c r="D951" s="384"/>
      <c r="E951" s="377"/>
      <c r="F951" s="377"/>
      <c r="G951" s="381" t="str">
        <f t="shared" si="183"/>
        <v/>
      </c>
      <c r="H951" s="382">
        <f t="shared" si="184"/>
        <v>0</v>
      </c>
      <c r="I951" s="382" t="str">
        <f t="shared" si="185"/>
        <v/>
      </c>
      <c r="J951" s="382" t="str">
        <f t="shared" si="186"/>
        <v/>
      </c>
      <c r="K951" s="382" t="str">
        <f t="shared" si="187"/>
        <v/>
      </c>
      <c r="L951" s="382" t="str">
        <f t="shared" si="188"/>
        <v/>
      </c>
      <c r="M951" s="382" t="str">
        <f t="shared" si="189"/>
        <v/>
      </c>
      <c r="N951" s="342">
        <f t="shared" si="190"/>
        <v>0</v>
      </c>
      <c r="O951" s="379"/>
      <c r="P951" s="342">
        <f t="shared" si="191"/>
        <v>0</v>
      </c>
      <c r="Q951" s="379"/>
      <c r="R951" s="342">
        <f t="shared" si="192"/>
        <v>0</v>
      </c>
      <c r="S951" s="379"/>
      <c r="T951" s="342">
        <f t="shared" si="193"/>
        <v>0</v>
      </c>
      <c r="U951" s="379"/>
      <c r="V951" s="342">
        <f t="shared" si="194"/>
        <v>0</v>
      </c>
      <c r="W951" s="379"/>
      <c r="X951" s="383">
        <f t="shared" si="195"/>
        <v>0</v>
      </c>
      <c r="Y951" s="377"/>
    </row>
    <row r="952" spans="1:25" x14ac:dyDescent="0.25">
      <c r="A952" s="377"/>
      <c r="B952" s="343"/>
      <c r="C952" s="377"/>
      <c r="D952" s="384"/>
      <c r="E952" s="377"/>
      <c r="F952" s="377"/>
      <c r="G952" s="381" t="str">
        <f t="shared" si="183"/>
        <v/>
      </c>
      <c r="H952" s="382">
        <f t="shared" si="184"/>
        <v>0</v>
      </c>
      <c r="I952" s="382" t="str">
        <f t="shared" si="185"/>
        <v/>
      </c>
      <c r="J952" s="382" t="str">
        <f t="shared" si="186"/>
        <v/>
      </c>
      <c r="K952" s="382" t="str">
        <f t="shared" si="187"/>
        <v/>
      </c>
      <c r="L952" s="382" t="str">
        <f t="shared" si="188"/>
        <v/>
      </c>
      <c r="M952" s="382" t="str">
        <f t="shared" si="189"/>
        <v/>
      </c>
      <c r="N952" s="342">
        <f t="shared" si="190"/>
        <v>0</v>
      </c>
      <c r="O952" s="379"/>
      <c r="P952" s="342">
        <f t="shared" si="191"/>
        <v>0</v>
      </c>
      <c r="Q952" s="379"/>
      <c r="R952" s="342">
        <f t="shared" si="192"/>
        <v>0</v>
      </c>
      <c r="S952" s="379"/>
      <c r="T952" s="342">
        <f t="shared" si="193"/>
        <v>0</v>
      </c>
      <c r="U952" s="379"/>
      <c r="V952" s="342">
        <f t="shared" si="194"/>
        <v>0</v>
      </c>
      <c r="W952" s="379"/>
      <c r="X952" s="383">
        <f t="shared" si="195"/>
        <v>0</v>
      </c>
      <c r="Y952" s="377"/>
    </row>
    <row r="953" spans="1:25" x14ac:dyDescent="0.25">
      <c r="A953" s="377"/>
      <c r="B953" s="343"/>
      <c r="C953" s="377"/>
      <c r="D953" s="384"/>
      <c r="E953" s="377"/>
      <c r="F953" s="377"/>
      <c r="G953" s="381" t="str">
        <f t="shared" si="183"/>
        <v/>
      </c>
      <c r="H953" s="382">
        <f t="shared" si="184"/>
        <v>0</v>
      </c>
      <c r="I953" s="382" t="str">
        <f t="shared" si="185"/>
        <v/>
      </c>
      <c r="J953" s="382" t="str">
        <f t="shared" si="186"/>
        <v/>
      </c>
      <c r="K953" s="382" t="str">
        <f t="shared" si="187"/>
        <v/>
      </c>
      <c r="L953" s="382" t="str">
        <f t="shared" si="188"/>
        <v/>
      </c>
      <c r="M953" s="382" t="str">
        <f t="shared" si="189"/>
        <v/>
      </c>
      <c r="N953" s="342">
        <f t="shared" si="190"/>
        <v>0</v>
      </c>
      <c r="O953" s="379"/>
      <c r="P953" s="342">
        <f t="shared" si="191"/>
        <v>0</v>
      </c>
      <c r="Q953" s="379"/>
      <c r="R953" s="342">
        <f t="shared" si="192"/>
        <v>0</v>
      </c>
      <c r="S953" s="379"/>
      <c r="T953" s="342">
        <f t="shared" si="193"/>
        <v>0</v>
      </c>
      <c r="U953" s="379"/>
      <c r="V953" s="342">
        <f t="shared" si="194"/>
        <v>0</v>
      </c>
      <c r="W953" s="379"/>
      <c r="X953" s="383">
        <f t="shared" si="195"/>
        <v>0</v>
      </c>
      <c r="Y953" s="377"/>
    </row>
    <row r="954" spans="1:25" x14ac:dyDescent="0.25">
      <c r="A954" s="377"/>
      <c r="B954" s="343"/>
      <c r="C954" s="377"/>
      <c r="D954" s="384"/>
      <c r="E954" s="377"/>
      <c r="F954" s="377"/>
      <c r="G954" s="381" t="str">
        <f t="shared" si="183"/>
        <v/>
      </c>
      <c r="H954" s="382">
        <f t="shared" si="184"/>
        <v>0</v>
      </c>
      <c r="I954" s="382" t="str">
        <f t="shared" si="185"/>
        <v/>
      </c>
      <c r="J954" s="382" t="str">
        <f t="shared" si="186"/>
        <v/>
      </c>
      <c r="K954" s="382" t="str">
        <f t="shared" si="187"/>
        <v/>
      </c>
      <c r="L954" s="382" t="str">
        <f t="shared" si="188"/>
        <v/>
      </c>
      <c r="M954" s="382" t="str">
        <f t="shared" si="189"/>
        <v/>
      </c>
      <c r="N954" s="342">
        <f t="shared" si="190"/>
        <v>0</v>
      </c>
      <c r="O954" s="379"/>
      <c r="P954" s="342">
        <f t="shared" si="191"/>
        <v>0</v>
      </c>
      <c r="Q954" s="379"/>
      <c r="R954" s="342">
        <f t="shared" si="192"/>
        <v>0</v>
      </c>
      <c r="S954" s="379"/>
      <c r="T954" s="342">
        <f t="shared" si="193"/>
        <v>0</v>
      </c>
      <c r="U954" s="379"/>
      <c r="V954" s="342">
        <f t="shared" si="194"/>
        <v>0</v>
      </c>
      <c r="W954" s="379"/>
      <c r="X954" s="383">
        <f t="shared" si="195"/>
        <v>0</v>
      </c>
      <c r="Y954" s="377"/>
    </row>
    <row r="955" spans="1:25" x14ac:dyDescent="0.25">
      <c r="A955" s="377"/>
      <c r="B955" s="343"/>
      <c r="C955" s="377"/>
      <c r="D955" s="384"/>
      <c r="E955" s="377"/>
      <c r="F955" s="377"/>
      <c r="G955" s="381" t="str">
        <f t="shared" si="183"/>
        <v/>
      </c>
      <c r="H955" s="382">
        <f t="shared" si="184"/>
        <v>0</v>
      </c>
      <c r="I955" s="382" t="str">
        <f t="shared" si="185"/>
        <v/>
      </c>
      <c r="J955" s="382" t="str">
        <f t="shared" si="186"/>
        <v/>
      </c>
      <c r="K955" s="382" t="str">
        <f t="shared" si="187"/>
        <v/>
      </c>
      <c r="L955" s="382" t="str">
        <f t="shared" si="188"/>
        <v/>
      </c>
      <c r="M955" s="382" t="str">
        <f t="shared" si="189"/>
        <v/>
      </c>
      <c r="N955" s="342">
        <f t="shared" si="190"/>
        <v>0</v>
      </c>
      <c r="O955" s="379"/>
      <c r="P955" s="342">
        <f t="shared" si="191"/>
        <v>0</v>
      </c>
      <c r="Q955" s="379"/>
      <c r="R955" s="342">
        <f t="shared" si="192"/>
        <v>0</v>
      </c>
      <c r="S955" s="379"/>
      <c r="T955" s="342">
        <f t="shared" si="193"/>
        <v>0</v>
      </c>
      <c r="U955" s="379"/>
      <c r="V955" s="342">
        <f t="shared" si="194"/>
        <v>0</v>
      </c>
      <c r="W955" s="379"/>
      <c r="X955" s="383">
        <f t="shared" si="195"/>
        <v>0</v>
      </c>
      <c r="Y955" s="377"/>
    </row>
    <row r="956" spans="1:25" x14ac:dyDescent="0.25">
      <c r="A956" s="377"/>
      <c r="B956" s="343"/>
      <c r="C956" s="377"/>
      <c r="D956" s="384"/>
      <c r="E956" s="377"/>
      <c r="F956" s="377"/>
      <c r="G956" s="381" t="str">
        <f t="shared" si="183"/>
        <v/>
      </c>
      <c r="H956" s="382">
        <f t="shared" si="184"/>
        <v>0</v>
      </c>
      <c r="I956" s="382" t="str">
        <f t="shared" si="185"/>
        <v/>
      </c>
      <c r="J956" s="382" t="str">
        <f t="shared" si="186"/>
        <v/>
      </c>
      <c r="K956" s="382" t="str">
        <f t="shared" si="187"/>
        <v/>
      </c>
      <c r="L956" s="382" t="str">
        <f t="shared" si="188"/>
        <v/>
      </c>
      <c r="M956" s="382" t="str">
        <f t="shared" si="189"/>
        <v/>
      </c>
      <c r="N956" s="342">
        <f t="shared" si="190"/>
        <v>0</v>
      </c>
      <c r="O956" s="379"/>
      <c r="P956" s="342">
        <f t="shared" si="191"/>
        <v>0</v>
      </c>
      <c r="Q956" s="379"/>
      <c r="R956" s="342">
        <f t="shared" si="192"/>
        <v>0</v>
      </c>
      <c r="S956" s="379"/>
      <c r="T956" s="342">
        <f t="shared" si="193"/>
        <v>0</v>
      </c>
      <c r="U956" s="379"/>
      <c r="V956" s="342">
        <f t="shared" si="194"/>
        <v>0</v>
      </c>
      <c r="W956" s="379"/>
      <c r="X956" s="383">
        <f t="shared" si="195"/>
        <v>0</v>
      </c>
      <c r="Y956" s="377"/>
    </row>
    <row r="957" spans="1:25" x14ac:dyDescent="0.25">
      <c r="A957" s="377"/>
      <c r="B957" s="343"/>
      <c r="C957" s="377"/>
      <c r="D957" s="384"/>
      <c r="E957" s="377"/>
      <c r="F957" s="377"/>
      <c r="G957" s="381" t="str">
        <f t="shared" si="183"/>
        <v/>
      </c>
      <c r="H957" s="382">
        <f t="shared" si="184"/>
        <v>0</v>
      </c>
      <c r="I957" s="382" t="str">
        <f t="shared" si="185"/>
        <v/>
      </c>
      <c r="J957" s="382" t="str">
        <f t="shared" si="186"/>
        <v/>
      </c>
      <c r="K957" s="382" t="str">
        <f t="shared" si="187"/>
        <v/>
      </c>
      <c r="L957" s="382" t="str">
        <f t="shared" si="188"/>
        <v/>
      </c>
      <c r="M957" s="382" t="str">
        <f t="shared" si="189"/>
        <v/>
      </c>
      <c r="N957" s="342">
        <f t="shared" si="190"/>
        <v>0</v>
      </c>
      <c r="O957" s="379"/>
      <c r="P957" s="342">
        <f t="shared" si="191"/>
        <v>0</v>
      </c>
      <c r="Q957" s="379"/>
      <c r="R957" s="342">
        <f t="shared" si="192"/>
        <v>0</v>
      </c>
      <c r="S957" s="379"/>
      <c r="T957" s="342">
        <f t="shared" si="193"/>
        <v>0</v>
      </c>
      <c r="U957" s="379"/>
      <c r="V957" s="342">
        <f t="shared" si="194"/>
        <v>0</v>
      </c>
      <c r="W957" s="379"/>
      <c r="X957" s="383">
        <f t="shared" si="195"/>
        <v>0</v>
      </c>
      <c r="Y957" s="377"/>
    </row>
    <row r="958" spans="1:25" x14ac:dyDescent="0.25">
      <c r="A958" s="377"/>
      <c r="B958" s="343"/>
      <c r="C958" s="377"/>
      <c r="D958" s="384"/>
      <c r="E958" s="377"/>
      <c r="F958" s="377"/>
      <c r="G958" s="381" t="str">
        <f t="shared" si="183"/>
        <v/>
      </c>
      <c r="H958" s="382">
        <f t="shared" si="184"/>
        <v>0</v>
      </c>
      <c r="I958" s="382" t="str">
        <f t="shared" si="185"/>
        <v/>
      </c>
      <c r="J958" s="382" t="str">
        <f t="shared" si="186"/>
        <v/>
      </c>
      <c r="K958" s="382" t="str">
        <f t="shared" si="187"/>
        <v/>
      </c>
      <c r="L958" s="382" t="str">
        <f t="shared" si="188"/>
        <v/>
      </c>
      <c r="M958" s="382" t="str">
        <f t="shared" si="189"/>
        <v/>
      </c>
      <c r="N958" s="342">
        <f t="shared" si="190"/>
        <v>0</v>
      </c>
      <c r="O958" s="379"/>
      <c r="P958" s="342">
        <f t="shared" si="191"/>
        <v>0</v>
      </c>
      <c r="Q958" s="379"/>
      <c r="R958" s="342">
        <f t="shared" si="192"/>
        <v>0</v>
      </c>
      <c r="S958" s="379"/>
      <c r="T958" s="342">
        <f t="shared" si="193"/>
        <v>0</v>
      </c>
      <c r="U958" s="379"/>
      <c r="V958" s="342">
        <f t="shared" si="194"/>
        <v>0</v>
      </c>
      <c r="W958" s="379"/>
      <c r="X958" s="383">
        <f t="shared" si="195"/>
        <v>0</v>
      </c>
      <c r="Y958" s="377"/>
    </row>
    <row r="959" spans="1:25" x14ac:dyDescent="0.25">
      <c r="A959" s="377"/>
      <c r="B959" s="343"/>
      <c r="C959" s="377"/>
      <c r="D959" s="384"/>
      <c r="E959" s="377"/>
      <c r="F959" s="377"/>
      <c r="G959" s="381" t="str">
        <f t="shared" si="183"/>
        <v/>
      </c>
      <c r="H959" s="382">
        <f t="shared" si="184"/>
        <v>0</v>
      </c>
      <c r="I959" s="382" t="str">
        <f t="shared" si="185"/>
        <v/>
      </c>
      <c r="J959" s="382" t="str">
        <f t="shared" si="186"/>
        <v/>
      </c>
      <c r="K959" s="382" t="str">
        <f t="shared" si="187"/>
        <v/>
      </c>
      <c r="L959" s="382" t="str">
        <f t="shared" si="188"/>
        <v/>
      </c>
      <c r="M959" s="382" t="str">
        <f t="shared" si="189"/>
        <v/>
      </c>
      <c r="N959" s="342">
        <f t="shared" si="190"/>
        <v>0</v>
      </c>
      <c r="O959" s="379"/>
      <c r="P959" s="342">
        <f t="shared" si="191"/>
        <v>0</v>
      </c>
      <c r="Q959" s="379"/>
      <c r="R959" s="342">
        <f t="shared" si="192"/>
        <v>0</v>
      </c>
      <c r="S959" s="379"/>
      <c r="T959" s="342">
        <f t="shared" si="193"/>
        <v>0</v>
      </c>
      <c r="U959" s="379"/>
      <c r="V959" s="342">
        <f t="shared" si="194"/>
        <v>0</v>
      </c>
      <c r="W959" s="379"/>
      <c r="X959" s="383">
        <f t="shared" si="195"/>
        <v>0</v>
      </c>
      <c r="Y959" s="377"/>
    </row>
    <row r="960" spans="1:25" x14ac:dyDescent="0.25">
      <c r="A960" s="377"/>
      <c r="B960" s="343"/>
      <c r="C960" s="377"/>
      <c r="D960" s="384"/>
      <c r="E960" s="377"/>
      <c r="F960" s="377"/>
      <c r="G960" s="381" t="str">
        <f t="shared" si="183"/>
        <v/>
      </c>
      <c r="H960" s="382">
        <f t="shared" si="184"/>
        <v>0</v>
      </c>
      <c r="I960" s="382" t="str">
        <f t="shared" si="185"/>
        <v/>
      </c>
      <c r="J960" s="382" t="str">
        <f t="shared" si="186"/>
        <v/>
      </c>
      <c r="K960" s="382" t="str">
        <f t="shared" si="187"/>
        <v/>
      </c>
      <c r="L960" s="382" t="str">
        <f t="shared" si="188"/>
        <v/>
      </c>
      <c r="M960" s="382" t="str">
        <f t="shared" si="189"/>
        <v/>
      </c>
      <c r="N960" s="342">
        <f t="shared" si="190"/>
        <v>0</v>
      </c>
      <c r="O960" s="379"/>
      <c r="P960" s="342">
        <f t="shared" si="191"/>
        <v>0</v>
      </c>
      <c r="Q960" s="379"/>
      <c r="R960" s="342">
        <f t="shared" si="192"/>
        <v>0</v>
      </c>
      <c r="S960" s="379"/>
      <c r="T960" s="342">
        <f t="shared" si="193"/>
        <v>0</v>
      </c>
      <c r="U960" s="379"/>
      <c r="V960" s="342">
        <f t="shared" si="194"/>
        <v>0</v>
      </c>
      <c r="W960" s="379"/>
      <c r="X960" s="383">
        <f t="shared" si="195"/>
        <v>0</v>
      </c>
      <c r="Y960" s="377"/>
    </row>
    <row r="961" spans="1:25" x14ac:dyDescent="0.25">
      <c r="A961" s="377"/>
      <c r="B961" s="343"/>
      <c r="C961" s="377"/>
      <c r="D961" s="384"/>
      <c r="E961" s="377"/>
      <c r="F961" s="377"/>
      <c r="G961" s="381" t="str">
        <f t="shared" si="183"/>
        <v/>
      </c>
      <c r="H961" s="382">
        <f t="shared" si="184"/>
        <v>0</v>
      </c>
      <c r="I961" s="382" t="str">
        <f t="shared" si="185"/>
        <v/>
      </c>
      <c r="J961" s="382" t="str">
        <f t="shared" si="186"/>
        <v/>
      </c>
      <c r="K961" s="382" t="str">
        <f t="shared" si="187"/>
        <v/>
      </c>
      <c r="L961" s="382" t="str">
        <f t="shared" si="188"/>
        <v/>
      </c>
      <c r="M961" s="382" t="str">
        <f t="shared" si="189"/>
        <v/>
      </c>
      <c r="N961" s="342">
        <f t="shared" si="190"/>
        <v>0</v>
      </c>
      <c r="O961" s="379"/>
      <c r="P961" s="342">
        <f t="shared" si="191"/>
        <v>0</v>
      </c>
      <c r="Q961" s="379"/>
      <c r="R961" s="342">
        <f t="shared" si="192"/>
        <v>0</v>
      </c>
      <c r="S961" s="379"/>
      <c r="T961" s="342">
        <f t="shared" si="193"/>
        <v>0</v>
      </c>
      <c r="U961" s="379"/>
      <c r="V961" s="342">
        <f t="shared" si="194"/>
        <v>0</v>
      </c>
      <c r="W961" s="379"/>
      <c r="X961" s="383">
        <f t="shared" si="195"/>
        <v>0</v>
      </c>
      <c r="Y961" s="377"/>
    </row>
    <row r="962" spans="1:25" x14ac:dyDescent="0.25">
      <c r="A962" s="377"/>
      <c r="B962" s="343"/>
      <c r="C962" s="377"/>
      <c r="D962" s="384"/>
      <c r="E962" s="377"/>
      <c r="F962" s="377"/>
      <c r="G962" s="381" t="str">
        <f t="shared" si="183"/>
        <v/>
      </c>
      <c r="H962" s="382">
        <f t="shared" si="184"/>
        <v>0</v>
      </c>
      <c r="I962" s="382" t="str">
        <f t="shared" si="185"/>
        <v/>
      </c>
      <c r="J962" s="382" t="str">
        <f t="shared" si="186"/>
        <v/>
      </c>
      <c r="K962" s="382" t="str">
        <f t="shared" si="187"/>
        <v/>
      </c>
      <c r="L962" s="382" t="str">
        <f t="shared" si="188"/>
        <v/>
      </c>
      <c r="M962" s="382" t="str">
        <f t="shared" si="189"/>
        <v/>
      </c>
      <c r="N962" s="342">
        <f t="shared" si="190"/>
        <v>0</v>
      </c>
      <c r="O962" s="379"/>
      <c r="P962" s="342">
        <f t="shared" si="191"/>
        <v>0</v>
      </c>
      <c r="Q962" s="379"/>
      <c r="R962" s="342">
        <f t="shared" si="192"/>
        <v>0</v>
      </c>
      <c r="S962" s="379"/>
      <c r="T962" s="342">
        <f t="shared" si="193"/>
        <v>0</v>
      </c>
      <c r="U962" s="379"/>
      <c r="V962" s="342">
        <f t="shared" si="194"/>
        <v>0</v>
      </c>
      <c r="W962" s="379"/>
      <c r="X962" s="383">
        <f t="shared" si="195"/>
        <v>0</v>
      </c>
      <c r="Y962" s="377"/>
    </row>
    <row r="963" spans="1:25" x14ac:dyDescent="0.25">
      <c r="A963" s="377"/>
      <c r="B963" s="343"/>
      <c r="C963" s="377"/>
      <c r="D963" s="384"/>
      <c r="E963" s="377"/>
      <c r="F963" s="377"/>
      <c r="G963" s="381" t="str">
        <f t="shared" si="183"/>
        <v/>
      </c>
      <c r="H963" s="382">
        <f t="shared" si="184"/>
        <v>0</v>
      </c>
      <c r="I963" s="382" t="str">
        <f t="shared" si="185"/>
        <v/>
      </c>
      <c r="J963" s="382" t="str">
        <f t="shared" si="186"/>
        <v/>
      </c>
      <c r="K963" s="382" t="str">
        <f t="shared" si="187"/>
        <v/>
      </c>
      <c r="L963" s="382" t="str">
        <f t="shared" si="188"/>
        <v/>
      </c>
      <c r="M963" s="382" t="str">
        <f t="shared" si="189"/>
        <v/>
      </c>
      <c r="N963" s="342">
        <f t="shared" si="190"/>
        <v>0</v>
      </c>
      <c r="O963" s="379"/>
      <c r="P963" s="342">
        <f t="shared" si="191"/>
        <v>0</v>
      </c>
      <c r="Q963" s="379"/>
      <c r="R963" s="342">
        <f t="shared" si="192"/>
        <v>0</v>
      </c>
      <c r="S963" s="379"/>
      <c r="T963" s="342">
        <f t="shared" si="193"/>
        <v>0</v>
      </c>
      <c r="U963" s="379"/>
      <c r="V963" s="342">
        <f t="shared" si="194"/>
        <v>0</v>
      </c>
      <c r="W963" s="379"/>
      <c r="X963" s="383">
        <f t="shared" si="195"/>
        <v>0</v>
      </c>
      <c r="Y963" s="377"/>
    </row>
    <row r="964" spans="1:25" x14ac:dyDescent="0.25">
      <c r="A964" s="377"/>
      <c r="B964" s="343"/>
      <c r="C964" s="377"/>
      <c r="D964" s="384"/>
      <c r="E964" s="377"/>
      <c r="F964" s="377"/>
      <c r="G964" s="381" t="str">
        <f t="shared" si="183"/>
        <v/>
      </c>
      <c r="H964" s="382">
        <f t="shared" si="184"/>
        <v>0</v>
      </c>
      <c r="I964" s="382" t="str">
        <f t="shared" si="185"/>
        <v/>
      </c>
      <c r="J964" s="382" t="str">
        <f t="shared" si="186"/>
        <v/>
      </c>
      <c r="K964" s="382" t="str">
        <f t="shared" si="187"/>
        <v/>
      </c>
      <c r="L964" s="382" t="str">
        <f t="shared" si="188"/>
        <v/>
      </c>
      <c r="M964" s="382" t="str">
        <f t="shared" si="189"/>
        <v/>
      </c>
      <c r="N964" s="342">
        <f t="shared" si="190"/>
        <v>0</v>
      </c>
      <c r="O964" s="379"/>
      <c r="P964" s="342">
        <f t="shared" si="191"/>
        <v>0</v>
      </c>
      <c r="Q964" s="379"/>
      <c r="R964" s="342">
        <f t="shared" si="192"/>
        <v>0</v>
      </c>
      <c r="S964" s="379"/>
      <c r="T964" s="342">
        <f t="shared" si="193"/>
        <v>0</v>
      </c>
      <c r="U964" s="379"/>
      <c r="V964" s="342">
        <f t="shared" si="194"/>
        <v>0</v>
      </c>
      <c r="W964" s="379"/>
      <c r="X964" s="383">
        <f t="shared" si="195"/>
        <v>0</v>
      </c>
      <c r="Y964" s="377"/>
    </row>
    <row r="965" spans="1:25" x14ac:dyDescent="0.25">
      <c r="A965" s="377"/>
      <c r="B965" s="343"/>
      <c r="C965" s="377"/>
      <c r="D965" s="384"/>
      <c r="E965" s="377"/>
      <c r="F965" s="377"/>
      <c r="G965" s="381" t="str">
        <f t="shared" si="183"/>
        <v/>
      </c>
      <c r="H965" s="382">
        <f t="shared" si="184"/>
        <v>0</v>
      </c>
      <c r="I965" s="382" t="str">
        <f t="shared" si="185"/>
        <v/>
      </c>
      <c r="J965" s="382" t="str">
        <f t="shared" si="186"/>
        <v/>
      </c>
      <c r="K965" s="382" t="str">
        <f t="shared" si="187"/>
        <v/>
      </c>
      <c r="L965" s="382" t="str">
        <f t="shared" si="188"/>
        <v/>
      </c>
      <c r="M965" s="382" t="str">
        <f t="shared" si="189"/>
        <v/>
      </c>
      <c r="N965" s="342">
        <f t="shared" si="190"/>
        <v>0</v>
      </c>
      <c r="O965" s="379"/>
      <c r="P965" s="342">
        <f t="shared" si="191"/>
        <v>0</v>
      </c>
      <c r="Q965" s="379"/>
      <c r="R965" s="342">
        <f t="shared" si="192"/>
        <v>0</v>
      </c>
      <c r="S965" s="379"/>
      <c r="T965" s="342">
        <f t="shared" si="193"/>
        <v>0</v>
      </c>
      <c r="U965" s="379"/>
      <c r="V965" s="342">
        <f t="shared" si="194"/>
        <v>0</v>
      </c>
      <c r="W965" s="379"/>
      <c r="X965" s="383">
        <f t="shared" si="195"/>
        <v>0</v>
      </c>
      <c r="Y965" s="377"/>
    </row>
    <row r="966" spans="1:25" x14ac:dyDescent="0.25">
      <c r="A966" s="377"/>
      <c r="B966" s="343"/>
      <c r="C966" s="377"/>
      <c r="D966" s="384"/>
      <c r="E966" s="377"/>
      <c r="F966" s="377"/>
      <c r="G966" s="381" t="str">
        <f t="shared" si="183"/>
        <v/>
      </c>
      <c r="H966" s="382">
        <f t="shared" si="184"/>
        <v>0</v>
      </c>
      <c r="I966" s="382" t="str">
        <f t="shared" si="185"/>
        <v/>
      </c>
      <c r="J966" s="382" t="str">
        <f t="shared" si="186"/>
        <v/>
      </c>
      <c r="K966" s="382" t="str">
        <f t="shared" si="187"/>
        <v/>
      </c>
      <c r="L966" s="382" t="str">
        <f t="shared" si="188"/>
        <v/>
      </c>
      <c r="M966" s="382" t="str">
        <f t="shared" si="189"/>
        <v/>
      </c>
      <c r="N966" s="342">
        <f t="shared" si="190"/>
        <v>0</v>
      </c>
      <c r="O966" s="379"/>
      <c r="P966" s="342">
        <f t="shared" si="191"/>
        <v>0</v>
      </c>
      <c r="Q966" s="379"/>
      <c r="R966" s="342">
        <f t="shared" si="192"/>
        <v>0</v>
      </c>
      <c r="S966" s="379"/>
      <c r="T966" s="342">
        <f t="shared" si="193"/>
        <v>0</v>
      </c>
      <c r="U966" s="379"/>
      <c r="V966" s="342">
        <f t="shared" si="194"/>
        <v>0</v>
      </c>
      <c r="W966" s="379"/>
      <c r="X966" s="383">
        <f t="shared" si="195"/>
        <v>0</v>
      </c>
      <c r="Y966" s="377"/>
    </row>
    <row r="967" spans="1:25" x14ac:dyDescent="0.25">
      <c r="A967" s="377"/>
      <c r="B967" s="343"/>
      <c r="C967" s="377"/>
      <c r="D967" s="384"/>
      <c r="E967" s="377"/>
      <c r="F967" s="377"/>
      <c r="G967" s="381" t="str">
        <f t="shared" si="183"/>
        <v/>
      </c>
      <c r="H967" s="382">
        <f t="shared" si="184"/>
        <v>0</v>
      </c>
      <c r="I967" s="382" t="str">
        <f t="shared" si="185"/>
        <v/>
      </c>
      <c r="J967" s="382" t="str">
        <f t="shared" si="186"/>
        <v/>
      </c>
      <c r="K967" s="382" t="str">
        <f t="shared" si="187"/>
        <v/>
      </c>
      <c r="L967" s="382" t="str">
        <f t="shared" si="188"/>
        <v/>
      </c>
      <c r="M967" s="382" t="str">
        <f t="shared" si="189"/>
        <v/>
      </c>
      <c r="N967" s="342">
        <f t="shared" si="190"/>
        <v>0</v>
      </c>
      <c r="O967" s="379"/>
      <c r="P967" s="342">
        <f t="shared" si="191"/>
        <v>0</v>
      </c>
      <c r="Q967" s="379"/>
      <c r="R967" s="342">
        <f t="shared" si="192"/>
        <v>0</v>
      </c>
      <c r="S967" s="379"/>
      <c r="T967" s="342">
        <f t="shared" si="193"/>
        <v>0</v>
      </c>
      <c r="U967" s="379"/>
      <c r="V967" s="342">
        <f t="shared" si="194"/>
        <v>0</v>
      </c>
      <c r="W967" s="379"/>
      <c r="X967" s="383">
        <f t="shared" si="195"/>
        <v>0</v>
      </c>
      <c r="Y967" s="377"/>
    </row>
    <row r="968" spans="1:25" x14ac:dyDescent="0.25">
      <c r="A968" s="377"/>
      <c r="B968" s="343"/>
      <c r="C968" s="377"/>
      <c r="D968" s="384"/>
      <c r="E968" s="377"/>
      <c r="F968" s="377"/>
      <c r="G968" s="381" t="str">
        <f t="shared" si="183"/>
        <v/>
      </c>
      <c r="H968" s="382">
        <f t="shared" si="184"/>
        <v>0</v>
      </c>
      <c r="I968" s="382" t="str">
        <f t="shared" si="185"/>
        <v/>
      </c>
      <c r="J968" s="382" t="str">
        <f t="shared" si="186"/>
        <v/>
      </c>
      <c r="K968" s="382" t="str">
        <f t="shared" si="187"/>
        <v/>
      </c>
      <c r="L968" s="382" t="str">
        <f t="shared" si="188"/>
        <v/>
      </c>
      <c r="M968" s="382" t="str">
        <f t="shared" si="189"/>
        <v/>
      </c>
      <c r="N968" s="342">
        <f t="shared" si="190"/>
        <v>0</v>
      </c>
      <c r="O968" s="379"/>
      <c r="P968" s="342">
        <f t="shared" si="191"/>
        <v>0</v>
      </c>
      <c r="Q968" s="379"/>
      <c r="R968" s="342">
        <f t="shared" si="192"/>
        <v>0</v>
      </c>
      <c r="S968" s="379"/>
      <c r="T968" s="342">
        <f t="shared" si="193"/>
        <v>0</v>
      </c>
      <c r="U968" s="379"/>
      <c r="V968" s="342">
        <f t="shared" si="194"/>
        <v>0</v>
      </c>
      <c r="W968" s="379"/>
      <c r="X968" s="383">
        <f t="shared" si="195"/>
        <v>0</v>
      </c>
      <c r="Y968" s="377"/>
    </row>
    <row r="969" spans="1:25" x14ac:dyDescent="0.25">
      <c r="A969" s="377"/>
      <c r="B969" s="343"/>
      <c r="C969" s="377"/>
      <c r="D969" s="384"/>
      <c r="E969" s="377"/>
      <c r="F969" s="377"/>
      <c r="G969" s="381" t="str">
        <f t="shared" si="183"/>
        <v/>
      </c>
      <c r="H969" s="382">
        <f t="shared" si="184"/>
        <v>0</v>
      </c>
      <c r="I969" s="382" t="str">
        <f t="shared" si="185"/>
        <v/>
      </c>
      <c r="J969" s="382" t="str">
        <f t="shared" si="186"/>
        <v/>
      </c>
      <c r="K969" s="382" t="str">
        <f t="shared" si="187"/>
        <v/>
      </c>
      <c r="L969" s="382" t="str">
        <f t="shared" si="188"/>
        <v/>
      </c>
      <c r="M969" s="382" t="str">
        <f t="shared" si="189"/>
        <v/>
      </c>
      <c r="N969" s="342">
        <f t="shared" si="190"/>
        <v>0</v>
      </c>
      <c r="O969" s="379"/>
      <c r="P969" s="342">
        <f t="shared" si="191"/>
        <v>0</v>
      </c>
      <c r="Q969" s="379"/>
      <c r="R969" s="342">
        <f t="shared" si="192"/>
        <v>0</v>
      </c>
      <c r="S969" s="379"/>
      <c r="T969" s="342">
        <f t="shared" si="193"/>
        <v>0</v>
      </c>
      <c r="U969" s="379"/>
      <c r="V969" s="342">
        <f t="shared" si="194"/>
        <v>0</v>
      </c>
      <c r="W969" s="379"/>
      <c r="X969" s="383">
        <f t="shared" si="195"/>
        <v>0</v>
      </c>
      <c r="Y969" s="377"/>
    </row>
    <row r="970" spans="1:25" x14ac:dyDescent="0.25">
      <c r="A970" s="377"/>
      <c r="B970" s="343"/>
      <c r="C970" s="377"/>
      <c r="D970" s="384"/>
      <c r="E970" s="377"/>
      <c r="F970" s="377"/>
      <c r="G970" s="381" t="str">
        <f t="shared" si="183"/>
        <v/>
      </c>
      <c r="H970" s="382">
        <f t="shared" si="184"/>
        <v>0</v>
      </c>
      <c r="I970" s="382" t="str">
        <f t="shared" si="185"/>
        <v/>
      </c>
      <c r="J970" s="382" t="str">
        <f t="shared" si="186"/>
        <v/>
      </c>
      <c r="K970" s="382" t="str">
        <f t="shared" si="187"/>
        <v/>
      </c>
      <c r="L970" s="382" t="str">
        <f t="shared" si="188"/>
        <v/>
      </c>
      <c r="M970" s="382" t="str">
        <f t="shared" si="189"/>
        <v/>
      </c>
      <c r="N970" s="342">
        <f t="shared" si="190"/>
        <v>0</v>
      </c>
      <c r="O970" s="379"/>
      <c r="P970" s="342">
        <f t="shared" si="191"/>
        <v>0</v>
      </c>
      <c r="Q970" s="379"/>
      <c r="R970" s="342">
        <f t="shared" si="192"/>
        <v>0</v>
      </c>
      <c r="S970" s="379"/>
      <c r="T970" s="342">
        <f t="shared" si="193"/>
        <v>0</v>
      </c>
      <c r="U970" s="379"/>
      <c r="V970" s="342">
        <f t="shared" si="194"/>
        <v>0</v>
      </c>
      <c r="W970" s="379"/>
      <c r="X970" s="383">
        <f t="shared" si="195"/>
        <v>0</v>
      </c>
      <c r="Y970" s="377"/>
    </row>
    <row r="971" spans="1:25" x14ac:dyDescent="0.25">
      <c r="A971" s="377"/>
      <c r="B971" s="343"/>
      <c r="C971" s="377"/>
      <c r="D971" s="384"/>
      <c r="E971" s="377"/>
      <c r="F971" s="377"/>
      <c r="G971" s="381" t="str">
        <f t="shared" si="183"/>
        <v/>
      </c>
      <c r="H971" s="382">
        <f t="shared" si="184"/>
        <v>0</v>
      </c>
      <c r="I971" s="382" t="str">
        <f t="shared" si="185"/>
        <v/>
      </c>
      <c r="J971" s="382" t="str">
        <f t="shared" si="186"/>
        <v/>
      </c>
      <c r="K971" s="382" t="str">
        <f t="shared" si="187"/>
        <v/>
      </c>
      <c r="L971" s="382" t="str">
        <f t="shared" si="188"/>
        <v/>
      </c>
      <c r="M971" s="382" t="str">
        <f t="shared" si="189"/>
        <v/>
      </c>
      <c r="N971" s="342">
        <f t="shared" si="190"/>
        <v>0</v>
      </c>
      <c r="O971" s="379"/>
      <c r="P971" s="342">
        <f t="shared" si="191"/>
        <v>0</v>
      </c>
      <c r="Q971" s="379"/>
      <c r="R971" s="342">
        <f t="shared" si="192"/>
        <v>0</v>
      </c>
      <c r="S971" s="379"/>
      <c r="T971" s="342">
        <f t="shared" si="193"/>
        <v>0</v>
      </c>
      <c r="U971" s="379"/>
      <c r="V971" s="342">
        <f t="shared" si="194"/>
        <v>0</v>
      </c>
      <c r="W971" s="379"/>
      <c r="X971" s="383">
        <f t="shared" si="195"/>
        <v>0</v>
      </c>
      <c r="Y971" s="377"/>
    </row>
    <row r="972" spans="1:25" x14ac:dyDescent="0.25">
      <c r="A972" s="377"/>
      <c r="B972" s="343"/>
      <c r="C972" s="377"/>
      <c r="D972" s="384"/>
      <c r="E972" s="377"/>
      <c r="F972" s="377"/>
      <c r="G972" s="381" t="str">
        <f t="shared" si="183"/>
        <v/>
      </c>
      <c r="H972" s="382">
        <f t="shared" si="184"/>
        <v>0</v>
      </c>
      <c r="I972" s="382" t="str">
        <f t="shared" si="185"/>
        <v/>
      </c>
      <c r="J972" s="382" t="str">
        <f t="shared" si="186"/>
        <v/>
      </c>
      <c r="K972" s="382" t="str">
        <f t="shared" si="187"/>
        <v/>
      </c>
      <c r="L972" s="382" t="str">
        <f t="shared" si="188"/>
        <v/>
      </c>
      <c r="M972" s="382" t="str">
        <f t="shared" si="189"/>
        <v/>
      </c>
      <c r="N972" s="342">
        <f t="shared" si="190"/>
        <v>0</v>
      </c>
      <c r="O972" s="379"/>
      <c r="P972" s="342">
        <f t="shared" si="191"/>
        <v>0</v>
      </c>
      <c r="Q972" s="379"/>
      <c r="R972" s="342">
        <f t="shared" si="192"/>
        <v>0</v>
      </c>
      <c r="S972" s="379"/>
      <c r="T972" s="342">
        <f t="shared" si="193"/>
        <v>0</v>
      </c>
      <c r="U972" s="379"/>
      <c r="V972" s="342">
        <f t="shared" si="194"/>
        <v>0</v>
      </c>
      <c r="W972" s="379"/>
      <c r="X972" s="383">
        <f t="shared" si="195"/>
        <v>0</v>
      </c>
      <c r="Y972" s="377"/>
    </row>
    <row r="973" spans="1:25" x14ac:dyDescent="0.25">
      <c r="A973" s="377"/>
      <c r="B973" s="343"/>
      <c r="C973" s="377"/>
      <c r="D973" s="384"/>
      <c r="E973" s="377"/>
      <c r="F973" s="377"/>
      <c r="G973" s="381" t="str">
        <f t="shared" si="183"/>
        <v/>
      </c>
      <c r="H973" s="382">
        <f t="shared" si="184"/>
        <v>0</v>
      </c>
      <c r="I973" s="382" t="str">
        <f t="shared" si="185"/>
        <v/>
      </c>
      <c r="J973" s="382" t="str">
        <f t="shared" si="186"/>
        <v/>
      </c>
      <c r="K973" s="382" t="str">
        <f t="shared" si="187"/>
        <v/>
      </c>
      <c r="L973" s="382" t="str">
        <f t="shared" si="188"/>
        <v/>
      </c>
      <c r="M973" s="382" t="str">
        <f t="shared" si="189"/>
        <v/>
      </c>
      <c r="N973" s="342">
        <f t="shared" si="190"/>
        <v>0</v>
      </c>
      <c r="O973" s="379"/>
      <c r="P973" s="342">
        <f t="shared" si="191"/>
        <v>0</v>
      </c>
      <c r="Q973" s="379"/>
      <c r="R973" s="342">
        <f t="shared" si="192"/>
        <v>0</v>
      </c>
      <c r="S973" s="379"/>
      <c r="T973" s="342">
        <f t="shared" si="193"/>
        <v>0</v>
      </c>
      <c r="U973" s="379"/>
      <c r="V973" s="342">
        <f t="shared" si="194"/>
        <v>0</v>
      </c>
      <c r="W973" s="379"/>
      <c r="X973" s="383">
        <f t="shared" si="195"/>
        <v>0</v>
      </c>
      <c r="Y973" s="377"/>
    </row>
    <row r="974" spans="1:25" x14ac:dyDescent="0.25">
      <c r="A974" s="377"/>
      <c r="B974" s="343"/>
      <c r="C974" s="377"/>
      <c r="D974" s="384"/>
      <c r="E974" s="377"/>
      <c r="F974" s="377"/>
      <c r="G974" s="381" t="str">
        <f t="shared" si="183"/>
        <v/>
      </c>
      <c r="H974" s="382">
        <f t="shared" si="184"/>
        <v>0</v>
      </c>
      <c r="I974" s="382" t="str">
        <f t="shared" si="185"/>
        <v/>
      </c>
      <c r="J974" s="382" t="str">
        <f t="shared" si="186"/>
        <v/>
      </c>
      <c r="K974" s="382" t="str">
        <f t="shared" si="187"/>
        <v/>
      </c>
      <c r="L974" s="382" t="str">
        <f t="shared" si="188"/>
        <v/>
      </c>
      <c r="M974" s="382" t="str">
        <f t="shared" si="189"/>
        <v/>
      </c>
      <c r="N974" s="342">
        <f t="shared" si="190"/>
        <v>0</v>
      </c>
      <c r="O974" s="379"/>
      <c r="P974" s="342">
        <f t="shared" si="191"/>
        <v>0</v>
      </c>
      <c r="Q974" s="379"/>
      <c r="R974" s="342">
        <f t="shared" si="192"/>
        <v>0</v>
      </c>
      <c r="S974" s="379"/>
      <c r="T974" s="342">
        <f t="shared" si="193"/>
        <v>0</v>
      </c>
      <c r="U974" s="379"/>
      <c r="V974" s="342">
        <f t="shared" si="194"/>
        <v>0</v>
      </c>
      <c r="W974" s="379"/>
      <c r="X974" s="383">
        <f t="shared" si="195"/>
        <v>0</v>
      </c>
      <c r="Y974" s="377"/>
    </row>
    <row r="975" spans="1:25" x14ac:dyDescent="0.25">
      <c r="A975" s="377"/>
      <c r="B975" s="343"/>
      <c r="C975" s="377"/>
      <c r="D975" s="384"/>
      <c r="E975" s="377"/>
      <c r="F975" s="377"/>
      <c r="G975" s="381" t="str">
        <f t="shared" si="183"/>
        <v/>
      </c>
      <c r="H975" s="382">
        <f t="shared" si="184"/>
        <v>0</v>
      </c>
      <c r="I975" s="382" t="str">
        <f t="shared" si="185"/>
        <v/>
      </c>
      <c r="J975" s="382" t="str">
        <f t="shared" si="186"/>
        <v/>
      </c>
      <c r="K975" s="382" t="str">
        <f t="shared" si="187"/>
        <v/>
      </c>
      <c r="L975" s="382" t="str">
        <f t="shared" si="188"/>
        <v/>
      </c>
      <c r="M975" s="382" t="str">
        <f t="shared" si="189"/>
        <v/>
      </c>
      <c r="N975" s="342">
        <f t="shared" si="190"/>
        <v>0</v>
      </c>
      <c r="O975" s="379"/>
      <c r="P975" s="342">
        <f t="shared" si="191"/>
        <v>0</v>
      </c>
      <c r="Q975" s="379"/>
      <c r="R975" s="342">
        <f t="shared" si="192"/>
        <v>0</v>
      </c>
      <c r="S975" s="379"/>
      <c r="T975" s="342">
        <f t="shared" si="193"/>
        <v>0</v>
      </c>
      <c r="U975" s="379"/>
      <c r="V975" s="342">
        <f t="shared" si="194"/>
        <v>0</v>
      </c>
      <c r="W975" s="379"/>
      <c r="X975" s="383">
        <f t="shared" si="195"/>
        <v>0</v>
      </c>
      <c r="Y975" s="377"/>
    </row>
    <row r="976" spans="1:25" x14ac:dyDescent="0.25">
      <c r="A976" s="377"/>
      <c r="B976" s="343"/>
      <c r="C976" s="377"/>
      <c r="D976" s="384"/>
      <c r="E976" s="377"/>
      <c r="F976" s="377"/>
      <c r="G976" s="381" t="str">
        <f t="shared" si="183"/>
        <v/>
      </c>
      <c r="H976" s="382">
        <f t="shared" si="184"/>
        <v>0</v>
      </c>
      <c r="I976" s="382" t="str">
        <f t="shared" si="185"/>
        <v/>
      </c>
      <c r="J976" s="382" t="str">
        <f t="shared" si="186"/>
        <v/>
      </c>
      <c r="K976" s="382" t="str">
        <f t="shared" si="187"/>
        <v/>
      </c>
      <c r="L976" s="382" t="str">
        <f t="shared" si="188"/>
        <v/>
      </c>
      <c r="M976" s="382" t="str">
        <f t="shared" si="189"/>
        <v/>
      </c>
      <c r="N976" s="342">
        <f t="shared" si="190"/>
        <v>0</v>
      </c>
      <c r="O976" s="379"/>
      <c r="P976" s="342">
        <f t="shared" si="191"/>
        <v>0</v>
      </c>
      <c r="Q976" s="379"/>
      <c r="R976" s="342">
        <f t="shared" si="192"/>
        <v>0</v>
      </c>
      <c r="S976" s="379"/>
      <c r="T976" s="342">
        <f t="shared" si="193"/>
        <v>0</v>
      </c>
      <c r="U976" s="379"/>
      <c r="V976" s="342">
        <f t="shared" si="194"/>
        <v>0</v>
      </c>
      <c r="W976" s="379"/>
      <c r="X976" s="383">
        <f t="shared" si="195"/>
        <v>0</v>
      </c>
      <c r="Y976" s="377"/>
    </row>
    <row r="977" spans="1:25" x14ac:dyDescent="0.25">
      <c r="A977" s="377"/>
      <c r="B977" s="343"/>
      <c r="C977" s="377"/>
      <c r="D977" s="384"/>
      <c r="E977" s="377"/>
      <c r="F977" s="377"/>
      <c r="G977" s="381" t="str">
        <f t="shared" si="183"/>
        <v/>
      </c>
      <c r="H977" s="382">
        <f t="shared" si="184"/>
        <v>0</v>
      </c>
      <c r="I977" s="382" t="str">
        <f t="shared" si="185"/>
        <v/>
      </c>
      <c r="J977" s="382" t="str">
        <f t="shared" si="186"/>
        <v/>
      </c>
      <c r="K977" s="382" t="str">
        <f t="shared" si="187"/>
        <v/>
      </c>
      <c r="L977" s="382" t="str">
        <f t="shared" si="188"/>
        <v/>
      </c>
      <c r="M977" s="382" t="str">
        <f t="shared" si="189"/>
        <v/>
      </c>
      <c r="N977" s="342">
        <f t="shared" si="190"/>
        <v>0</v>
      </c>
      <c r="O977" s="379"/>
      <c r="P977" s="342">
        <f t="shared" si="191"/>
        <v>0</v>
      </c>
      <c r="Q977" s="379"/>
      <c r="R977" s="342">
        <f t="shared" si="192"/>
        <v>0</v>
      </c>
      <c r="S977" s="379"/>
      <c r="T977" s="342">
        <f t="shared" si="193"/>
        <v>0</v>
      </c>
      <c r="U977" s="379"/>
      <c r="V977" s="342">
        <f t="shared" si="194"/>
        <v>0</v>
      </c>
      <c r="W977" s="379"/>
      <c r="X977" s="383">
        <f t="shared" si="195"/>
        <v>0</v>
      </c>
      <c r="Y977" s="377"/>
    </row>
    <row r="978" spans="1:25" x14ac:dyDescent="0.25">
      <c r="A978" s="377"/>
      <c r="B978" s="343"/>
      <c r="C978" s="377"/>
      <c r="D978" s="384"/>
      <c r="E978" s="377"/>
      <c r="F978" s="377"/>
      <c r="G978" s="381" t="str">
        <f t="shared" si="183"/>
        <v/>
      </c>
      <c r="H978" s="382">
        <f t="shared" si="184"/>
        <v>0</v>
      </c>
      <c r="I978" s="382" t="str">
        <f t="shared" si="185"/>
        <v/>
      </c>
      <c r="J978" s="382" t="str">
        <f t="shared" si="186"/>
        <v/>
      </c>
      <c r="K978" s="382" t="str">
        <f t="shared" si="187"/>
        <v/>
      </c>
      <c r="L978" s="382" t="str">
        <f t="shared" si="188"/>
        <v/>
      </c>
      <c r="M978" s="382" t="str">
        <f t="shared" si="189"/>
        <v/>
      </c>
      <c r="N978" s="342">
        <f t="shared" si="190"/>
        <v>0</v>
      </c>
      <c r="O978" s="379"/>
      <c r="P978" s="342">
        <f t="shared" si="191"/>
        <v>0</v>
      </c>
      <c r="Q978" s="379"/>
      <c r="R978" s="342">
        <f t="shared" si="192"/>
        <v>0</v>
      </c>
      <c r="S978" s="379"/>
      <c r="T978" s="342">
        <f t="shared" si="193"/>
        <v>0</v>
      </c>
      <c r="U978" s="379"/>
      <c r="V978" s="342">
        <f t="shared" si="194"/>
        <v>0</v>
      </c>
      <c r="W978" s="379"/>
      <c r="X978" s="383">
        <f t="shared" si="195"/>
        <v>0</v>
      </c>
      <c r="Y978" s="377"/>
    </row>
    <row r="979" spans="1:25" x14ac:dyDescent="0.25">
      <c r="A979" s="377"/>
      <c r="B979" s="343"/>
      <c r="C979" s="377"/>
      <c r="D979" s="384"/>
      <c r="E979" s="377"/>
      <c r="F979" s="377"/>
      <c r="G979" s="381" t="str">
        <f t="shared" si="183"/>
        <v/>
      </c>
      <c r="H979" s="382">
        <f t="shared" si="184"/>
        <v>0</v>
      </c>
      <c r="I979" s="382" t="str">
        <f t="shared" si="185"/>
        <v/>
      </c>
      <c r="J979" s="382" t="str">
        <f t="shared" si="186"/>
        <v/>
      </c>
      <c r="K979" s="382" t="str">
        <f t="shared" si="187"/>
        <v/>
      </c>
      <c r="L979" s="382" t="str">
        <f t="shared" si="188"/>
        <v/>
      </c>
      <c r="M979" s="382" t="str">
        <f t="shared" si="189"/>
        <v/>
      </c>
      <c r="N979" s="342">
        <f t="shared" si="190"/>
        <v>0</v>
      </c>
      <c r="O979" s="379"/>
      <c r="P979" s="342">
        <f t="shared" si="191"/>
        <v>0</v>
      </c>
      <c r="Q979" s="379"/>
      <c r="R979" s="342">
        <f t="shared" si="192"/>
        <v>0</v>
      </c>
      <c r="S979" s="379"/>
      <c r="T979" s="342">
        <f t="shared" si="193"/>
        <v>0</v>
      </c>
      <c r="U979" s="379"/>
      <c r="V979" s="342">
        <f t="shared" si="194"/>
        <v>0</v>
      </c>
      <c r="W979" s="379"/>
      <c r="X979" s="383">
        <f t="shared" si="195"/>
        <v>0</v>
      </c>
      <c r="Y979" s="377"/>
    </row>
    <row r="980" spans="1:25" x14ac:dyDescent="0.25">
      <c r="A980" s="377"/>
      <c r="B980" s="343"/>
      <c r="C980" s="377"/>
      <c r="D980" s="384"/>
      <c r="E980" s="377"/>
      <c r="F980" s="377"/>
      <c r="G980" s="381" t="str">
        <f t="shared" si="183"/>
        <v/>
      </c>
      <c r="H980" s="382">
        <f t="shared" si="184"/>
        <v>0</v>
      </c>
      <c r="I980" s="382" t="str">
        <f t="shared" si="185"/>
        <v/>
      </c>
      <c r="J980" s="382" t="str">
        <f t="shared" si="186"/>
        <v/>
      </c>
      <c r="K980" s="382" t="str">
        <f t="shared" si="187"/>
        <v/>
      </c>
      <c r="L980" s="382" t="str">
        <f t="shared" si="188"/>
        <v/>
      </c>
      <c r="M980" s="382" t="str">
        <f t="shared" si="189"/>
        <v/>
      </c>
      <c r="N980" s="342">
        <f t="shared" si="190"/>
        <v>0</v>
      </c>
      <c r="O980" s="379"/>
      <c r="P980" s="342">
        <f t="shared" si="191"/>
        <v>0</v>
      </c>
      <c r="Q980" s="379"/>
      <c r="R980" s="342">
        <f t="shared" si="192"/>
        <v>0</v>
      </c>
      <c r="S980" s="379"/>
      <c r="T980" s="342">
        <f t="shared" si="193"/>
        <v>0</v>
      </c>
      <c r="U980" s="379"/>
      <c r="V980" s="342">
        <f t="shared" si="194"/>
        <v>0</v>
      </c>
      <c r="W980" s="379"/>
      <c r="X980" s="383">
        <f t="shared" si="195"/>
        <v>0</v>
      </c>
      <c r="Y980" s="377"/>
    </row>
    <row r="981" spans="1:25" x14ac:dyDescent="0.25">
      <c r="A981" s="377"/>
      <c r="B981" s="343"/>
      <c r="C981" s="377"/>
      <c r="D981" s="384"/>
      <c r="E981" s="377"/>
      <c r="F981" s="377"/>
      <c r="G981" s="381" t="str">
        <f t="shared" ref="G981:G1000" si="196">IF(E981="","",DATE(YEAR(D981),MONTH(D981)+E981,DAY(D981)-1))</f>
        <v/>
      </c>
      <c r="H981" s="382">
        <f t="shared" ref="H981:H1000" si="197">SUM(I981:M981)</f>
        <v>0</v>
      </c>
      <c r="I981" s="382" t="str">
        <f t="shared" ref="I981:I1000" si="198">IF(E981="","",IFERROR(AND($I$5,$J$5)*DATEDIF(MAX($I$5,$D981),MIN($J$5,$G981)+1,"m"),0))</f>
        <v/>
      </c>
      <c r="J981" s="382" t="str">
        <f t="shared" ref="J981:J1000" si="199">IF(E981="","",IFERROR(AND($I$6,$J$6)*DATEDIF(MAX($I$6,$D981),MIN($J$6,$G981)+1,"m"),0))</f>
        <v/>
      </c>
      <c r="K981" s="382" t="str">
        <f t="shared" ref="K981:K1000" si="200">IF(E981="","",IFERROR(AND($I$7,$J$7)*DATEDIF(MAX($I$7,$D981),MIN($J$7,$G981)+1,"m"),0))</f>
        <v/>
      </c>
      <c r="L981" s="382" t="str">
        <f t="shared" ref="L981:L1000" si="201">IF(E981="","",IFERROR(AND($I$8,$J$8)*DATEDIF(MAX($I$8,$D981),MIN($J$8,$G981)+1,"m"),0))</f>
        <v/>
      </c>
      <c r="M981" s="382" t="str">
        <f t="shared" ref="M981:M1000" si="202">IF(E981="","",IFERROR(AND($I$9,$J$9)*DATEDIF(MAX($I$9,$D981),MIN($J$9,$G981)+1,"m"),0))</f>
        <v/>
      </c>
      <c r="N981" s="342">
        <f t="shared" ref="N981:N1000" si="203">IFERROR(ROUND(B981/E981*I981*F981,2),0)</f>
        <v>0</v>
      </c>
      <c r="O981" s="379"/>
      <c r="P981" s="342">
        <f t="shared" ref="P981:P1000" si="204">IFERROR(ROUND(B981/E981*J981*F981,2),0)</f>
        <v>0</v>
      </c>
      <c r="Q981" s="379"/>
      <c r="R981" s="342">
        <f t="shared" ref="R981:R1000" si="205">IFERROR(ROUND(B981/E981*K981*F981,2),0)</f>
        <v>0</v>
      </c>
      <c r="S981" s="379"/>
      <c r="T981" s="342">
        <f t="shared" ref="T981:T1000" si="206">IFERROR(ROUND(B981/E981*L981*F981,2),0)</f>
        <v>0</v>
      </c>
      <c r="U981" s="379"/>
      <c r="V981" s="342">
        <f t="shared" ref="V981:V1000" si="207">IFERROR(ROUND(B981/E981*M981*F981,2),0)</f>
        <v>0</v>
      </c>
      <c r="W981" s="379"/>
      <c r="X981" s="383">
        <f t="shared" ref="X981:X1000" si="208">B981-SUM(N981:V981)</f>
        <v>0</v>
      </c>
      <c r="Y981" s="377"/>
    </row>
    <row r="982" spans="1:25" x14ac:dyDescent="0.25">
      <c r="A982" s="377"/>
      <c r="B982" s="343"/>
      <c r="C982" s="377"/>
      <c r="D982" s="384"/>
      <c r="E982" s="377"/>
      <c r="F982" s="377"/>
      <c r="G982" s="381" t="str">
        <f t="shared" si="196"/>
        <v/>
      </c>
      <c r="H982" s="382">
        <f t="shared" si="197"/>
        <v>0</v>
      </c>
      <c r="I982" s="382" t="str">
        <f t="shared" si="198"/>
        <v/>
      </c>
      <c r="J982" s="382" t="str">
        <f t="shared" si="199"/>
        <v/>
      </c>
      <c r="K982" s="382" t="str">
        <f t="shared" si="200"/>
        <v/>
      </c>
      <c r="L982" s="382" t="str">
        <f t="shared" si="201"/>
        <v/>
      </c>
      <c r="M982" s="382" t="str">
        <f t="shared" si="202"/>
        <v/>
      </c>
      <c r="N982" s="342">
        <f t="shared" si="203"/>
        <v>0</v>
      </c>
      <c r="O982" s="379"/>
      <c r="P982" s="342">
        <f t="shared" si="204"/>
        <v>0</v>
      </c>
      <c r="Q982" s="379"/>
      <c r="R982" s="342">
        <f t="shared" si="205"/>
        <v>0</v>
      </c>
      <c r="S982" s="379"/>
      <c r="T982" s="342">
        <f t="shared" si="206"/>
        <v>0</v>
      </c>
      <c r="U982" s="379"/>
      <c r="V982" s="342">
        <f t="shared" si="207"/>
        <v>0</v>
      </c>
      <c r="W982" s="379"/>
      <c r="X982" s="383">
        <f t="shared" si="208"/>
        <v>0</v>
      </c>
      <c r="Y982" s="377"/>
    </row>
    <row r="983" spans="1:25" x14ac:dyDescent="0.25">
      <c r="A983" s="377"/>
      <c r="B983" s="343"/>
      <c r="C983" s="377"/>
      <c r="D983" s="384"/>
      <c r="E983" s="377"/>
      <c r="F983" s="377"/>
      <c r="G983" s="381" t="str">
        <f t="shared" si="196"/>
        <v/>
      </c>
      <c r="H983" s="382">
        <f t="shared" si="197"/>
        <v>0</v>
      </c>
      <c r="I983" s="382" t="str">
        <f t="shared" si="198"/>
        <v/>
      </c>
      <c r="J983" s="382" t="str">
        <f t="shared" si="199"/>
        <v/>
      </c>
      <c r="K983" s="382" t="str">
        <f t="shared" si="200"/>
        <v/>
      </c>
      <c r="L983" s="382" t="str">
        <f t="shared" si="201"/>
        <v/>
      </c>
      <c r="M983" s="382" t="str">
        <f t="shared" si="202"/>
        <v/>
      </c>
      <c r="N983" s="342">
        <f t="shared" si="203"/>
        <v>0</v>
      </c>
      <c r="O983" s="379"/>
      <c r="P983" s="342">
        <f t="shared" si="204"/>
        <v>0</v>
      </c>
      <c r="Q983" s="379"/>
      <c r="R983" s="342">
        <f t="shared" si="205"/>
        <v>0</v>
      </c>
      <c r="S983" s="379"/>
      <c r="T983" s="342">
        <f t="shared" si="206"/>
        <v>0</v>
      </c>
      <c r="U983" s="379"/>
      <c r="V983" s="342">
        <f t="shared" si="207"/>
        <v>0</v>
      </c>
      <c r="W983" s="379"/>
      <c r="X983" s="383">
        <f t="shared" si="208"/>
        <v>0</v>
      </c>
      <c r="Y983" s="377"/>
    </row>
    <row r="984" spans="1:25" x14ac:dyDescent="0.25">
      <c r="A984" s="377"/>
      <c r="B984" s="343"/>
      <c r="C984" s="377"/>
      <c r="D984" s="384"/>
      <c r="E984" s="377"/>
      <c r="F984" s="377"/>
      <c r="G984" s="381" t="str">
        <f t="shared" si="196"/>
        <v/>
      </c>
      <c r="H984" s="382">
        <f t="shared" si="197"/>
        <v>0</v>
      </c>
      <c r="I984" s="382" t="str">
        <f t="shared" si="198"/>
        <v/>
      </c>
      <c r="J984" s="382" t="str">
        <f t="shared" si="199"/>
        <v/>
      </c>
      <c r="K984" s="382" t="str">
        <f t="shared" si="200"/>
        <v/>
      </c>
      <c r="L984" s="382" t="str">
        <f t="shared" si="201"/>
        <v/>
      </c>
      <c r="M984" s="382" t="str">
        <f t="shared" si="202"/>
        <v/>
      </c>
      <c r="N984" s="342">
        <f t="shared" si="203"/>
        <v>0</v>
      </c>
      <c r="O984" s="379"/>
      <c r="P984" s="342">
        <f t="shared" si="204"/>
        <v>0</v>
      </c>
      <c r="Q984" s="379"/>
      <c r="R984" s="342">
        <f t="shared" si="205"/>
        <v>0</v>
      </c>
      <c r="S984" s="379"/>
      <c r="T984" s="342">
        <f t="shared" si="206"/>
        <v>0</v>
      </c>
      <c r="U984" s="379"/>
      <c r="V984" s="342">
        <f t="shared" si="207"/>
        <v>0</v>
      </c>
      <c r="W984" s="379"/>
      <c r="X984" s="383">
        <f t="shared" si="208"/>
        <v>0</v>
      </c>
      <c r="Y984" s="377"/>
    </row>
    <row r="985" spans="1:25" x14ac:dyDescent="0.25">
      <c r="A985" s="377"/>
      <c r="B985" s="343"/>
      <c r="C985" s="377"/>
      <c r="D985" s="384"/>
      <c r="E985" s="377"/>
      <c r="F985" s="377"/>
      <c r="G985" s="381" t="str">
        <f t="shared" si="196"/>
        <v/>
      </c>
      <c r="H985" s="382">
        <f t="shared" si="197"/>
        <v>0</v>
      </c>
      <c r="I985" s="382" t="str">
        <f t="shared" si="198"/>
        <v/>
      </c>
      <c r="J985" s="382" t="str">
        <f t="shared" si="199"/>
        <v/>
      </c>
      <c r="K985" s="382" t="str">
        <f t="shared" si="200"/>
        <v/>
      </c>
      <c r="L985" s="382" t="str">
        <f t="shared" si="201"/>
        <v/>
      </c>
      <c r="M985" s="382" t="str">
        <f t="shared" si="202"/>
        <v/>
      </c>
      <c r="N985" s="342">
        <f t="shared" si="203"/>
        <v>0</v>
      </c>
      <c r="O985" s="379"/>
      <c r="P985" s="342">
        <f t="shared" si="204"/>
        <v>0</v>
      </c>
      <c r="Q985" s="379"/>
      <c r="R985" s="342">
        <f t="shared" si="205"/>
        <v>0</v>
      </c>
      <c r="S985" s="379"/>
      <c r="T985" s="342">
        <f t="shared" si="206"/>
        <v>0</v>
      </c>
      <c r="U985" s="379"/>
      <c r="V985" s="342">
        <f t="shared" si="207"/>
        <v>0</v>
      </c>
      <c r="W985" s="379"/>
      <c r="X985" s="383">
        <f t="shared" si="208"/>
        <v>0</v>
      </c>
      <c r="Y985" s="377"/>
    </row>
    <row r="986" spans="1:25" x14ac:dyDescent="0.25">
      <c r="A986" s="377"/>
      <c r="B986" s="343"/>
      <c r="C986" s="377"/>
      <c r="D986" s="384"/>
      <c r="E986" s="377"/>
      <c r="F986" s="377"/>
      <c r="G986" s="381" t="str">
        <f t="shared" si="196"/>
        <v/>
      </c>
      <c r="H986" s="382">
        <f t="shared" si="197"/>
        <v>0</v>
      </c>
      <c r="I986" s="382" t="str">
        <f t="shared" si="198"/>
        <v/>
      </c>
      <c r="J986" s="382" t="str">
        <f t="shared" si="199"/>
        <v/>
      </c>
      <c r="K986" s="382" t="str">
        <f t="shared" si="200"/>
        <v/>
      </c>
      <c r="L986" s="382" t="str">
        <f t="shared" si="201"/>
        <v/>
      </c>
      <c r="M986" s="382" t="str">
        <f t="shared" si="202"/>
        <v/>
      </c>
      <c r="N986" s="342">
        <f t="shared" si="203"/>
        <v>0</v>
      </c>
      <c r="O986" s="379"/>
      <c r="P986" s="342">
        <f t="shared" si="204"/>
        <v>0</v>
      </c>
      <c r="Q986" s="379"/>
      <c r="R986" s="342">
        <f t="shared" si="205"/>
        <v>0</v>
      </c>
      <c r="S986" s="379"/>
      <c r="T986" s="342">
        <f t="shared" si="206"/>
        <v>0</v>
      </c>
      <c r="U986" s="379"/>
      <c r="V986" s="342">
        <f t="shared" si="207"/>
        <v>0</v>
      </c>
      <c r="W986" s="379"/>
      <c r="X986" s="383">
        <f t="shared" si="208"/>
        <v>0</v>
      </c>
      <c r="Y986" s="377"/>
    </row>
    <row r="987" spans="1:25" x14ac:dyDescent="0.25">
      <c r="A987" s="377"/>
      <c r="B987" s="343"/>
      <c r="C987" s="377"/>
      <c r="D987" s="384"/>
      <c r="E987" s="377"/>
      <c r="F987" s="377"/>
      <c r="G987" s="381" t="str">
        <f t="shared" si="196"/>
        <v/>
      </c>
      <c r="H987" s="382">
        <f t="shared" si="197"/>
        <v>0</v>
      </c>
      <c r="I987" s="382" t="str">
        <f t="shared" si="198"/>
        <v/>
      </c>
      <c r="J987" s="382" t="str">
        <f t="shared" si="199"/>
        <v/>
      </c>
      <c r="K987" s="382" t="str">
        <f t="shared" si="200"/>
        <v/>
      </c>
      <c r="L987" s="382" t="str">
        <f t="shared" si="201"/>
        <v/>
      </c>
      <c r="M987" s="382" t="str">
        <f t="shared" si="202"/>
        <v/>
      </c>
      <c r="N987" s="342">
        <f t="shared" si="203"/>
        <v>0</v>
      </c>
      <c r="O987" s="379"/>
      <c r="P987" s="342">
        <f t="shared" si="204"/>
        <v>0</v>
      </c>
      <c r="Q987" s="379"/>
      <c r="R987" s="342">
        <f t="shared" si="205"/>
        <v>0</v>
      </c>
      <c r="S987" s="379"/>
      <c r="T987" s="342">
        <f t="shared" si="206"/>
        <v>0</v>
      </c>
      <c r="U987" s="379"/>
      <c r="V987" s="342">
        <f t="shared" si="207"/>
        <v>0</v>
      </c>
      <c r="W987" s="379"/>
      <c r="X987" s="383">
        <f t="shared" si="208"/>
        <v>0</v>
      </c>
      <c r="Y987" s="377"/>
    </row>
    <row r="988" spans="1:25" x14ac:dyDescent="0.25">
      <c r="A988" s="377"/>
      <c r="B988" s="343"/>
      <c r="C988" s="377"/>
      <c r="D988" s="384"/>
      <c r="E988" s="377"/>
      <c r="F988" s="377"/>
      <c r="G988" s="381" t="str">
        <f t="shared" si="196"/>
        <v/>
      </c>
      <c r="H988" s="382">
        <f t="shared" si="197"/>
        <v>0</v>
      </c>
      <c r="I988" s="382" t="str">
        <f t="shared" si="198"/>
        <v/>
      </c>
      <c r="J988" s="382" t="str">
        <f t="shared" si="199"/>
        <v/>
      </c>
      <c r="K988" s="382" t="str">
        <f t="shared" si="200"/>
        <v/>
      </c>
      <c r="L988" s="382" t="str">
        <f t="shared" si="201"/>
        <v/>
      </c>
      <c r="M988" s="382" t="str">
        <f t="shared" si="202"/>
        <v/>
      </c>
      <c r="N988" s="342">
        <f t="shared" si="203"/>
        <v>0</v>
      </c>
      <c r="O988" s="379"/>
      <c r="P988" s="342">
        <f t="shared" si="204"/>
        <v>0</v>
      </c>
      <c r="Q988" s="379"/>
      <c r="R988" s="342">
        <f t="shared" si="205"/>
        <v>0</v>
      </c>
      <c r="S988" s="379"/>
      <c r="T988" s="342">
        <f t="shared" si="206"/>
        <v>0</v>
      </c>
      <c r="U988" s="379"/>
      <c r="V988" s="342">
        <f t="shared" si="207"/>
        <v>0</v>
      </c>
      <c r="W988" s="379"/>
      <c r="X988" s="383">
        <f t="shared" si="208"/>
        <v>0</v>
      </c>
      <c r="Y988" s="377"/>
    </row>
    <row r="989" spans="1:25" x14ac:dyDescent="0.25">
      <c r="A989" s="377"/>
      <c r="B989" s="343"/>
      <c r="C989" s="377"/>
      <c r="D989" s="384"/>
      <c r="E989" s="377"/>
      <c r="F989" s="377"/>
      <c r="G989" s="381" t="str">
        <f t="shared" si="196"/>
        <v/>
      </c>
      <c r="H989" s="382">
        <f t="shared" si="197"/>
        <v>0</v>
      </c>
      <c r="I989" s="382" t="str">
        <f t="shared" si="198"/>
        <v/>
      </c>
      <c r="J989" s="382" t="str">
        <f t="shared" si="199"/>
        <v/>
      </c>
      <c r="K989" s="382" t="str">
        <f t="shared" si="200"/>
        <v/>
      </c>
      <c r="L989" s="382" t="str">
        <f t="shared" si="201"/>
        <v/>
      </c>
      <c r="M989" s="382" t="str">
        <f t="shared" si="202"/>
        <v/>
      </c>
      <c r="N989" s="342">
        <f t="shared" si="203"/>
        <v>0</v>
      </c>
      <c r="O989" s="379"/>
      <c r="P989" s="342">
        <f t="shared" si="204"/>
        <v>0</v>
      </c>
      <c r="Q989" s="379"/>
      <c r="R989" s="342">
        <f t="shared" si="205"/>
        <v>0</v>
      </c>
      <c r="S989" s="379"/>
      <c r="T989" s="342">
        <f t="shared" si="206"/>
        <v>0</v>
      </c>
      <c r="U989" s="379"/>
      <c r="V989" s="342">
        <f t="shared" si="207"/>
        <v>0</v>
      </c>
      <c r="W989" s="379"/>
      <c r="X989" s="383">
        <f t="shared" si="208"/>
        <v>0</v>
      </c>
      <c r="Y989" s="377"/>
    </row>
    <row r="990" spans="1:25" x14ac:dyDescent="0.25">
      <c r="A990" s="377"/>
      <c r="B990" s="343"/>
      <c r="C990" s="377"/>
      <c r="D990" s="384"/>
      <c r="E990" s="377"/>
      <c r="F990" s="377"/>
      <c r="G990" s="381" t="str">
        <f t="shared" si="196"/>
        <v/>
      </c>
      <c r="H990" s="382">
        <f t="shared" si="197"/>
        <v>0</v>
      </c>
      <c r="I990" s="382" t="str">
        <f t="shared" si="198"/>
        <v/>
      </c>
      <c r="J990" s="382" t="str">
        <f t="shared" si="199"/>
        <v/>
      </c>
      <c r="K990" s="382" t="str">
        <f t="shared" si="200"/>
        <v/>
      </c>
      <c r="L990" s="382" t="str">
        <f t="shared" si="201"/>
        <v/>
      </c>
      <c r="M990" s="382" t="str">
        <f t="shared" si="202"/>
        <v/>
      </c>
      <c r="N990" s="342">
        <f t="shared" si="203"/>
        <v>0</v>
      </c>
      <c r="O990" s="379"/>
      <c r="P990" s="342">
        <f t="shared" si="204"/>
        <v>0</v>
      </c>
      <c r="Q990" s="379"/>
      <c r="R990" s="342">
        <f t="shared" si="205"/>
        <v>0</v>
      </c>
      <c r="S990" s="379"/>
      <c r="T990" s="342">
        <f t="shared" si="206"/>
        <v>0</v>
      </c>
      <c r="U990" s="379"/>
      <c r="V990" s="342">
        <f t="shared" si="207"/>
        <v>0</v>
      </c>
      <c r="W990" s="379"/>
      <c r="X990" s="383">
        <f t="shared" si="208"/>
        <v>0</v>
      </c>
      <c r="Y990" s="377"/>
    </row>
    <row r="991" spans="1:25" x14ac:dyDescent="0.25">
      <c r="A991" s="377"/>
      <c r="B991" s="343"/>
      <c r="C991" s="377"/>
      <c r="D991" s="384"/>
      <c r="E991" s="377"/>
      <c r="F991" s="377"/>
      <c r="G991" s="381" t="str">
        <f t="shared" si="196"/>
        <v/>
      </c>
      <c r="H991" s="382">
        <f t="shared" si="197"/>
        <v>0</v>
      </c>
      <c r="I991" s="382" t="str">
        <f t="shared" si="198"/>
        <v/>
      </c>
      <c r="J991" s="382" t="str">
        <f t="shared" si="199"/>
        <v/>
      </c>
      <c r="K991" s="382" t="str">
        <f t="shared" si="200"/>
        <v/>
      </c>
      <c r="L991" s="382" t="str">
        <f t="shared" si="201"/>
        <v/>
      </c>
      <c r="M991" s="382" t="str">
        <f t="shared" si="202"/>
        <v/>
      </c>
      <c r="N991" s="342">
        <f t="shared" si="203"/>
        <v>0</v>
      </c>
      <c r="O991" s="379"/>
      <c r="P991" s="342">
        <f t="shared" si="204"/>
        <v>0</v>
      </c>
      <c r="Q991" s="379"/>
      <c r="R991" s="342">
        <f t="shared" si="205"/>
        <v>0</v>
      </c>
      <c r="S991" s="379"/>
      <c r="T991" s="342">
        <f t="shared" si="206"/>
        <v>0</v>
      </c>
      <c r="U991" s="379"/>
      <c r="V991" s="342">
        <f t="shared" si="207"/>
        <v>0</v>
      </c>
      <c r="W991" s="379"/>
      <c r="X991" s="383">
        <f t="shared" si="208"/>
        <v>0</v>
      </c>
      <c r="Y991" s="377"/>
    </row>
    <row r="992" spans="1:25" x14ac:dyDescent="0.25">
      <c r="A992" s="377"/>
      <c r="B992" s="343"/>
      <c r="C992" s="377"/>
      <c r="D992" s="384"/>
      <c r="E992" s="377"/>
      <c r="F992" s="377"/>
      <c r="G992" s="381" t="str">
        <f t="shared" si="196"/>
        <v/>
      </c>
      <c r="H992" s="382">
        <f t="shared" si="197"/>
        <v>0</v>
      </c>
      <c r="I992" s="382" t="str">
        <f t="shared" si="198"/>
        <v/>
      </c>
      <c r="J992" s="382" t="str">
        <f t="shared" si="199"/>
        <v/>
      </c>
      <c r="K992" s="382" t="str">
        <f t="shared" si="200"/>
        <v/>
      </c>
      <c r="L992" s="382" t="str">
        <f t="shared" si="201"/>
        <v/>
      </c>
      <c r="M992" s="382" t="str">
        <f t="shared" si="202"/>
        <v/>
      </c>
      <c r="N992" s="342">
        <f t="shared" si="203"/>
        <v>0</v>
      </c>
      <c r="O992" s="379"/>
      <c r="P992" s="342">
        <f t="shared" si="204"/>
        <v>0</v>
      </c>
      <c r="Q992" s="379"/>
      <c r="R992" s="342">
        <f t="shared" si="205"/>
        <v>0</v>
      </c>
      <c r="S992" s="379"/>
      <c r="T992" s="342">
        <f t="shared" si="206"/>
        <v>0</v>
      </c>
      <c r="U992" s="379"/>
      <c r="V992" s="342">
        <f t="shared" si="207"/>
        <v>0</v>
      </c>
      <c r="W992" s="379"/>
      <c r="X992" s="383">
        <f t="shared" si="208"/>
        <v>0</v>
      </c>
      <c r="Y992" s="377"/>
    </row>
    <row r="993" spans="1:25" x14ac:dyDescent="0.25">
      <c r="A993" s="377"/>
      <c r="B993" s="343"/>
      <c r="C993" s="377"/>
      <c r="D993" s="384"/>
      <c r="E993" s="377"/>
      <c r="F993" s="377"/>
      <c r="G993" s="381" t="str">
        <f t="shared" si="196"/>
        <v/>
      </c>
      <c r="H993" s="382">
        <f t="shared" si="197"/>
        <v>0</v>
      </c>
      <c r="I993" s="382" t="str">
        <f t="shared" si="198"/>
        <v/>
      </c>
      <c r="J993" s="382" t="str">
        <f t="shared" si="199"/>
        <v/>
      </c>
      <c r="K993" s="382" t="str">
        <f t="shared" si="200"/>
        <v/>
      </c>
      <c r="L993" s="382" t="str">
        <f t="shared" si="201"/>
        <v/>
      </c>
      <c r="M993" s="382" t="str">
        <f t="shared" si="202"/>
        <v/>
      </c>
      <c r="N993" s="342">
        <f t="shared" si="203"/>
        <v>0</v>
      </c>
      <c r="O993" s="379"/>
      <c r="P993" s="342">
        <f t="shared" si="204"/>
        <v>0</v>
      </c>
      <c r="Q993" s="379"/>
      <c r="R993" s="342">
        <f t="shared" si="205"/>
        <v>0</v>
      </c>
      <c r="S993" s="379"/>
      <c r="T993" s="342">
        <f t="shared" si="206"/>
        <v>0</v>
      </c>
      <c r="U993" s="379"/>
      <c r="V993" s="342">
        <f t="shared" si="207"/>
        <v>0</v>
      </c>
      <c r="W993" s="379"/>
      <c r="X993" s="383">
        <f t="shared" si="208"/>
        <v>0</v>
      </c>
      <c r="Y993" s="377"/>
    </row>
    <row r="994" spans="1:25" x14ac:dyDescent="0.25">
      <c r="A994" s="377"/>
      <c r="B994" s="343"/>
      <c r="C994" s="377"/>
      <c r="D994" s="384"/>
      <c r="E994" s="377"/>
      <c r="F994" s="377"/>
      <c r="G994" s="381" t="str">
        <f t="shared" si="196"/>
        <v/>
      </c>
      <c r="H994" s="382">
        <f t="shared" si="197"/>
        <v>0</v>
      </c>
      <c r="I994" s="382" t="str">
        <f t="shared" si="198"/>
        <v/>
      </c>
      <c r="J994" s="382" t="str">
        <f t="shared" si="199"/>
        <v/>
      </c>
      <c r="K994" s="382" t="str">
        <f t="shared" si="200"/>
        <v/>
      </c>
      <c r="L994" s="382" t="str">
        <f t="shared" si="201"/>
        <v/>
      </c>
      <c r="M994" s="382" t="str">
        <f t="shared" si="202"/>
        <v/>
      </c>
      <c r="N994" s="342">
        <f t="shared" si="203"/>
        <v>0</v>
      </c>
      <c r="O994" s="379"/>
      <c r="P994" s="342">
        <f t="shared" si="204"/>
        <v>0</v>
      </c>
      <c r="Q994" s="379"/>
      <c r="R994" s="342">
        <f t="shared" si="205"/>
        <v>0</v>
      </c>
      <c r="S994" s="379"/>
      <c r="T994" s="342">
        <f t="shared" si="206"/>
        <v>0</v>
      </c>
      <c r="U994" s="379"/>
      <c r="V994" s="342">
        <f t="shared" si="207"/>
        <v>0</v>
      </c>
      <c r="W994" s="379"/>
      <c r="X994" s="383">
        <f t="shared" si="208"/>
        <v>0</v>
      </c>
      <c r="Y994" s="377"/>
    </row>
    <row r="995" spans="1:25" x14ac:dyDescent="0.25">
      <c r="A995" s="377"/>
      <c r="B995" s="343"/>
      <c r="C995" s="377"/>
      <c r="D995" s="384"/>
      <c r="E995" s="377"/>
      <c r="F995" s="377"/>
      <c r="G995" s="381" t="str">
        <f t="shared" si="196"/>
        <v/>
      </c>
      <c r="H995" s="382">
        <f t="shared" si="197"/>
        <v>0</v>
      </c>
      <c r="I995" s="382" t="str">
        <f t="shared" si="198"/>
        <v/>
      </c>
      <c r="J995" s="382" t="str">
        <f t="shared" si="199"/>
        <v/>
      </c>
      <c r="K995" s="382" t="str">
        <f t="shared" si="200"/>
        <v/>
      </c>
      <c r="L995" s="382" t="str">
        <f t="shared" si="201"/>
        <v/>
      </c>
      <c r="M995" s="382" t="str">
        <f t="shared" si="202"/>
        <v/>
      </c>
      <c r="N995" s="342">
        <f t="shared" si="203"/>
        <v>0</v>
      </c>
      <c r="O995" s="379"/>
      <c r="P995" s="342">
        <f t="shared" si="204"/>
        <v>0</v>
      </c>
      <c r="Q995" s="379"/>
      <c r="R995" s="342">
        <f t="shared" si="205"/>
        <v>0</v>
      </c>
      <c r="S995" s="379"/>
      <c r="T995" s="342">
        <f t="shared" si="206"/>
        <v>0</v>
      </c>
      <c r="U995" s="379"/>
      <c r="V995" s="342">
        <f t="shared" si="207"/>
        <v>0</v>
      </c>
      <c r="W995" s="379"/>
      <c r="X995" s="383">
        <f t="shared" si="208"/>
        <v>0</v>
      </c>
      <c r="Y995" s="377"/>
    </row>
    <row r="996" spans="1:25" x14ac:dyDescent="0.25">
      <c r="A996" s="377"/>
      <c r="B996" s="343"/>
      <c r="C996" s="377"/>
      <c r="D996" s="384"/>
      <c r="E996" s="377"/>
      <c r="F996" s="377"/>
      <c r="G996" s="381" t="str">
        <f t="shared" si="196"/>
        <v/>
      </c>
      <c r="H996" s="382">
        <f t="shared" si="197"/>
        <v>0</v>
      </c>
      <c r="I996" s="382" t="str">
        <f t="shared" si="198"/>
        <v/>
      </c>
      <c r="J996" s="382" t="str">
        <f t="shared" si="199"/>
        <v/>
      </c>
      <c r="K996" s="382" t="str">
        <f t="shared" si="200"/>
        <v/>
      </c>
      <c r="L996" s="382" t="str">
        <f t="shared" si="201"/>
        <v/>
      </c>
      <c r="M996" s="382" t="str">
        <f t="shared" si="202"/>
        <v/>
      </c>
      <c r="N996" s="342">
        <f t="shared" si="203"/>
        <v>0</v>
      </c>
      <c r="O996" s="379"/>
      <c r="P996" s="342">
        <f t="shared" si="204"/>
        <v>0</v>
      </c>
      <c r="Q996" s="379"/>
      <c r="R996" s="342">
        <f t="shared" si="205"/>
        <v>0</v>
      </c>
      <c r="S996" s="379"/>
      <c r="T996" s="342">
        <f t="shared" si="206"/>
        <v>0</v>
      </c>
      <c r="U996" s="379"/>
      <c r="V996" s="342">
        <f t="shared" si="207"/>
        <v>0</v>
      </c>
      <c r="W996" s="379"/>
      <c r="X996" s="383">
        <f t="shared" si="208"/>
        <v>0</v>
      </c>
      <c r="Y996" s="377"/>
    </row>
    <row r="997" spans="1:25" x14ac:dyDescent="0.25">
      <c r="A997" s="377"/>
      <c r="B997" s="343"/>
      <c r="C997" s="377"/>
      <c r="D997" s="384"/>
      <c r="E997" s="377"/>
      <c r="F997" s="377"/>
      <c r="G997" s="381" t="str">
        <f t="shared" si="196"/>
        <v/>
      </c>
      <c r="H997" s="382">
        <f t="shared" si="197"/>
        <v>0</v>
      </c>
      <c r="I997" s="382" t="str">
        <f t="shared" si="198"/>
        <v/>
      </c>
      <c r="J997" s="382" t="str">
        <f t="shared" si="199"/>
        <v/>
      </c>
      <c r="K997" s="382" t="str">
        <f t="shared" si="200"/>
        <v/>
      </c>
      <c r="L997" s="382" t="str">
        <f t="shared" si="201"/>
        <v/>
      </c>
      <c r="M997" s="382" t="str">
        <f t="shared" si="202"/>
        <v/>
      </c>
      <c r="N997" s="342">
        <f t="shared" si="203"/>
        <v>0</v>
      </c>
      <c r="O997" s="379"/>
      <c r="P997" s="342">
        <f t="shared" si="204"/>
        <v>0</v>
      </c>
      <c r="Q997" s="379"/>
      <c r="R997" s="342">
        <f t="shared" si="205"/>
        <v>0</v>
      </c>
      <c r="S997" s="379"/>
      <c r="T997" s="342">
        <f t="shared" si="206"/>
        <v>0</v>
      </c>
      <c r="U997" s="379"/>
      <c r="V997" s="342">
        <f t="shared" si="207"/>
        <v>0</v>
      </c>
      <c r="W997" s="379"/>
      <c r="X997" s="383">
        <f t="shared" si="208"/>
        <v>0</v>
      </c>
      <c r="Y997" s="377"/>
    </row>
    <row r="998" spans="1:25" x14ac:dyDescent="0.25">
      <c r="A998" s="377"/>
      <c r="B998" s="343"/>
      <c r="C998" s="377"/>
      <c r="D998" s="384"/>
      <c r="E998" s="377"/>
      <c r="F998" s="377"/>
      <c r="G998" s="381" t="str">
        <f t="shared" si="196"/>
        <v/>
      </c>
      <c r="H998" s="382">
        <f t="shared" si="197"/>
        <v>0</v>
      </c>
      <c r="I998" s="382" t="str">
        <f t="shared" si="198"/>
        <v/>
      </c>
      <c r="J998" s="382" t="str">
        <f t="shared" si="199"/>
        <v/>
      </c>
      <c r="K998" s="382" t="str">
        <f t="shared" si="200"/>
        <v/>
      </c>
      <c r="L998" s="382" t="str">
        <f t="shared" si="201"/>
        <v/>
      </c>
      <c r="M998" s="382" t="str">
        <f t="shared" si="202"/>
        <v/>
      </c>
      <c r="N998" s="342">
        <f t="shared" si="203"/>
        <v>0</v>
      </c>
      <c r="O998" s="379"/>
      <c r="P998" s="342">
        <f t="shared" si="204"/>
        <v>0</v>
      </c>
      <c r="Q998" s="379"/>
      <c r="R998" s="342">
        <f t="shared" si="205"/>
        <v>0</v>
      </c>
      <c r="S998" s="379"/>
      <c r="T998" s="342">
        <f t="shared" si="206"/>
        <v>0</v>
      </c>
      <c r="U998" s="379"/>
      <c r="V998" s="342">
        <f t="shared" si="207"/>
        <v>0</v>
      </c>
      <c r="W998" s="379"/>
      <c r="X998" s="383">
        <f t="shared" si="208"/>
        <v>0</v>
      </c>
      <c r="Y998" s="377"/>
    </row>
    <row r="999" spans="1:25" x14ac:dyDescent="0.25">
      <c r="A999" s="377"/>
      <c r="B999" s="343"/>
      <c r="C999" s="377"/>
      <c r="D999" s="384"/>
      <c r="E999" s="377"/>
      <c r="F999" s="377"/>
      <c r="G999" s="381" t="str">
        <f t="shared" si="196"/>
        <v/>
      </c>
      <c r="H999" s="382">
        <f t="shared" si="197"/>
        <v>0</v>
      </c>
      <c r="I999" s="382" t="str">
        <f t="shared" si="198"/>
        <v/>
      </c>
      <c r="J999" s="382" t="str">
        <f t="shared" si="199"/>
        <v/>
      </c>
      <c r="K999" s="382" t="str">
        <f t="shared" si="200"/>
        <v/>
      </c>
      <c r="L999" s="382" t="str">
        <f t="shared" si="201"/>
        <v/>
      </c>
      <c r="M999" s="382" t="str">
        <f t="shared" si="202"/>
        <v/>
      </c>
      <c r="N999" s="342">
        <f t="shared" si="203"/>
        <v>0</v>
      </c>
      <c r="O999" s="379"/>
      <c r="P999" s="342">
        <f t="shared" si="204"/>
        <v>0</v>
      </c>
      <c r="Q999" s="379"/>
      <c r="R999" s="342">
        <f t="shared" si="205"/>
        <v>0</v>
      </c>
      <c r="S999" s="379"/>
      <c r="T999" s="342">
        <f t="shared" si="206"/>
        <v>0</v>
      </c>
      <c r="U999" s="379"/>
      <c r="V999" s="342">
        <f t="shared" si="207"/>
        <v>0</v>
      </c>
      <c r="W999" s="379"/>
      <c r="X999" s="383">
        <f t="shared" si="208"/>
        <v>0</v>
      </c>
      <c r="Y999" s="377"/>
    </row>
    <row r="1000" spans="1:25" x14ac:dyDescent="0.25">
      <c r="A1000" s="377"/>
      <c r="B1000" s="343"/>
      <c r="C1000" s="377"/>
      <c r="D1000" s="384"/>
      <c r="E1000" s="377"/>
      <c r="F1000" s="377"/>
      <c r="G1000" s="381" t="str">
        <f t="shared" si="196"/>
        <v/>
      </c>
      <c r="H1000" s="382">
        <f t="shared" si="197"/>
        <v>0</v>
      </c>
      <c r="I1000" s="382" t="str">
        <f t="shared" si="198"/>
        <v/>
      </c>
      <c r="J1000" s="382" t="str">
        <f t="shared" si="199"/>
        <v/>
      </c>
      <c r="K1000" s="382" t="str">
        <f t="shared" si="200"/>
        <v/>
      </c>
      <c r="L1000" s="382" t="str">
        <f t="shared" si="201"/>
        <v/>
      </c>
      <c r="M1000" s="382" t="str">
        <f t="shared" si="202"/>
        <v/>
      </c>
      <c r="N1000" s="342">
        <f t="shared" si="203"/>
        <v>0</v>
      </c>
      <c r="O1000" s="379"/>
      <c r="P1000" s="342">
        <f t="shared" si="204"/>
        <v>0</v>
      </c>
      <c r="Q1000" s="379"/>
      <c r="R1000" s="342">
        <f t="shared" si="205"/>
        <v>0</v>
      </c>
      <c r="S1000" s="379"/>
      <c r="T1000" s="342">
        <f t="shared" si="206"/>
        <v>0</v>
      </c>
      <c r="U1000" s="379"/>
      <c r="V1000" s="342">
        <f t="shared" si="207"/>
        <v>0</v>
      </c>
      <c r="W1000" s="379"/>
      <c r="X1000" s="383">
        <f t="shared" si="208"/>
        <v>0</v>
      </c>
      <c r="Y1000" s="377"/>
    </row>
    <row r="1001" spans="1:25" ht="14.25" x14ac:dyDescent="0.2">
      <c r="A1001" s="335"/>
      <c r="B1001" s="335"/>
      <c r="C1001" s="335"/>
    </row>
    <row r="1002" spans="1:25" ht="14.25" x14ac:dyDescent="0.2">
      <c r="A1002" s="335"/>
      <c r="B1002" s="335"/>
      <c r="C1002" s="335"/>
    </row>
    <row r="1003" spans="1:25" ht="14.25" x14ac:dyDescent="0.2">
      <c r="A1003" s="335"/>
      <c r="B1003" s="335"/>
      <c r="C1003" s="335"/>
    </row>
    <row r="1004" spans="1:25" ht="14.25" x14ac:dyDescent="0.2">
      <c r="A1004" s="335"/>
      <c r="B1004" s="335"/>
      <c r="C1004" s="335"/>
    </row>
    <row r="1005" spans="1:25" ht="14.25" x14ac:dyDescent="0.2">
      <c r="A1005" s="335"/>
      <c r="B1005" s="335"/>
      <c r="C1005" s="335"/>
    </row>
    <row r="1006" spans="1:25" ht="14.25" x14ac:dyDescent="0.2">
      <c r="A1006" s="335"/>
      <c r="B1006" s="335"/>
      <c r="C1006" s="335"/>
    </row>
    <row r="1007" spans="1:25" ht="14.25" x14ac:dyDescent="0.2">
      <c r="A1007" s="335"/>
      <c r="B1007" s="335"/>
      <c r="C1007" s="335"/>
    </row>
    <row r="1008" spans="1:25" ht="14.25" x14ac:dyDescent="0.2">
      <c r="A1008" s="335"/>
      <c r="B1008" s="335"/>
      <c r="C1008" s="335"/>
    </row>
    <row r="1009" spans="8:13" s="335" customFormat="1" ht="14.25" x14ac:dyDescent="0.2">
      <c r="H1009" s="337"/>
      <c r="I1009" s="337"/>
      <c r="J1009" s="337"/>
      <c r="K1009" s="337"/>
      <c r="L1009" s="337"/>
      <c r="M1009" s="337"/>
    </row>
    <row r="1010" spans="8:13" s="335" customFormat="1" ht="14.25" x14ac:dyDescent="0.2">
      <c r="H1010" s="337"/>
      <c r="I1010" s="337"/>
      <c r="J1010" s="337"/>
      <c r="K1010" s="337"/>
      <c r="L1010" s="337"/>
      <c r="M1010" s="337"/>
    </row>
    <row r="1011" spans="8:13" s="335" customFormat="1" ht="14.25" x14ac:dyDescent="0.2">
      <c r="H1011" s="337"/>
      <c r="I1011" s="337"/>
      <c r="J1011" s="337"/>
      <c r="K1011" s="337"/>
      <c r="L1011" s="337"/>
      <c r="M1011" s="337"/>
    </row>
    <row r="1012" spans="8:13" s="335" customFormat="1" ht="14.25" x14ac:dyDescent="0.2">
      <c r="H1012" s="337"/>
      <c r="I1012" s="337"/>
      <c r="J1012" s="337"/>
      <c r="K1012" s="337"/>
      <c r="L1012" s="337"/>
      <c r="M1012" s="337"/>
    </row>
    <row r="1013" spans="8:13" s="335" customFormat="1" ht="14.25" x14ac:dyDescent="0.2">
      <c r="H1013" s="337"/>
      <c r="I1013" s="337"/>
      <c r="J1013" s="337"/>
      <c r="K1013" s="337"/>
      <c r="L1013" s="337"/>
      <c r="M1013" s="337"/>
    </row>
    <row r="1014" spans="8:13" s="335" customFormat="1" ht="14.25" x14ac:dyDescent="0.2">
      <c r="H1014" s="337"/>
      <c r="I1014" s="337"/>
      <c r="J1014" s="337"/>
      <c r="K1014" s="337"/>
      <c r="L1014" s="337"/>
      <c r="M1014" s="337"/>
    </row>
    <row r="1015" spans="8:13" s="335" customFormat="1" ht="14.25" x14ac:dyDescent="0.2">
      <c r="H1015" s="337"/>
      <c r="I1015" s="337"/>
      <c r="J1015" s="337"/>
      <c r="K1015" s="337"/>
      <c r="L1015" s="337"/>
      <c r="M1015" s="337"/>
    </row>
    <row r="1016" spans="8:13" s="335" customFormat="1" ht="14.25" x14ac:dyDescent="0.2">
      <c r="H1016" s="337"/>
      <c r="I1016" s="337"/>
      <c r="J1016" s="337"/>
      <c r="K1016" s="337"/>
      <c r="L1016" s="337"/>
      <c r="M1016" s="337"/>
    </row>
    <row r="1017" spans="8:13" s="335" customFormat="1" ht="14.25" x14ac:dyDescent="0.2">
      <c r="H1017" s="337"/>
      <c r="I1017" s="337"/>
      <c r="J1017" s="337"/>
      <c r="K1017" s="337"/>
      <c r="L1017" s="337"/>
      <c r="M1017" s="337"/>
    </row>
    <row r="1018" spans="8:13" s="335" customFormat="1" ht="14.25" x14ac:dyDescent="0.2">
      <c r="H1018" s="337"/>
      <c r="I1018" s="337"/>
      <c r="J1018" s="337"/>
      <c r="K1018" s="337"/>
      <c r="L1018" s="337"/>
      <c r="M1018" s="337"/>
    </row>
    <row r="1019" spans="8:13" s="335" customFormat="1" ht="14.25" x14ac:dyDescent="0.2">
      <c r="H1019" s="337"/>
      <c r="I1019" s="337"/>
      <c r="J1019" s="337"/>
      <c r="K1019" s="337"/>
      <c r="L1019" s="337"/>
      <c r="M1019" s="337"/>
    </row>
    <row r="1020" spans="8:13" s="335" customFormat="1" ht="14.25" x14ac:dyDescent="0.2">
      <c r="H1020" s="337"/>
      <c r="I1020" s="337"/>
      <c r="J1020" s="337"/>
      <c r="K1020" s="337"/>
      <c r="L1020" s="337"/>
      <c r="M1020" s="337"/>
    </row>
    <row r="1021" spans="8:13" s="335" customFormat="1" ht="14.25" x14ac:dyDescent="0.2">
      <c r="H1021" s="337"/>
      <c r="I1021" s="337"/>
      <c r="J1021" s="337"/>
      <c r="K1021" s="337"/>
      <c r="L1021" s="337"/>
      <c r="M1021" s="337"/>
    </row>
    <row r="1022" spans="8:13" s="335" customFormat="1" ht="14.25" x14ac:dyDescent="0.2">
      <c r="H1022" s="337"/>
      <c r="I1022" s="337"/>
      <c r="J1022" s="337"/>
      <c r="K1022" s="337"/>
      <c r="L1022" s="337"/>
      <c r="M1022" s="337"/>
    </row>
    <row r="1023" spans="8:13" s="335" customFormat="1" ht="14.25" x14ac:dyDescent="0.2">
      <c r="H1023" s="337"/>
      <c r="I1023" s="337"/>
      <c r="J1023" s="337"/>
      <c r="K1023" s="337"/>
      <c r="L1023" s="337"/>
      <c r="M1023" s="337"/>
    </row>
    <row r="1024" spans="8:13" s="335" customFormat="1" ht="14.25" x14ac:dyDescent="0.2">
      <c r="H1024" s="337"/>
      <c r="I1024" s="337"/>
      <c r="J1024" s="337"/>
      <c r="K1024" s="337"/>
      <c r="L1024" s="337"/>
      <c r="M1024" s="337"/>
    </row>
    <row r="1025" spans="8:13" s="335" customFormat="1" ht="14.25" x14ac:dyDescent="0.2">
      <c r="H1025" s="337"/>
      <c r="I1025" s="337"/>
      <c r="J1025" s="337"/>
      <c r="K1025" s="337"/>
      <c r="L1025" s="337"/>
      <c r="M1025" s="337"/>
    </row>
    <row r="1026" spans="8:13" s="335" customFormat="1" ht="14.25" x14ac:dyDescent="0.2">
      <c r="H1026" s="337"/>
      <c r="I1026" s="337"/>
      <c r="J1026" s="337"/>
      <c r="K1026" s="337"/>
      <c r="L1026" s="337"/>
      <c r="M1026" s="337"/>
    </row>
    <row r="1027" spans="8:13" s="335" customFormat="1" ht="14.25" x14ac:dyDescent="0.2">
      <c r="H1027" s="337"/>
      <c r="I1027" s="337"/>
      <c r="J1027" s="337"/>
      <c r="K1027" s="337"/>
      <c r="L1027" s="337"/>
      <c r="M1027" s="337"/>
    </row>
    <row r="1028" spans="8:13" s="335" customFormat="1" ht="14.25" x14ac:dyDescent="0.2">
      <c r="H1028" s="337"/>
      <c r="I1028" s="337"/>
      <c r="J1028" s="337"/>
      <c r="K1028" s="337"/>
      <c r="L1028" s="337"/>
      <c r="M1028" s="337"/>
    </row>
    <row r="1029" spans="8:13" s="335" customFormat="1" ht="14.25" x14ac:dyDescent="0.2">
      <c r="H1029" s="337"/>
      <c r="I1029" s="337"/>
      <c r="J1029" s="337"/>
      <c r="K1029" s="337"/>
      <c r="L1029" s="337"/>
      <c r="M1029" s="337"/>
    </row>
    <row r="1030" spans="8:13" s="335" customFormat="1" ht="14.25" x14ac:dyDescent="0.2">
      <c r="H1030" s="337"/>
      <c r="I1030" s="337"/>
      <c r="J1030" s="337"/>
      <c r="K1030" s="337"/>
      <c r="L1030" s="337"/>
      <c r="M1030" s="337"/>
    </row>
    <row r="1031" spans="8:13" s="335" customFormat="1" ht="14.25" x14ac:dyDescent="0.2">
      <c r="H1031" s="337"/>
      <c r="I1031" s="337"/>
      <c r="J1031" s="337"/>
      <c r="K1031" s="337"/>
      <c r="L1031" s="337"/>
      <c r="M1031" s="337"/>
    </row>
    <row r="1032" spans="8:13" s="335" customFormat="1" ht="14.25" x14ac:dyDescent="0.2">
      <c r="H1032" s="337"/>
      <c r="I1032" s="337"/>
      <c r="J1032" s="337"/>
      <c r="K1032" s="337"/>
      <c r="L1032" s="337"/>
      <c r="M1032" s="337"/>
    </row>
    <row r="1033" spans="8:13" s="335" customFormat="1" ht="14.25" x14ac:dyDescent="0.2">
      <c r="H1033" s="337"/>
      <c r="I1033" s="337"/>
      <c r="J1033" s="337"/>
      <c r="K1033" s="337"/>
      <c r="L1033" s="337"/>
      <c r="M1033" s="337"/>
    </row>
    <row r="1034" spans="8:13" s="335" customFormat="1" ht="14.25" x14ac:dyDescent="0.2">
      <c r="H1034" s="337"/>
      <c r="I1034" s="337"/>
      <c r="J1034" s="337"/>
      <c r="K1034" s="337"/>
      <c r="L1034" s="337"/>
      <c r="M1034" s="337"/>
    </row>
    <row r="1035" spans="8:13" s="335" customFormat="1" ht="14.25" x14ac:dyDescent="0.2">
      <c r="H1035" s="337"/>
      <c r="I1035" s="337"/>
      <c r="J1035" s="337"/>
      <c r="K1035" s="337"/>
      <c r="L1035" s="337"/>
      <c r="M1035" s="337"/>
    </row>
    <row r="1036" spans="8:13" s="335" customFormat="1" ht="14.25" x14ac:dyDescent="0.2">
      <c r="H1036" s="337"/>
      <c r="I1036" s="337"/>
      <c r="J1036" s="337"/>
      <c r="K1036" s="337"/>
      <c r="L1036" s="337"/>
      <c r="M1036" s="337"/>
    </row>
    <row r="1037" spans="8:13" s="335" customFormat="1" ht="14.25" x14ac:dyDescent="0.2">
      <c r="H1037" s="337"/>
      <c r="I1037" s="337"/>
      <c r="J1037" s="337"/>
      <c r="K1037" s="337"/>
      <c r="L1037" s="337"/>
      <c r="M1037" s="337"/>
    </row>
    <row r="1038" spans="8:13" s="335" customFormat="1" ht="14.25" x14ac:dyDescent="0.2">
      <c r="H1038" s="337"/>
      <c r="I1038" s="337"/>
      <c r="J1038" s="337"/>
      <c r="K1038" s="337"/>
      <c r="L1038" s="337"/>
      <c r="M1038" s="337"/>
    </row>
    <row r="1039" spans="8:13" s="335" customFormat="1" ht="14.25" x14ac:dyDescent="0.2">
      <c r="H1039" s="337"/>
      <c r="I1039" s="337"/>
      <c r="J1039" s="337"/>
      <c r="K1039" s="337"/>
      <c r="L1039" s="337"/>
      <c r="M1039" s="337"/>
    </row>
    <row r="1040" spans="8:13" s="335" customFormat="1" ht="14.25" x14ac:dyDescent="0.2">
      <c r="H1040" s="337"/>
      <c r="I1040" s="337"/>
      <c r="J1040" s="337"/>
      <c r="K1040" s="337"/>
      <c r="L1040" s="337"/>
      <c r="M1040" s="337"/>
    </row>
    <row r="1041" spans="8:13" s="335" customFormat="1" ht="14.25" x14ac:dyDescent="0.2">
      <c r="H1041" s="337"/>
      <c r="I1041" s="337"/>
      <c r="J1041" s="337"/>
      <c r="K1041" s="337"/>
      <c r="L1041" s="337"/>
      <c r="M1041" s="337"/>
    </row>
    <row r="1042" spans="8:13" s="335" customFormat="1" ht="14.25" x14ac:dyDescent="0.2">
      <c r="H1042" s="337"/>
      <c r="I1042" s="337"/>
      <c r="J1042" s="337"/>
      <c r="K1042" s="337"/>
      <c r="L1042" s="337"/>
      <c r="M1042" s="337"/>
    </row>
    <row r="1043" spans="8:13" s="335" customFormat="1" ht="14.25" x14ac:dyDescent="0.2">
      <c r="H1043" s="337"/>
      <c r="I1043" s="337"/>
      <c r="J1043" s="337"/>
      <c r="K1043" s="337"/>
      <c r="L1043" s="337"/>
      <c r="M1043" s="337"/>
    </row>
    <row r="1044" spans="8:13" s="335" customFormat="1" ht="14.25" x14ac:dyDescent="0.2">
      <c r="H1044" s="337"/>
      <c r="I1044" s="337"/>
      <c r="J1044" s="337"/>
      <c r="K1044" s="337"/>
      <c r="L1044" s="337"/>
      <c r="M1044" s="337"/>
    </row>
    <row r="1045" spans="8:13" s="335" customFormat="1" ht="14.25" x14ac:dyDescent="0.2">
      <c r="H1045" s="337"/>
      <c r="I1045" s="337"/>
      <c r="J1045" s="337"/>
      <c r="K1045" s="337"/>
      <c r="L1045" s="337"/>
      <c r="M1045" s="337"/>
    </row>
    <row r="1046" spans="8:13" s="335" customFormat="1" ht="14.25" x14ac:dyDescent="0.2">
      <c r="H1046" s="337"/>
      <c r="I1046" s="337"/>
      <c r="J1046" s="337"/>
      <c r="K1046" s="337"/>
      <c r="L1046" s="337"/>
      <c r="M1046" s="337"/>
    </row>
    <row r="1047" spans="8:13" s="335" customFormat="1" ht="14.25" x14ac:dyDescent="0.2">
      <c r="H1047" s="337"/>
      <c r="I1047" s="337"/>
      <c r="J1047" s="337"/>
      <c r="K1047" s="337"/>
      <c r="L1047" s="337"/>
      <c r="M1047" s="337"/>
    </row>
    <row r="1048" spans="8:13" s="335" customFormat="1" ht="14.25" x14ac:dyDescent="0.2">
      <c r="H1048" s="337"/>
      <c r="I1048" s="337"/>
      <c r="J1048" s="337"/>
      <c r="K1048" s="337"/>
      <c r="L1048" s="337"/>
      <c r="M1048" s="337"/>
    </row>
    <row r="1049" spans="8:13" s="335" customFormat="1" ht="14.25" x14ac:dyDescent="0.2">
      <c r="H1049" s="337"/>
      <c r="I1049" s="337"/>
      <c r="J1049" s="337"/>
      <c r="K1049" s="337"/>
      <c r="L1049" s="337"/>
      <c r="M1049" s="337"/>
    </row>
    <row r="1050" spans="8:13" s="335" customFormat="1" ht="14.25" x14ac:dyDescent="0.2">
      <c r="H1050" s="337"/>
      <c r="I1050" s="337"/>
      <c r="J1050" s="337"/>
      <c r="K1050" s="337"/>
      <c r="L1050" s="337"/>
      <c r="M1050" s="337"/>
    </row>
    <row r="1051" spans="8:13" s="335" customFormat="1" ht="14.25" x14ac:dyDescent="0.2">
      <c r="H1051" s="337"/>
      <c r="I1051" s="337"/>
      <c r="J1051" s="337"/>
      <c r="K1051" s="337"/>
      <c r="L1051" s="337"/>
      <c r="M1051" s="337"/>
    </row>
    <row r="1052" spans="8:13" s="335" customFormat="1" ht="14.25" x14ac:dyDescent="0.2">
      <c r="H1052" s="337"/>
      <c r="I1052" s="337"/>
      <c r="J1052" s="337"/>
      <c r="K1052" s="337"/>
      <c r="L1052" s="337"/>
      <c r="M1052" s="337"/>
    </row>
    <row r="1053" spans="8:13" s="335" customFormat="1" ht="14.25" x14ac:dyDescent="0.2">
      <c r="H1053" s="337"/>
      <c r="I1053" s="337"/>
      <c r="J1053" s="337"/>
      <c r="K1053" s="337"/>
      <c r="L1053" s="337"/>
      <c r="M1053" s="337"/>
    </row>
    <row r="1054" spans="8:13" s="335" customFormat="1" ht="14.25" x14ac:dyDescent="0.2">
      <c r="H1054" s="337"/>
      <c r="I1054" s="337"/>
      <c r="J1054" s="337"/>
      <c r="K1054" s="337"/>
      <c r="L1054" s="337"/>
      <c r="M1054" s="337"/>
    </row>
    <row r="1055" spans="8:13" s="335" customFormat="1" ht="14.25" x14ac:dyDescent="0.2">
      <c r="H1055" s="337"/>
      <c r="I1055" s="337"/>
      <c r="J1055" s="337"/>
      <c r="K1055" s="337"/>
      <c r="L1055" s="337"/>
      <c r="M1055" s="337"/>
    </row>
    <row r="1056" spans="8:13" s="335" customFormat="1" ht="14.25" x14ac:dyDescent="0.2">
      <c r="H1056" s="337"/>
      <c r="I1056" s="337"/>
      <c r="J1056" s="337"/>
      <c r="K1056" s="337"/>
      <c r="L1056" s="337"/>
      <c r="M1056" s="337"/>
    </row>
    <row r="1057" spans="8:13" s="335" customFormat="1" ht="14.25" x14ac:dyDescent="0.2">
      <c r="H1057" s="337"/>
      <c r="I1057" s="337"/>
      <c r="J1057" s="337"/>
      <c r="K1057" s="337"/>
      <c r="L1057" s="337"/>
      <c r="M1057" s="337"/>
    </row>
    <row r="1058" spans="8:13" s="335" customFormat="1" ht="14.25" x14ac:dyDescent="0.2">
      <c r="H1058" s="337"/>
      <c r="I1058" s="337"/>
      <c r="J1058" s="337"/>
      <c r="K1058" s="337"/>
      <c r="L1058" s="337"/>
      <c r="M1058" s="337"/>
    </row>
    <row r="1059" spans="8:13" s="335" customFormat="1" ht="14.25" x14ac:dyDescent="0.2">
      <c r="H1059" s="337"/>
      <c r="I1059" s="337"/>
      <c r="J1059" s="337"/>
      <c r="K1059" s="337"/>
      <c r="L1059" s="337"/>
      <c r="M1059" s="337"/>
    </row>
    <row r="1060" spans="8:13" s="335" customFormat="1" ht="14.25" x14ac:dyDescent="0.2">
      <c r="H1060" s="337"/>
      <c r="I1060" s="337"/>
      <c r="J1060" s="337"/>
      <c r="K1060" s="337"/>
      <c r="L1060" s="337"/>
      <c r="M1060" s="337"/>
    </row>
    <row r="1061" spans="8:13" s="335" customFormat="1" ht="14.25" x14ac:dyDescent="0.2">
      <c r="H1061" s="337"/>
      <c r="I1061" s="337"/>
      <c r="J1061" s="337"/>
      <c r="K1061" s="337"/>
      <c r="L1061" s="337"/>
      <c r="M1061" s="337"/>
    </row>
    <row r="1062" spans="8:13" s="335" customFormat="1" ht="14.25" x14ac:dyDescent="0.2">
      <c r="H1062" s="337"/>
      <c r="I1062" s="337"/>
      <c r="J1062" s="337"/>
      <c r="K1062" s="337"/>
      <c r="L1062" s="337"/>
      <c r="M1062" s="337"/>
    </row>
    <row r="1063" spans="8:13" s="335" customFormat="1" ht="14.25" x14ac:dyDescent="0.2">
      <c r="H1063" s="337"/>
      <c r="I1063" s="337"/>
      <c r="J1063" s="337"/>
      <c r="K1063" s="337"/>
      <c r="L1063" s="337"/>
      <c r="M1063" s="337"/>
    </row>
    <row r="1064" spans="8:13" s="335" customFormat="1" ht="14.25" x14ac:dyDescent="0.2">
      <c r="H1064" s="337"/>
      <c r="I1064" s="337"/>
      <c r="J1064" s="337"/>
      <c r="K1064" s="337"/>
      <c r="L1064" s="337"/>
      <c r="M1064" s="337"/>
    </row>
    <row r="1065" spans="8:13" s="335" customFormat="1" ht="14.25" x14ac:dyDescent="0.2">
      <c r="H1065" s="337"/>
      <c r="I1065" s="337"/>
      <c r="J1065" s="337"/>
      <c r="K1065" s="337"/>
      <c r="L1065" s="337"/>
      <c r="M1065" s="337"/>
    </row>
    <row r="1066" spans="8:13" s="335" customFormat="1" ht="14.25" x14ac:dyDescent="0.2">
      <c r="H1066" s="337"/>
      <c r="I1066" s="337"/>
      <c r="J1066" s="337"/>
      <c r="K1066" s="337"/>
      <c r="L1066" s="337"/>
      <c r="M1066" s="337"/>
    </row>
    <row r="1067" spans="8:13" s="335" customFormat="1" ht="14.25" x14ac:dyDescent="0.2">
      <c r="H1067" s="337"/>
      <c r="I1067" s="337"/>
      <c r="J1067" s="337"/>
      <c r="K1067" s="337"/>
      <c r="L1067" s="337"/>
      <c r="M1067" s="337"/>
    </row>
    <row r="1068" spans="8:13" s="335" customFormat="1" ht="14.25" x14ac:dyDescent="0.2">
      <c r="H1068" s="337"/>
      <c r="I1068" s="337"/>
      <c r="J1068" s="337"/>
      <c r="K1068" s="337"/>
      <c r="L1068" s="337"/>
      <c r="M1068" s="337"/>
    </row>
    <row r="1069" spans="8:13" s="335" customFormat="1" ht="14.25" x14ac:dyDescent="0.2">
      <c r="H1069" s="337"/>
      <c r="I1069" s="337"/>
      <c r="J1069" s="337"/>
      <c r="K1069" s="337"/>
      <c r="L1069" s="337"/>
      <c r="M1069" s="337"/>
    </row>
    <row r="1070" spans="8:13" s="335" customFormat="1" ht="14.25" x14ac:dyDescent="0.2">
      <c r="H1070" s="337"/>
      <c r="I1070" s="337"/>
      <c r="J1070" s="337"/>
      <c r="K1070" s="337"/>
      <c r="L1070" s="337"/>
      <c r="M1070" s="337"/>
    </row>
    <row r="1071" spans="8:13" s="335" customFormat="1" ht="14.25" x14ac:dyDescent="0.2">
      <c r="H1071" s="337"/>
      <c r="I1071" s="337"/>
      <c r="J1071" s="337"/>
      <c r="K1071" s="337"/>
      <c r="L1071" s="337"/>
      <c r="M1071" s="337"/>
    </row>
    <row r="1072" spans="8:13" s="335" customFormat="1" ht="14.25" x14ac:dyDescent="0.2">
      <c r="H1072" s="337"/>
      <c r="I1072" s="337"/>
      <c r="J1072" s="337"/>
      <c r="K1072" s="337"/>
      <c r="L1072" s="337"/>
      <c r="M1072" s="337"/>
    </row>
    <row r="1073" spans="8:13" s="335" customFormat="1" ht="14.25" x14ac:dyDescent="0.2">
      <c r="H1073" s="337"/>
      <c r="I1073" s="337"/>
      <c r="J1073" s="337"/>
      <c r="K1073" s="337"/>
      <c r="L1073" s="337"/>
      <c r="M1073" s="337"/>
    </row>
    <row r="1074" spans="8:13" s="335" customFormat="1" ht="14.25" x14ac:dyDescent="0.2">
      <c r="H1074" s="337"/>
      <c r="I1074" s="337"/>
      <c r="J1074" s="337"/>
      <c r="K1074" s="337"/>
      <c r="L1074" s="337"/>
      <c r="M1074" s="337"/>
    </row>
    <row r="1075" spans="8:13" s="335" customFormat="1" ht="14.25" x14ac:dyDescent="0.2">
      <c r="H1075" s="337"/>
      <c r="I1075" s="337"/>
      <c r="J1075" s="337"/>
      <c r="K1075" s="337"/>
      <c r="L1075" s="337"/>
      <c r="M1075" s="337"/>
    </row>
    <row r="1076" spans="8:13" s="335" customFormat="1" ht="14.25" x14ac:dyDescent="0.2">
      <c r="H1076" s="337"/>
      <c r="I1076" s="337"/>
      <c r="J1076" s="337"/>
      <c r="K1076" s="337"/>
      <c r="L1076" s="337"/>
      <c r="M1076" s="337"/>
    </row>
    <row r="1077" spans="8:13" s="335" customFormat="1" ht="14.25" x14ac:dyDescent="0.2">
      <c r="H1077" s="337"/>
      <c r="I1077" s="337"/>
      <c r="J1077" s="337"/>
      <c r="K1077" s="337"/>
      <c r="L1077" s="337"/>
      <c r="M1077" s="337"/>
    </row>
    <row r="1078" spans="8:13" s="335" customFormat="1" ht="14.25" x14ac:dyDescent="0.2">
      <c r="H1078" s="337"/>
      <c r="I1078" s="337"/>
      <c r="J1078" s="337"/>
      <c r="K1078" s="337"/>
      <c r="L1078" s="337"/>
      <c r="M1078" s="337"/>
    </row>
    <row r="1079" spans="8:13" s="335" customFormat="1" ht="14.25" x14ac:dyDescent="0.2">
      <c r="H1079" s="337"/>
      <c r="I1079" s="337"/>
      <c r="J1079" s="337"/>
      <c r="K1079" s="337"/>
      <c r="L1079" s="337"/>
      <c r="M1079" s="337"/>
    </row>
    <row r="1080" spans="8:13" s="335" customFormat="1" ht="14.25" x14ac:dyDescent="0.2">
      <c r="H1080" s="337"/>
      <c r="I1080" s="337"/>
      <c r="J1080" s="337"/>
      <c r="K1080" s="337"/>
      <c r="L1080" s="337"/>
      <c r="M1080" s="337"/>
    </row>
    <row r="1081" spans="8:13" s="335" customFormat="1" ht="14.25" x14ac:dyDescent="0.2">
      <c r="H1081" s="337"/>
      <c r="I1081" s="337"/>
      <c r="J1081" s="337"/>
      <c r="K1081" s="337"/>
      <c r="L1081" s="337"/>
      <c r="M1081" s="337"/>
    </row>
    <row r="1082" spans="8:13" s="335" customFormat="1" ht="14.25" x14ac:dyDescent="0.2">
      <c r="H1082" s="337"/>
      <c r="I1082" s="337"/>
      <c r="J1082" s="337"/>
      <c r="K1082" s="337"/>
      <c r="L1082" s="337"/>
      <c r="M1082" s="337"/>
    </row>
    <row r="1083" spans="8:13" s="335" customFormat="1" ht="14.25" x14ac:dyDescent="0.2">
      <c r="H1083" s="337"/>
      <c r="I1083" s="337"/>
      <c r="J1083" s="337"/>
      <c r="K1083" s="337"/>
      <c r="L1083" s="337"/>
      <c r="M1083" s="337"/>
    </row>
    <row r="1084" spans="8:13" s="335" customFormat="1" ht="14.25" x14ac:dyDescent="0.2">
      <c r="H1084" s="337"/>
      <c r="I1084" s="337"/>
      <c r="J1084" s="337"/>
      <c r="K1084" s="337"/>
      <c r="L1084" s="337"/>
      <c r="M1084" s="337"/>
    </row>
    <row r="1085" spans="8:13" s="335" customFormat="1" ht="14.25" x14ac:dyDescent="0.2">
      <c r="H1085" s="337"/>
      <c r="I1085" s="337"/>
      <c r="J1085" s="337"/>
      <c r="K1085" s="337"/>
      <c r="L1085" s="337"/>
      <c r="M1085" s="337"/>
    </row>
    <row r="1086" spans="8:13" s="335" customFormat="1" ht="14.25" x14ac:dyDescent="0.2">
      <c r="H1086" s="337"/>
      <c r="I1086" s="337"/>
      <c r="J1086" s="337"/>
      <c r="K1086" s="337"/>
      <c r="L1086" s="337"/>
      <c r="M1086" s="337"/>
    </row>
    <row r="1087" spans="8:13" s="335" customFormat="1" ht="14.25" x14ac:dyDescent="0.2">
      <c r="H1087" s="337"/>
      <c r="I1087" s="337"/>
      <c r="J1087" s="337"/>
      <c r="K1087" s="337"/>
      <c r="L1087" s="337"/>
      <c r="M1087" s="337"/>
    </row>
    <row r="1088" spans="8:13" s="335" customFormat="1" ht="14.25" x14ac:dyDescent="0.2">
      <c r="H1088" s="337"/>
      <c r="I1088" s="337"/>
      <c r="J1088" s="337"/>
      <c r="K1088" s="337"/>
      <c r="L1088" s="337"/>
      <c r="M1088" s="337"/>
    </row>
    <row r="1089" spans="8:13" s="335" customFormat="1" ht="14.25" x14ac:dyDescent="0.2">
      <c r="H1089" s="337"/>
      <c r="I1089" s="337"/>
      <c r="J1089" s="337"/>
      <c r="K1089" s="337"/>
      <c r="L1089" s="337"/>
      <c r="M1089" s="337"/>
    </row>
    <row r="1090" spans="8:13" s="335" customFormat="1" ht="14.25" x14ac:dyDescent="0.2">
      <c r="H1090" s="337"/>
      <c r="I1090" s="337"/>
      <c r="J1090" s="337"/>
      <c r="K1090" s="337"/>
      <c r="L1090" s="337"/>
      <c r="M1090" s="337"/>
    </row>
    <row r="1091" spans="8:13" s="335" customFormat="1" ht="14.25" x14ac:dyDescent="0.2">
      <c r="H1091" s="337"/>
      <c r="I1091" s="337"/>
      <c r="J1091" s="337"/>
      <c r="K1091" s="337"/>
      <c r="L1091" s="337"/>
      <c r="M1091" s="337"/>
    </row>
    <row r="1092" spans="8:13" s="335" customFormat="1" ht="14.25" x14ac:dyDescent="0.2">
      <c r="H1092" s="337"/>
      <c r="I1092" s="337"/>
      <c r="J1092" s="337"/>
      <c r="K1092" s="337"/>
      <c r="L1092" s="337"/>
      <c r="M1092" s="337"/>
    </row>
    <row r="1093" spans="8:13" s="335" customFormat="1" ht="14.25" x14ac:dyDescent="0.2">
      <c r="H1093" s="337"/>
      <c r="I1093" s="337"/>
      <c r="J1093" s="337"/>
      <c r="K1093" s="337"/>
      <c r="L1093" s="337"/>
      <c r="M1093" s="337"/>
    </row>
    <row r="1094" spans="8:13" s="335" customFormat="1" ht="14.25" x14ac:dyDescent="0.2">
      <c r="H1094" s="337"/>
      <c r="I1094" s="337"/>
      <c r="J1094" s="337"/>
      <c r="K1094" s="337"/>
      <c r="L1094" s="337"/>
      <c r="M1094" s="337"/>
    </row>
    <row r="1095" spans="8:13" s="335" customFormat="1" ht="14.25" x14ac:dyDescent="0.2">
      <c r="H1095" s="337"/>
      <c r="I1095" s="337"/>
      <c r="J1095" s="337"/>
      <c r="K1095" s="337"/>
      <c r="L1095" s="337"/>
      <c r="M1095" s="337"/>
    </row>
    <row r="1096" spans="8:13" s="335" customFormat="1" ht="14.25" x14ac:dyDescent="0.2">
      <c r="H1096" s="337"/>
      <c r="I1096" s="337"/>
      <c r="J1096" s="337"/>
      <c r="K1096" s="337"/>
      <c r="L1096" s="337"/>
      <c r="M1096" s="337"/>
    </row>
    <row r="1097" spans="8:13" s="335" customFormat="1" ht="14.25" x14ac:dyDescent="0.2">
      <c r="H1097" s="337"/>
      <c r="I1097" s="337"/>
      <c r="J1097" s="337"/>
      <c r="K1097" s="337"/>
      <c r="L1097" s="337"/>
      <c r="M1097" s="337"/>
    </row>
    <row r="1098" spans="8:13" s="335" customFormat="1" ht="14.25" x14ac:dyDescent="0.2">
      <c r="H1098" s="337"/>
      <c r="I1098" s="337"/>
      <c r="J1098" s="337"/>
      <c r="K1098" s="337"/>
      <c r="L1098" s="337"/>
      <c r="M1098" s="337"/>
    </row>
    <row r="1099" spans="8:13" s="335" customFormat="1" ht="14.25" x14ac:dyDescent="0.2">
      <c r="H1099" s="337"/>
      <c r="I1099" s="337"/>
      <c r="J1099" s="337"/>
      <c r="K1099" s="337"/>
      <c r="L1099" s="337"/>
      <c r="M1099" s="337"/>
    </row>
    <row r="1100" spans="8:13" s="335" customFormat="1" ht="14.25" x14ac:dyDescent="0.2">
      <c r="H1100" s="337"/>
      <c r="I1100" s="337"/>
      <c r="J1100" s="337"/>
      <c r="K1100" s="337"/>
      <c r="L1100" s="337"/>
      <c r="M1100" s="337"/>
    </row>
    <row r="1101" spans="8:13" s="335" customFormat="1" ht="14.25" x14ac:dyDescent="0.2">
      <c r="H1101" s="337"/>
      <c r="I1101" s="337"/>
      <c r="J1101" s="337"/>
      <c r="K1101" s="337"/>
      <c r="L1101" s="337"/>
      <c r="M1101" s="337"/>
    </row>
    <row r="1102" spans="8:13" s="335" customFormat="1" ht="14.25" x14ac:dyDescent="0.2">
      <c r="H1102" s="337"/>
      <c r="I1102" s="337"/>
      <c r="J1102" s="337"/>
      <c r="K1102" s="337"/>
      <c r="L1102" s="337"/>
      <c r="M1102" s="337"/>
    </row>
    <row r="1103" spans="8:13" s="335" customFormat="1" ht="14.25" x14ac:dyDescent="0.2">
      <c r="H1103" s="337"/>
      <c r="I1103" s="337"/>
      <c r="J1103" s="337"/>
      <c r="K1103" s="337"/>
      <c r="L1103" s="337"/>
      <c r="M1103" s="337"/>
    </row>
    <row r="1104" spans="8:13" s="335" customFormat="1" ht="14.25" x14ac:dyDescent="0.2">
      <c r="H1104" s="337"/>
      <c r="I1104" s="337"/>
      <c r="J1104" s="337"/>
      <c r="K1104" s="337"/>
      <c r="L1104" s="337"/>
      <c r="M1104" s="337"/>
    </row>
    <row r="1105" spans="8:13" s="335" customFormat="1" ht="14.25" x14ac:dyDescent="0.2">
      <c r="H1105" s="337"/>
      <c r="I1105" s="337"/>
      <c r="J1105" s="337"/>
      <c r="K1105" s="337"/>
      <c r="L1105" s="337"/>
      <c r="M1105" s="337"/>
    </row>
    <row r="1106" spans="8:13" s="335" customFormat="1" ht="14.25" x14ac:dyDescent="0.2">
      <c r="H1106" s="337"/>
      <c r="I1106" s="337"/>
      <c r="J1106" s="337"/>
      <c r="K1106" s="337"/>
      <c r="L1106" s="337"/>
      <c r="M1106" s="337"/>
    </row>
    <row r="1107" spans="8:13" s="335" customFormat="1" ht="14.25" x14ac:dyDescent="0.2">
      <c r="H1107" s="337"/>
      <c r="I1107" s="337"/>
      <c r="J1107" s="337"/>
      <c r="K1107" s="337"/>
      <c r="L1107" s="337"/>
      <c r="M1107" s="337"/>
    </row>
    <row r="1108" spans="8:13" s="335" customFormat="1" ht="14.25" x14ac:dyDescent="0.2">
      <c r="H1108" s="337"/>
      <c r="I1108" s="337"/>
      <c r="J1108" s="337"/>
      <c r="K1108" s="337"/>
      <c r="L1108" s="337"/>
      <c r="M1108" s="337"/>
    </row>
    <row r="1109" spans="8:13" s="335" customFormat="1" ht="14.25" x14ac:dyDescent="0.2">
      <c r="H1109" s="337"/>
      <c r="I1109" s="337"/>
      <c r="J1109" s="337"/>
      <c r="K1109" s="337"/>
      <c r="L1109" s="337"/>
      <c r="M1109" s="337"/>
    </row>
    <row r="1110" spans="8:13" s="335" customFormat="1" ht="14.25" x14ac:dyDescent="0.2">
      <c r="H1110" s="337"/>
      <c r="I1110" s="337"/>
      <c r="J1110" s="337"/>
      <c r="K1110" s="337"/>
      <c r="L1110" s="337"/>
      <c r="M1110" s="337"/>
    </row>
    <row r="1111" spans="8:13" s="335" customFormat="1" ht="14.25" x14ac:dyDescent="0.2">
      <c r="H1111" s="337"/>
      <c r="I1111" s="337"/>
      <c r="J1111" s="337"/>
      <c r="K1111" s="337"/>
      <c r="L1111" s="337"/>
      <c r="M1111" s="337"/>
    </row>
    <row r="1112" spans="8:13" s="335" customFormat="1" ht="14.25" x14ac:dyDescent="0.2">
      <c r="H1112" s="337"/>
      <c r="I1112" s="337"/>
      <c r="J1112" s="337"/>
      <c r="K1112" s="337"/>
      <c r="L1112" s="337"/>
      <c r="M1112" s="337"/>
    </row>
    <row r="1113" spans="8:13" s="335" customFormat="1" ht="14.25" x14ac:dyDescent="0.2">
      <c r="H1113" s="337"/>
      <c r="I1113" s="337"/>
      <c r="J1113" s="337"/>
      <c r="K1113" s="337"/>
      <c r="L1113" s="337"/>
      <c r="M1113" s="337"/>
    </row>
    <row r="1114" spans="8:13" s="335" customFormat="1" ht="14.25" x14ac:dyDescent="0.2">
      <c r="H1114" s="337"/>
      <c r="I1114" s="337"/>
      <c r="J1114" s="337"/>
      <c r="K1114" s="337"/>
      <c r="L1114" s="337"/>
      <c r="M1114" s="337"/>
    </row>
    <row r="1115" spans="8:13" s="335" customFormat="1" ht="14.25" x14ac:dyDescent="0.2">
      <c r="H1115" s="337"/>
      <c r="I1115" s="337"/>
      <c r="J1115" s="337"/>
      <c r="K1115" s="337"/>
      <c r="L1115" s="337"/>
      <c r="M1115" s="337"/>
    </row>
    <row r="1116" spans="8:13" s="335" customFormat="1" ht="14.25" x14ac:dyDescent="0.2">
      <c r="H1116" s="337"/>
      <c r="I1116" s="337"/>
      <c r="J1116" s="337"/>
      <c r="K1116" s="337"/>
      <c r="L1116" s="337"/>
      <c r="M1116" s="337"/>
    </row>
    <row r="1117" spans="8:13" s="335" customFormat="1" ht="14.25" x14ac:dyDescent="0.2">
      <c r="H1117" s="337"/>
      <c r="I1117" s="337"/>
      <c r="J1117" s="337"/>
      <c r="K1117" s="337"/>
      <c r="L1117" s="337"/>
      <c r="M1117" s="337"/>
    </row>
    <row r="1118" spans="8:13" s="335" customFormat="1" ht="14.25" x14ac:dyDescent="0.2">
      <c r="H1118" s="337"/>
      <c r="I1118" s="337"/>
      <c r="J1118" s="337"/>
      <c r="K1118" s="337"/>
      <c r="L1118" s="337"/>
      <c r="M1118" s="337"/>
    </row>
    <row r="1119" spans="8:13" s="335" customFormat="1" ht="14.25" x14ac:dyDescent="0.2">
      <c r="H1119" s="337"/>
      <c r="I1119" s="337"/>
      <c r="J1119" s="337"/>
      <c r="K1119" s="337"/>
      <c r="L1119" s="337"/>
      <c r="M1119" s="337"/>
    </row>
    <row r="1120" spans="8:13" s="335" customFormat="1" ht="14.25" x14ac:dyDescent="0.2">
      <c r="H1120" s="337"/>
      <c r="I1120" s="337"/>
      <c r="J1120" s="337"/>
      <c r="K1120" s="337"/>
      <c r="L1120" s="337"/>
      <c r="M1120" s="337"/>
    </row>
    <row r="1121" spans="8:13" s="335" customFormat="1" ht="14.25" x14ac:dyDescent="0.2">
      <c r="H1121" s="337"/>
      <c r="I1121" s="337"/>
      <c r="J1121" s="337"/>
      <c r="K1121" s="337"/>
      <c r="L1121" s="337"/>
      <c r="M1121" s="337"/>
    </row>
    <row r="1122" spans="8:13" s="335" customFormat="1" ht="14.25" x14ac:dyDescent="0.2">
      <c r="H1122" s="337"/>
      <c r="I1122" s="337"/>
      <c r="J1122" s="337"/>
      <c r="K1122" s="337"/>
      <c r="L1122" s="337"/>
      <c r="M1122" s="337"/>
    </row>
    <row r="1123" spans="8:13" s="335" customFormat="1" ht="14.25" x14ac:dyDescent="0.2">
      <c r="H1123" s="337"/>
      <c r="I1123" s="337"/>
      <c r="J1123" s="337"/>
      <c r="K1123" s="337"/>
      <c r="L1123" s="337"/>
      <c r="M1123" s="337"/>
    </row>
    <row r="1124" spans="8:13" s="335" customFormat="1" ht="14.25" x14ac:dyDescent="0.2">
      <c r="H1124" s="337"/>
      <c r="I1124" s="337"/>
      <c r="J1124" s="337"/>
      <c r="K1124" s="337"/>
      <c r="L1124" s="337"/>
      <c r="M1124" s="337"/>
    </row>
    <row r="1125" spans="8:13" s="335" customFormat="1" ht="14.25" x14ac:dyDescent="0.2">
      <c r="H1125" s="337"/>
      <c r="I1125" s="337"/>
      <c r="J1125" s="337"/>
      <c r="K1125" s="337"/>
      <c r="L1125" s="337"/>
      <c r="M1125" s="337"/>
    </row>
    <row r="1126" spans="8:13" s="335" customFormat="1" ht="14.25" x14ac:dyDescent="0.2">
      <c r="H1126" s="337"/>
      <c r="I1126" s="337"/>
      <c r="J1126" s="337"/>
      <c r="K1126" s="337"/>
      <c r="L1126" s="337"/>
      <c r="M1126" s="337"/>
    </row>
    <row r="1127" spans="8:13" s="335" customFormat="1" ht="14.25" x14ac:dyDescent="0.2">
      <c r="H1127" s="337"/>
      <c r="I1127" s="337"/>
      <c r="J1127" s="337"/>
      <c r="K1127" s="337"/>
      <c r="L1127" s="337"/>
      <c r="M1127" s="337"/>
    </row>
    <row r="1128" spans="8:13" s="335" customFormat="1" ht="14.25" x14ac:dyDescent="0.2">
      <c r="H1128" s="337"/>
      <c r="I1128" s="337"/>
      <c r="J1128" s="337"/>
      <c r="K1128" s="337"/>
      <c r="L1128" s="337"/>
      <c r="M1128" s="337"/>
    </row>
    <row r="1129" spans="8:13" s="335" customFormat="1" ht="14.25" x14ac:dyDescent="0.2">
      <c r="H1129" s="337"/>
      <c r="I1129" s="337"/>
      <c r="J1129" s="337"/>
      <c r="K1129" s="337"/>
      <c r="L1129" s="337"/>
      <c r="M1129" s="337"/>
    </row>
    <row r="1130" spans="8:13" s="335" customFormat="1" ht="14.25" x14ac:dyDescent="0.2">
      <c r="H1130" s="337"/>
      <c r="I1130" s="337"/>
      <c r="J1130" s="337"/>
      <c r="K1130" s="337"/>
      <c r="L1130" s="337"/>
      <c r="M1130" s="337"/>
    </row>
    <row r="1131" spans="8:13" s="335" customFormat="1" ht="14.25" x14ac:dyDescent="0.2">
      <c r="H1131" s="337"/>
      <c r="I1131" s="337"/>
      <c r="J1131" s="337"/>
      <c r="K1131" s="337"/>
      <c r="L1131" s="337"/>
      <c r="M1131" s="337"/>
    </row>
    <row r="1132" spans="8:13" s="335" customFormat="1" ht="14.25" x14ac:dyDescent="0.2">
      <c r="H1132" s="337"/>
      <c r="I1132" s="337"/>
      <c r="J1132" s="337"/>
      <c r="K1132" s="337"/>
      <c r="L1132" s="337"/>
      <c r="M1132" s="337"/>
    </row>
    <row r="1133" spans="8:13" s="335" customFormat="1" ht="14.25" x14ac:dyDescent="0.2">
      <c r="H1133" s="337"/>
      <c r="I1133" s="337"/>
      <c r="J1133" s="337"/>
      <c r="K1133" s="337"/>
      <c r="L1133" s="337"/>
      <c r="M1133" s="337"/>
    </row>
    <row r="1134" spans="8:13" s="335" customFormat="1" ht="14.25" x14ac:dyDescent="0.2">
      <c r="H1134" s="337"/>
      <c r="I1134" s="337"/>
      <c r="J1134" s="337"/>
      <c r="K1134" s="337"/>
      <c r="L1134" s="337"/>
      <c r="M1134" s="337"/>
    </row>
    <row r="1135" spans="8:13" s="335" customFormat="1" ht="14.25" x14ac:dyDescent="0.2">
      <c r="H1135" s="337"/>
      <c r="I1135" s="337"/>
      <c r="J1135" s="337"/>
      <c r="K1135" s="337"/>
      <c r="L1135" s="337"/>
      <c r="M1135" s="337"/>
    </row>
    <row r="1136" spans="8:13" s="335" customFormat="1" ht="14.25" x14ac:dyDescent="0.2">
      <c r="H1136" s="337"/>
      <c r="I1136" s="337"/>
      <c r="J1136" s="337"/>
      <c r="K1136" s="337"/>
      <c r="L1136" s="337"/>
      <c r="M1136" s="337"/>
    </row>
    <row r="1137" spans="8:13" s="335" customFormat="1" ht="14.25" x14ac:dyDescent="0.2">
      <c r="H1137" s="337"/>
      <c r="I1137" s="337"/>
      <c r="J1137" s="337"/>
      <c r="K1137" s="337"/>
      <c r="L1137" s="337"/>
      <c r="M1137" s="337"/>
    </row>
    <row r="1138" spans="8:13" s="335" customFormat="1" ht="14.25" x14ac:dyDescent="0.2">
      <c r="H1138" s="337"/>
      <c r="I1138" s="337"/>
      <c r="J1138" s="337"/>
      <c r="K1138" s="337"/>
      <c r="L1138" s="337"/>
      <c r="M1138" s="337"/>
    </row>
    <row r="1139" spans="8:13" s="335" customFormat="1" ht="14.25" x14ac:dyDescent="0.2">
      <c r="H1139" s="337"/>
      <c r="I1139" s="337"/>
      <c r="J1139" s="337"/>
      <c r="K1139" s="337"/>
      <c r="L1139" s="337"/>
      <c r="M1139" s="337"/>
    </row>
    <row r="1140" spans="8:13" s="335" customFormat="1" ht="14.25" x14ac:dyDescent="0.2">
      <c r="H1140" s="337"/>
      <c r="I1140" s="337"/>
      <c r="J1140" s="337"/>
      <c r="K1140" s="337"/>
      <c r="L1140" s="337"/>
      <c r="M1140" s="337"/>
    </row>
    <row r="1141" spans="8:13" s="335" customFormat="1" ht="14.25" x14ac:dyDescent="0.2">
      <c r="H1141" s="337"/>
      <c r="I1141" s="337"/>
      <c r="J1141" s="337"/>
      <c r="K1141" s="337"/>
      <c r="L1141" s="337"/>
      <c r="M1141" s="337"/>
    </row>
    <row r="1142" spans="8:13" s="335" customFormat="1" ht="14.25" x14ac:dyDescent="0.2">
      <c r="H1142" s="337"/>
      <c r="I1142" s="337"/>
      <c r="J1142" s="337"/>
      <c r="K1142" s="337"/>
      <c r="L1142" s="337"/>
      <c r="M1142" s="337"/>
    </row>
    <row r="1143" spans="8:13" s="335" customFormat="1" ht="14.25" x14ac:dyDescent="0.2">
      <c r="H1143" s="337"/>
      <c r="I1143" s="337"/>
      <c r="J1143" s="337"/>
      <c r="K1143" s="337"/>
      <c r="L1143" s="337"/>
      <c r="M1143" s="337"/>
    </row>
    <row r="1144" spans="8:13" s="335" customFormat="1" ht="14.25" x14ac:dyDescent="0.2">
      <c r="H1144" s="337"/>
      <c r="I1144" s="337"/>
      <c r="J1144" s="337"/>
      <c r="K1144" s="337"/>
      <c r="L1144" s="337"/>
      <c r="M1144" s="337"/>
    </row>
    <row r="1145" spans="8:13" s="335" customFormat="1" ht="14.25" x14ac:dyDescent="0.2">
      <c r="H1145" s="337"/>
      <c r="I1145" s="337"/>
      <c r="J1145" s="337"/>
      <c r="K1145" s="337"/>
      <c r="L1145" s="337"/>
      <c r="M1145" s="337"/>
    </row>
    <row r="1146" spans="8:13" s="335" customFormat="1" ht="14.25" x14ac:dyDescent="0.2">
      <c r="H1146" s="337"/>
      <c r="I1146" s="337"/>
      <c r="J1146" s="337"/>
      <c r="K1146" s="337"/>
      <c r="L1146" s="337"/>
      <c r="M1146" s="337"/>
    </row>
    <row r="1147" spans="8:13" s="335" customFormat="1" ht="14.25" x14ac:dyDescent="0.2">
      <c r="H1147" s="337"/>
      <c r="I1147" s="337"/>
      <c r="J1147" s="337"/>
      <c r="K1147" s="337"/>
      <c r="L1147" s="337"/>
      <c r="M1147" s="337"/>
    </row>
    <row r="1148" spans="8:13" s="335" customFormat="1" ht="14.25" x14ac:dyDescent="0.2">
      <c r="H1148" s="337"/>
      <c r="I1148" s="337"/>
      <c r="J1148" s="337"/>
      <c r="K1148" s="337"/>
      <c r="L1148" s="337"/>
      <c r="M1148" s="337"/>
    </row>
    <row r="1149" spans="8:13" s="335" customFormat="1" ht="14.25" x14ac:dyDescent="0.2">
      <c r="H1149" s="337"/>
      <c r="I1149" s="337"/>
      <c r="J1149" s="337"/>
      <c r="K1149" s="337"/>
      <c r="L1149" s="337"/>
      <c r="M1149" s="337"/>
    </row>
    <row r="1150" spans="8:13" s="335" customFormat="1" ht="14.25" x14ac:dyDescent="0.2">
      <c r="H1150" s="337"/>
      <c r="I1150" s="337"/>
      <c r="J1150" s="337"/>
      <c r="K1150" s="337"/>
      <c r="L1150" s="337"/>
      <c r="M1150" s="337"/>
    </row>
    <row r="1151" spans="8:13" s="335" customFormat="1" ht="14.25" x14ac:dyDescent="0.2">
      <c r="H1151" s="337"/>
      <c r="I1151" s="337"/>
      <c r="J1151" s="337"/>
      <c r="K1151" s="337"/>
      <c r="L1151" s="337"/>
      <c r="M1151" s="337"/>
    </row>
    <row r="1152" spans="8:13" s="335" customFormat="1" ht="14.25" x14ac:dyDescent="0.2">
      <c r="H1152" s="337"/>
      <c r="I1152" s="337"/>
      <c r="J1152" s="337"/>
      <c r="K1152" s="337"/>
      <c r="L1152" s="337"/>
      <c r="M1152" s="337"/>
    </row>
    <row r="1153" spans="8:13" s="335" customFormat="1" ht="14.25" x14ac:dyDescent="0.2">
      <c r="H1153" s="337"/>
      <c r="I1153" s="337"/>
      <c r="J1153" s="337"/>
      <c r="K1153" s="337"/>
      <c r="L1153" s="337"/>
      <c r="M1153" s="337"/>
    </row>
    <row r="1154" spans="8:13" s="335" customFormat="1" ht="14.25" x14ac:dyDescent="0.2">
      <c r="H1154" s="337"/>
      <c r="I1154" s="337"/>
      <c r="J1154" s="337"/>
      <c r="K1154" s="337"/>
      <c r="L1154" s="337"/>
      <c r="M1154" s="337"/>
    </row>
    <row r="1155" spans="8:13" s="335" customFormat="1" ht="14.25" x14ac:dyDescent="0.2">
      <c r="H1155" s="337"/>
      <c r="I1155" s="337"/>
      <c r="J1155" s="337"/>
      <c r="K1155" s="337"/>
      <c r="L1155" s="337"/>
      <c r="M1155" s="337"/>
    </row>
    <row r="1156" spans="8:13" s="335" customFormat="1" ht="14.25" x14ac:dyDescent="0.2">
      <c r="H1156" s="337"/>
      <c r="I1156" s="337"/>
      <c r="J1156" s="337"/>
      <c r="K1156" s="337"/>
      <c r="L1156" s="337"/>
      <c r="M1156" s="337"/>
    </row>
    <row r="1157" spans="8:13" s="335" customFormat="1" ht="14.25" x14ac:dyDescent="0.2">
      <c r="H1157" s="337"/>
      <c r="I1157" s="337"/>
      <c r="J1157" s="337"/>
      <c r="K1157" s="337"/>
      <c r="L1157" s="337"/>
      <c r="M1157" s="337"/>
    </row>
    <row r="1158" spans="8:13" s="335" customFormat="1" ht="14.25" x14ac:dyDescent="0.2">
      <c r="H1158" s="337"/>
      <c r="I1158" s="337"/>
      <c r="J1158" s="337"/>
      <c r="K1158" s="337"/>
      <c r="L1158" s="337"/>
      <c r="M1158" s="337"/>
    </row>
    <row r="1159" spans="8:13" s="335" customFormat="1" ht="14.25" x14ac:dyDescent="0.2">
      <c r="H1159" s="337"/>
      <c r="I1159" s="337"/>
      <c r="J1159" s="337"/>
      <c r="K1159" s="337"/>
      <c r="L1159" s="337"/>
      <c r="M1159" s="337"/>
    </row>
    <row r="1160" spans="8:13" s="335" customFormat="1" ht="14.25" x14ac:dyDescent="0.2">
      <c r="H1160" s="337"/>
      <c r="I1160" s="337"/>
      <c r="J1160" s="337"/>
      <c r="K1160" s="337"/>
      <c r="L1160" s="337"/>
      <c r="M1160" s="337"/>
    </row>
    <row r="1161" spans="8:13" s="335" customFormat="1" ht="14.25" x14ac:dyDescent="0.2">
      <c r="H1161" s="337"/>
      <c r="I1161" s="337"/>
      <c r="J1161" s="337"/>
      <c r="K1161" s="337"/>
      <c r="L1161" s="337"/>
      <c r="M1161" s="337"/>
    </row>
    <row r="1162" spans="8:13" s="335" customFormat="1" ht="14.25" x14ac:dyDescent="0.2">
      <c r="H1162" s="337"/>
      <c r="I1162" s="337"/>
      <c r="J1162" s="337"/>
      <c r="K1162" s="337"/>
      <c r="L1162" s="337"/>
      <c r="M1162" s="337"/>
    </row>
    <row r="1163" spans="8:13" s="335" customFormat="1" ht="14.25" x14ac:dyDescent="0.2">
      <c r="H1163" s="337"/>
      <c r="I1163" s="337"/>
      <c r="J1163" s="337"/>
      <c r="K1163" s="337"/>
      <c r="L1163" s="337"/>
      <c r="M1163" s="337"/>
    </row>
    <row r="1164" spans="8:13" s="335" customFormat="1" ht="14.25" x14ac:dyDescent="0.2">
      <c r="H1164" s="337"/>
      <c r="I1164" s="337"/>
      <c r="J1164" s="337"/>
      <c r="K1164" s="337"/>
      <c r="L1164" s="337"/>
      <c r="M1164" s="337"/>
    </row>
    <row r="1165" spans="8:13" s="335" customFormat="1" ht="14.25" x14ac:dyDescent="0.2">
      <c r="H1165" s="337"/>
      <c r="I1165" s="337"/>
      <c r="J1165" s="337"/>
      <c r="K1165" s="337"/>
      <c r="L1165" s="337"/>
      <c r="M1165" s="337"/>
    </row>
    <row r="1166" spans="8:13" s="335" customFormat="1" ht="14.25" x14ac:dyDescent="0.2">
      <c r="H1166" s="337"/>
      <c r="I1166" s="337"/>
      <c r="J1166" s="337"/>
      <c r="K1166" s="337"/>
      <c r="L1166" s="337"/>
      <c r="M1166" s="337"/>
    </row>
    <row r="1167" spans="8:13" s="335" customFormat="1" ht="14.25" x14ac:dyDescent="0.2">
      <c r="H1167" s="337"/>
      <c r="I1167" s="337"/>
      <c r="J1167" s="337"/>
      <c r="K1167" s="337"/>
      <c r="L1167" s="337"/>
      <c r="M1167" s="337"/>
    </row>
    <row r="1168" spans="8:13" s="335" customFormat="1" ht="14.25" x14ac:dyDescent="0.2">
      <c r="H1168" s="337"/>
      <c r="I1168" s="337"/>
      <c r="J1168" s="337"/>
      <c r="K1168" s="337"/>
      <c r="L1168" s="337"/>
      <c r="M1168" s="337"/>
    </row>
    <row r="1169" spans="8:13" s="335" customFormat="1" ht="14.25" x14ac:dyDescent="0.2">
      <c r="H1169" s="337"/>
      <c r="I1169" s="337"/>
      <c r="J1169" s="337"/>
      <c r="K1169" s="337"/>
      <c r="L1169" s="337"/>
      <c r="M1169" s="337"/>
    </row>
    <row r="1170" spans="8:13" s="335" customFormat="1" ht="14.25" x14ac:dyDescent="0.2">
      <c r="H1170" s="337"/>
      <c r="I1170" s="337"/>
      <c r="J1170" s="337"/>
      <c r="K1170" s="337"/>
      <c r="L1170" s="337"/>
      <c r="M1170" s="337"/>
    </row>
    <row r="1171" spans="8:13" s="335" customFormat="1" ht="14.25" x14ac:dyDescent="0.2">
      <c r="H1171" s="337"/>
      <c r="I1171" s="337"/>
      <c r="J1171" s="337"/>
      <c r="K1171" s="337"/>
      <c r="L1171" s="337"/>
      <c r="M1171" s="337"/>
    </row>
    <row r="1172" spans="8:13" s="335" customFormat="1" ht="14.25" x14ac:dyDescent="0.2">
      <c r="H1172" s="337"/>
      <c r="I1172" s="337"/>
      <c r="J1172" s="337"/>
      <c r="K1172" s="337"/>
      <c r="L1172" s="337"/>
      <c r="M1172" s="337"/>
    </row>
    <row r="1173" spans="8:13" s="335" customFormat="1" ht="14.25" x14ac:dyDescent="0.2">
      <c r="H1173" s="337"/>
      <c r="I1173" s="337"/>
      <c r="J1173" s="337"/>
      <c r="K1173" s="337"/>
      <c r="L1173" s="337"/>
      <c r="M1173" s="337"/>
    </row>
    <row r="1174" spans="8:13" s="335" customFormat="1" ht="14.25" x14ac:dyDescent="0.2">
      <c r="H1174" s="337"/>
      <c r="I1174" s="337"/>
      <c r="J1174" s="337"/>
      <c r="K1174" s="337"/>
      <c r="L1174" s="337"/>
      <c r="M1174" s="337"/>
    </row>
    <row r="1175" spans="8:13" s="335" customFormat="1" ht="14.25" x14ac:dyDescent="0.2">
      <c r="H1175" s="337"/>
      <c r="I1175" s="337"/>
      <c r="J1175" s="337"/>
      <c r="K1175" s="337"/>
      <c r="L1175" s="337"/>
      <c r="M1175" s="337"/>
    </row>
    <row r="1176" spans="8:13" s="335" customFormat="1" ht="14.25" x14ac:dyDescent="0.2">
      <c r="H1176" s="337"/>
      <c r="I1176" s="337"/>
      <c r="J1176" s="337"/>
      <c r="K1176" s="337"/>
      <c r="L1176" s="337"/>
      <c r="M1176" s="337"/>
    </row>
    <row r="1177" spans="8:13" s="335" customFormat="1" ht="14.25" x14ac:dyDescent="0.2">
      <c r="H1177" s="337"/>
      <c r="I1177" s="337"/>
      <c r="J1177" s="337"/>
      <c r="K1177" s="337"/>
      <c r="L1177" s="337"/>
      <c r="M1177" s="337"/>
    </row>
    <row r="1178" spans="8:13" s="335" customFormat="1" ht="14.25" x14ac:dyDescent="0.2">
      <c r="H1178" s="337"/>
      <c r="I1178" s="337"/>
      <c r="J1178" s="337"/>
      <c r="K1178" s="337"/>
      <c r="L1178" s="337"/>
      <c r="M1178" s="337"/>
    </row>
    <row r="1179" spans="8:13" s="335" customFormat="1" ht="14.25" x14ac:dyDescent="0.2">
      <c r="H1179" s="337"/>
      <c r="I1179" s="337"/>
      <c r="J1179" s="337"/>
      <c r="K1179" s="337"/>
      <c r="L1179" s="337"/>
      <c r="M1179" s="337"/>
    </row>
    <row r="1180" spans="8:13" s="335" customFormat="1" ht="14.25" x14ac:dyDescent="0.2">
      <c r="H1180" s="337"/>
      <c r="I1180" s="337"/>
      <c r="J1180" s="337"/>
      <c r="K1180" s="337"/>
      <c r="L1180" s="337"/>
      <c r="M1180" s="337"/>
    </row>
    <row r="1181" spans="8:13" s="335" customFormat="1" ht="14.25" x14ac:dyDescent="0.2">
      <c r="H1181" s="337"/>
      <c r="I1181" s="337"/>
      <c r="J1181" s="337"/>
      <c r="K1181" s="337"/>
      <c r="L1181" s="337"/>
      <c r="M1181" s="337"/>
    </row>
    <row r="1182" spans="8:13" s="335" customFormat="1" ht="14.25" x14ac:dyDescent="0.2">
      <c r="H1182" s="337"/>
      <c r="I1182" s="337"/>
      <c r="J1182" s="337"/>
      <c r="K1182" s="337"/>
      <c r="L1182" s="337"/>
      <c r="M1182" s="337"/>
    </row>
    <row r="1183" spans="8:13" s="335" customFormat="1" ht="14.25" x14ac:dyDescent="0.2">
      <c r="H1183" s="337"/>
      <c r="I1183" s="337"/>
      <c r="J1183" s="337"/>
      <c r="K1183" s="337"/>
      <c r="L1183" s="337"/>
      <c r="M1183" s="337"/>
    </row>
    <row r="1184" spans="8:13" s="335" customFormat="1" ht="14.25" x14ac:dyDescent="0.2">
      <c r="H1184" s="337"/>
      <c r="I1184" s="337"/>
      <c r="J1184" s="337"/>
      <c r="K1184" s="337"/>
      <c r="L1184" s="337"/>
      <c r="M1184" s="337"/>
    </row>
    <row r="1185" spans="8:13" s="335" customFormat="1" ht="14.25" x14ac:dyDescent="0.2">
      <c r="H1185" s="337"/>
      <c r="I1185" s="337"/>
      <c r="J1185" s="337"/>
      <c r="K1185" s="337"/>
      <c r="L1185" s="337"/>
      <c r="M1185" s="337"/>
    </row>
    <row r="1186" spans="8:13" s="335" customFormat="1" ht="14.25" x14ac:dyDescent="0.2">
      <c r="H1186" s="337"/>
      <c r="I1186" s="337"/>
      <c r="J1186" s="337"/>
      <c r="K1186" s="337"/>
      <c r="L1186" s="337"/>
      <c r="M1186" s="337"/>
    </row>
    <row r="1187" spans="8:13" s="335" customFormat="1" ht="14.25" x14ac:dyDescent="0.2">
      <c r="H1187" s="337"/>
      <c r="I1187" s="337"/>
      <c r="J1187" s="337"/>
      <c r="K1187" s="337"/>
      <c r="L1187" s="337"/>
      <c r="M1187" s="337"/>
    </row>
    <row r="1188" spans="8:13" s="335" customFormat="1" ht="14.25" x14ac:dyDescent="0.2">
      <c r="H1188" s="337"/>
      <c r="I1188" s="337"/>
      <c r="J1188" s="337"/>
      <c r="K1188" s="337"/>
      <c r="L1188" s="337"/>
      <c r="M1188" s="337"/>
    </row>
    <row r="1189" spans="8:13" s="335" customFormat="1" ht="14.25" x14ac:dyDescent="0.2">
      <c r="H1189" s="337"/>
      <c r="I1189" s="337"/>
      <c r="J1189" s="337"/>
      <c r="K1189" s="337"/>
      <c r="L1189" s="337"/>
      <c r="M1189" s="337"/>
    </row>
    <row r="1190" spans="8:13" s="335" customFormat="1" ht="14.25" x14ac:dyDescent="0.2">
      <c r="H1190" s="337"/>
      <c r="I1190" s="337"/>
      <c r="J1190" s="337"/>
      <c r="K1190" s="337"/>
      <c r="L1190" s="337"/>
      <c r="M1190" s="337"/>
    </row>
    <row r="1191" spans="8:13" s="335" customFormat="1" ht="14.25" x14ac:dyDescent="0.2">
      <c r="H1191" s="337"/>
      <c r="I1191" s="337"/>
      <c r="J1191" s="337"/>
      <c r="K1191" s="337"/>
      <c r="L1191" s="337"/>
      <c r="M1191" s="337"/>
    </row>
    <row r="1192" spans="8:13" s="335" customFormat="1" ht="14.25" x14ac:dyDescent="0.2">
      <c r="H1192" s="337"/>
      <c r="I1192" s="337"/>
      <c r="J1192" s="337"/>
      <c r="K1192" s="337"/>
      <c r="L1192" s="337"/>
      <c r="M1192" s="337"/>
    </row>
    <row r="1193" spans="8:13" s="335" customFormat="1" ht="14.25" x14ac:dyDescent="0.2">
      <c r="H1193" s="337"/>
      <c r="I1193" s="337"/>
      <c r="J1193" s="337"/>
      <c r="K1193" s="337"/>
      <c r="L1193" s="337"/>
      <c r="M1193" s="337"/>
    </row>
    <row r="1194" spans="8:13" s="335" customFormat="1" ht="14.25" x14ac:dyDescent="0.2">
      <c r="H1194" s="337"/>
      <c r="I1194" s="337"/>
      <c r="J1194" s="337"/>
      <c r="K1194" s="337"/>
      <c r="L1194" s="337"/>
      <c r="M1194" s="337"/>
    </row>
    <row r="1195" spans="8:13" s="335" customFormat="1" ht="14.25" x14ac:dyDescent="0.2">
      <c r="H1195" s="337"/>
      <c r="I1195" s="337"/>
      <c r="J1195" s="337"/>
      <c r="K1195" s="337"/>
      <c r="L1195" s="337"/>
      <c r="M1195" s="337"/>
    </row>
    <row r="1196" spans="8:13" s="335" customFormat="1" ht="14.25" x14ac:dyDescent="0.2">
      <c r="H1196" s="337"/>
      <c r="I1196" s="337"/>
      <c r="J1196" s="337"/>
      <c r="K1196" s="337"/>
      <c r="L1196" s="337"/>
      <c r="M1196" s="337"/>
    </row>
    <row r="1197" spans="8:13" s="335" customFormat="1" ht="14.25" x14ac:dyDescent="0.2">
      <c r="H1197" s="337"/>
      <c r="I1197" s="337"/>
      <c r="J1197" s="337"/>
      <c r="K1197" s="337"/>
      <c r="L1197" s="337"/>
      <c r="M1197" s="337"/>
    </row>
    <row r="1198" spans="8:13" s="335" customFormat="1" ht="14.25" x14ac:dyDescent="0.2">
      <c r="H1198" s="337"/>
      <c r="I1198" s="337"/>
      <c r="J1198" s="337"/>
      <c r="K1198" s="337"/>
      <c r="L1198" s="337"/>
      <c r="M1198" s="337"/>
    </row>
    <row r="1199" spans="8:13" s="335" customFormat="1" ht="14.25" x14ac:dyDescent="0.2">
      <c r="H1199" s="337"/>
      <c r="I1199" s="337"/>
      <c r="J1199" s="337"/>
      <c r="K1199" s="337"/>
      <c r="L1199" s="337"/>
      <c r="M1199" s="337"/>
    </row>
    <row r="1200" spans="8:13" s="335" customFormat="1" ht="14.25" x14ac:dyDescent="0.2">
      <c r="H1200" s="337"/>
      <c r="I1200" s="337"/>
      <c r="J1200" s="337"/>
      <c r="K1200" s="337"/>
      <c r="L1200" s="337"/>
      <c r="M1200" s="337"/>
    </row>
    <row r="1201" spans="8:13" s="335" customFormat="1" ht="14.25" x14ac:dyDescent="0.2">
      <c r="H1201" s="337"/>
      <c r="I1201" s="337"/>
      <c r="J1201" s="337"/>
      <c r="K1201" s="337"/>
      <c r="L1201" s="337"/>
      <c r="M1201" s="337"/>
    </row>
    <row r="1202" spans="8:13" s="335" customFormat="1" ht="14.25" x14ac:dyDescent="0.2">
      <c r="H1202" s="337"/>
      <c r="I1202" s="337"/>
      <c r="J1202" s="337"/>
      <c r="K1202" s="337"/>
      <c r="L1202" s="337"/>
      <c r="M1202" s="337"/>
    </row>
    <row r="1203" spans="8:13" s="335" customFormat="1" ht="14.25" x14ac:dyDescent="0.2">
      <c r="H1203" s="337"/>
      <c r="I1203" s="337"/>
      <c r="J1203" s="337"/>
      <c r="K1203" s="337"/>
      <c r="L1203" s="337"/>
      <c r="M1203" s="337"/>
    </row>
    <row r="1204" spans="8:13" s="335" customFormat="1" ht="14.25" x14ac:dyDescent="0.2">
      <c r="H1204" s="337"/>
      <c r="I1204" s="337"/>
      <c r="J1204" s="337"/>
      <c r="K1204" s="337"/>
      <c r="L1204" s="337"/>
      <c r="M1204" s="337"/>
    </row>
    <row r="1205" spans="8:13" s="335" customFormat="1" ht="14.25" x14ac:dyDescent="0.2">
      <c r="H1205" s="337"/>
      <c r="I1205" s="337"/>
      <c r="J1205" s="337"/>
      <c r="K1205" s="337"/>
      <c r="L1205" s="337"/>
      <c r="M1205" s="337"/>
    </row>
    <row r="1206" spans="8:13" s="335" customFormat="1" ht="14.25" x14ac:dyDescent="0.2">
      <c r="H1206" s="337"/>
      <c r="I1206" s="337"/>
      <c r="J1206" s="337"/>
      <c r="K1206" s="337"/>
      <c r="L1206" s="337"/>
      <c r="M1206" s="337"/>
    </row>
    <row r="1207" spans="8:13" s="335" customFormat="1" ht="14.25" x14ac:dyDescent="0.2">
      <c r="H1207" s="337"/>
      <c r="I1207" s="337"/>
      <c r="J1207" s="337"/>
      <c r="K1207" s="337"/>
      <c r="L1207" s="337"/>
      <c r="M1207" s="337"/>
    </row>
    <row r="1208" spans="8:13" s="335" customFormat="1" ht="14.25" x14ac:dyDescent="0.2">
      <c r="H1208" s="337"/>
      <c r="I1208" s="337"/>
      <c r="J1208" s="337"/>
      <c r="K1208" s="337"/>
      <c r="L1208" s="337"/>
      <c r="M1208" s="337"/>
    </row>
    <row r="1209" spans="8:13" s="335" customFormat="1" ht="14.25" x14ac:dyDescent="0.2">
      <c r="H1209" s="337"/>
      <c r="I1209" s="337"/>
      <c r="J1209" s="337"/>
      <c r="K1209" s="337"/>
      <c r="L1209" s="337"/>
      <c r="M1209" s="337"/>
    </row>
    <row r="1210" spans="8:13" s="335" customFormat="1" ht="14.25" x14ac:dyDescent="0.2">
      <c r="H1210" s="337"/>
      <c r="I1210" s="337"/>
      <c r="J1210" s="337"/>
      <c r="K1210" s="337"/>
      <c r="L1210" s="337"/>
      <c r="M1210" s="337"/>
    </row>
    <row r="1211" spans="8:13" s="335" customFormat="1" ht="14.25" x14ac:dyDescent="0.2">
      <c r="H1211" s="337"/>
      <c r="I1211" s="337"/>
      <c r="J1211" s="337"/>
      <c r="K1211" s="337"/>
      <c r="L1211" s="337"/>
      <c r="M1211" s="337"/>
    </row>
    <row r="1212" spans="8:13" s="335" customFormat="1" ht="14.25" x14ac:dyDescent="0.2">
      <c r="H1212" s="337"/>
      <c r="I1212" s="337"/>
      <c r="J1212" s="337"/>
      <c r="K1212" s="337"/>
      <c r="L1212" s="337"/>
      <c r="M1212" s="337"/>
    </row>
    <row r="1213" spans="8:13" s="335" customFormat="1" ht="14.25" x14ac:dyDescent="0.2">
      <c r="H1213" s="337"/>
      <c r="I1213" s="337"/>
      <c r="J1213" s="337"/>
      <c r="K1213" s="337"/>
      <c r="L1213" s="337"/>
      <c r="M1213" s="337"/>
    </row>
    <row r="1214" spans="8:13" s="335" customFormat="1" ht="14.25" x14ac:dyDescent="0.2">
      <c r="H1214" s="337"/>
      <c r="I1214" s="337"/>
      <c r="J1214" s="337"/>
      <c r="K1214" s="337"/>
      <c r="L1214" s="337"/>
      <c r="M1214" s="337"/>
    </row>
    <row r="1215" spans="8:13" s="335" customFormat="1" ht="14.25" x14ac:dyDescent="0.2">
      <c r="H1215" s="337"/>
      <c r="I1215" s="337"/>
      <c r="J1215" s="337"/>
      <c r="K1215" s="337"/>
      <c r="L1215" s="337"/>
      <c r="M1215" s="337"/>
    </row>
    <row r="1216" spans="8:13" s="335" customFormat="1" ht="14.25" x14ac:dyDescent="0.2">
      <c r="H1216" s="337"/>
      <c r="I1216" s="337"/>
      <c r="J1216" s="337"/>
      <c r="K1216" s="337"/>
      <c r="L1216" s="337"/>
      <c r="M1216" s="337"/>
    </row>
    <row r="1217" spans="8:13" s="335" customFormat="1" ht="14.25" x14ac:dyDescent="0.2">
      <c r="H1217" s="337"/>
      <c r="I1217" s="337"/>
      <c r="J1217" s="337"/>
      <c r="K1217" s="337"/>
      <c r="L1217" s="337"/>
      <c r="M1217" s="337"/>
    </row>
    <row r="1218" spans="8:13" s="335" customFormat="1" ht="14.25" x14ac:dyDescent="0.2">
      <c r="H1218" s="337"/>
      <c r="I1218" s="337"/>
      <c r="J1218" s="337"/>
      <c r="K1218" s="337"/>
      <c r="L1218" s="337"/>
      <c r="M1218" s="337"/>
    </row>
    <row r="1219" spans="8:13" s="335" customFormat="1" ht="14.25" x14ac:dyDescent="0.2">
      <c r="H1219" s="337"/>
      <c r="I1219" s="337"/>
      <c r="J1219" s="337"/>
      <c r="K1219" s="337"/>
      <c r="L1219" s="337"/>
      <c r="M1219" s="337"/>
    </row>
    <row r="1220" spans="8:13" s="335" customFormat="1" ht="14.25" x14ac:dyDescent="0.2">
      <c r="H1220" s="337"/>
      <c r="I1220" s="337"/>
      <c r="J1220" s="337"/>
      <c r="K1220" s="337"/>
      <c r="L1220" s="337"/>
      <c r="M1220" s="337"/>
    </row>
    <row r="1221" spans="8:13" s="335" customFormat="1" ht="14.25" x14ac:dyDescent="0.2">
      <c r="H1221" s="337"/>
      <c r="I1221" s="337"/>
      <c r="J1221" s="337"/>
      <c r="K1221" s="337"/>
      <c r="L1221" s="337"/>
      <c r="M1221" s="337"/>
    </row>
    <row r="1222" spans="8:13" s="335" customFormat="1" ht="14.25" x14ac:dyDescent="0.2">
      <c r="H1222" s="337"/>
      <c r="I1222" s="337"/>
      <c r="J1222" s="337"/>
      <c r="K1222" s="337"/>
      <c r="L1222" s="337"/>
      <c r="M1222" s="337"/>
    </row>
    <row r="1223" spans="8:13" s="335" customFormat="1" ht="14.25" x14ac:dyDescent="0.2">
      <c r="H1223" s="337"/>
      <c r="I1223" s="337"/>
      <c r="J1223" s="337"/>
      <c r="K1223" s="337"/>
      <c r="L1223" s="337"/>
      <c r="M1223" s="337"/>
    </row>
    <row r="1224" spans="8:13" s="335" customFormat="1" ht="14.25" x14ac:dyDescent="0.2">
      <c r="H1224" s="337"/>
      <c r="I1224" s="337"/>
      <c r="J1224" s="337"/>
      <c r="K1224" s="337"/>
      <c r="L1224" s="337"/>
      <c r="M1224" s="337"/>
    </row>
    <row r="1225" spans="8:13" s="335" customFormat="1" ht="14.25" x14ac:dyDescent="0.2">
      <c r="H1225" s="337"/>
      <c r="I1225" s="337"/>
      <c r="J1225" s="337"/>
      <c r="K1225" s="337"/>
      <c r="L1225" s="337"/>
      <c r="M1225" s="337"/>
    </row>
    <row r="1226" spans="8:13" s="335" customFormat="1" ht="14.25" x14ac:dyDescent="0.2">
      <c r="H1226" s="337"/>
      <c r="I1226" s="337"/>
      <c r="J1226" s="337"/>
      <c r="K1226" s="337"/>
      <c r="L1226" s="337"/>
      <c r="M1226" s="337"/>
    </row>
    <row r="1227" spans="8:13" s="335" customFormat="1" ht="14.25" x14ac:dyDescent="0.2">
      <c r="H1227" s="337"/>
      <c r="I1227" s="337"/>
      <c r="J1227" s="337"/>
      <c r="K1227" s="337"/>
      <c r="L1227" s="337"/>
      <c r="M1227" s="337"/>
    </row>
    <row r="1228" spans="8:13" s="335" customFormat="1" ht="14.25" x14ac:dyDescent="0.2">
      <c r="H1228" s="337"/>
      <c r="I1228" s="337"/>
      <c r="J1228" s="337"/>
      <c r="K1228" s="337"/>
      <c r="L1228" s="337"/>
      <c r="M1228" s="337"/>
    </row>
    <row r="1229" spans="8:13" s="335" customFormat="1" ht="14.25" x14ac:dyDescent="0.2">
      <c r="H1229" s="337"/>
      <c r="I1229" s="337"/>
      <c r="J1229" s="337"/>
      <c r="K1229" s="337"/>
      <c r="L1229" s="337"/>
      <c r="M1229" s="337"/>
    </row>
    <row r="1230" spans="8:13" s="335" customFormat="1" ht="14.25" x14ac:dyDescent="0.2">
      <c r="H1230" s="337"/>
      <c r="I1230" s="337"/>
      <c r="J1230" s="337"/>
      <c r="K1230" s="337"/>
      <c r="L1230" s="337"/>
      <c r="M1230" s="337"/>
    </row>
    <row r="1231" spans="8:13" s="335" customFormat="1" ht="14.25" x14ac:dyDescent="0.2">
      <c r="H1231" s="337"/>
      <c r="I1231" s="337"/>
      <c r="J1231" s="337"/>
      <c r="K1231" s="337"/>
      <c r="L1231" s="337"/>
      <c r="M1231" s="337"/>
    </row>
    <row r="1232" spans="8:13" s="335" customFormat="1" ht="14.25" x14ac:dyDescent="0.2">
      <c r="H1232" s="337"/>
      <c r="I1232" s="337"/>
      <c r="J1232" s="337"/>
      <c r="K1232" s="337"/>
      <c r="L1232" s="337"/>
      <c r="M1232" s="337"/>
    </row>
    <row r="1233" spans="8:13" s="335" customFormat="1" ht="14.25" x14ac:dyDescent="0.2">
      <c r="H1233" s="337"/>
      <c r="I1233" s="337"/>
      <c r="J1233" s="337"/>
      <c r="K1233" s="337"/>
      <c r="L1233" s="337"/>
      <c r="M1233" s="337"/>
    </row>
    <row r="1234" spans="8:13" s="335" customFormat="1" ht="14.25" x14ac:dyDescent="0.2">
      <c r="H1234" s="337"/>
      <c r="I1234" s="337"/>
      <c r="J1234" s="337"/>
      <c r="K1234" s="337"/>
      <c r="L1234" s="337"/>
      <c r="M1234" s="337"/>
    </row>
    <row r="1235" spans="8:13" s="335" customFormat="1" ht="14.25" x14ac:dyDescent="0.2">
      <c r="H1235" s="337"/>
      <c r="I1235" s="337"/>
      <c r="J1235" s="337"/>
      <c r="K1235" s="337"/>
      <c r="L1235" s="337"/>
      <c r="M1235" s="337"/>
    </row>
    <row r="1236" spans="8:13" s="335" customFormat="1" ht="14.25" x14ac:dyDescent="0.2">
      <c r="H1236" s="337"/>
      <c r="I1236" s="337"/>
      <c r="J1236" s="337"/>
      <c r="K1236" s="337"/>
      <c r="L1236" s="337"/>
      <c r="M1236" s="337"/>
    </row>
    <row r="1237" spans="8:13" s="335" customFormat="1" ht="14.25" x14ac:dyDescent="0.2">
      <c r="H1237" s="337"/>
      <c r="I1237" s="337"/>
      <c r="J1237" s="337"/>
      <c r="K1237" s="337"/>
      <c r="L1237" s="337"/>
      <c r="M1237" s="337"/>
    </row>
    <row r="1238" spans="8:13" s="335" customFormat="1" ht="14.25" x14ac:dyDescent="0.2">
      <c r="H1238" s="337"/>
      <c r="I1238" s="337"/>
      <c r="J1238" s="337"/>
      <c r="K1238" s="337"/>
      <c r="L1238" s="337"/>
      <c r="M1238" s="337"/>
    </row>
    <row r="1239" spans="8:13" s="335" customFormat="1" ht="14.25" x14ac:dyDescent="0.2">
      <c r="H1239" s="337"/>
      <c r="I1239" s="337"/>
      <c r="J1239" s="337"/>
      <c r="K1239" s="337"/>
      <c r="L1239" s="337"/>
      <c r="M1239" s="337"/>
    </row>
    <row r="1240" spans="8:13" s="335" customFormat="1" ht="14.25" x14ac:dyDescent="0.2">
      <c r="H1240" s="337"/>
      <c r="I1240" s="337"/>
      <c r="J1240" s="337"/>
      <c r="K1240" s="337"/>
      <c r="L1240" s="337"/>
      <c r="M1240" s="337"/>
    </row>
    <row r="1241" spans="8:13" s="335" customFormat="1" ht="14.25" x14ac:dyDescent="0.2">
      <c r="H1241" s="337"/>
      <c r="I1241" s="337"/>
      <c r="J1241" s="337"/>
      <c r="K1241" s="337"/>
      <c r="L1241" s="337"/>
      <c r="M1241" s="337"/>
    </row>
    <row r="1242" spans="8:13" s="335" customFormat="1" ht="14.25" x14ac:dyDescent="0.2">
      <c r="H1242" s="337"/>
      <c r="I1242" s="337"/>
      <c r="J1242" s="337"/>
      <c r="K1242" s="337"/>
      <c r="L1242" s="337"/>
      <c r="M1242" s="337"/>
    </row>
    <row r="1243" spans="8:13" s="335" customFormat="1" ht="14.25" x14ac:dyDescent="0.2">
      <c r="H1243" s="337"/>
      <c r="I1243" s="337"/>
      <c r="J1243" s="337"/>
      <c r="K1243" s="337"/>
      <c r="L1243" s="337"/>
      <c r="M1243" s="337"/>
    </row>
    <row r="1244" spans="8:13" s="335" customFormat="1" ht="14.25" x14ac:dyDescent="0.2">
      <c r="H1244" s="337"/>
      <c r="I1244" s="337"/>
      <c r="J1244" s="337"/>
      <c r="K1244" s="337"/>
      <c r="L1244" s="337"/>
      <c r="M1244" s="337"/>
    </row>
    <row r="1245" spans="8:13" s="335" customFormat="1" ht="14.25" x14ac:dyDescent="0.2">
      <c r="H1245" s="337"/>
      <c r="I1245" s="337"/>
      <c r="J1245" s="337"/>
      <c r="K1245" s="337"/>
      <c r="L1245" s="337"/>
      <c r="M1245" s="337"/>
    </row>
    <row r="1246" spans="8:13" s="335" customFormat="1" ht="14.25" x14ac:dyDescent="0.2">
      <c r="H1246" s="337"/>
      <c r="I1246" s="337"/>
      <c r="J1246" s="337"/>
      <c r="K1246" s="337"/>
      <c r="L1246" s="337"/>
      <c r="M1246" s="337"/>
    </row>
    <row r="1247" spans="8:13" s="335" customFormat="1" ht="14.25" x14ac:dyDescent="0.2">
      <c r="H1247" s="337"/>
      <c r="I1247" s="337"/>
      <c r="J1247" s="337"/>
      <c r="K1247" s="337"/>
      <c r="L1247" s="337"/>
      <c r="M1247" s="337"/>
    </row>
    <row r="1248" spans="8:13" s="335" customFormat="1" ht="14.25" x14ac:dyDescent="0.2">
      <c r="H1248" s="337"/>
      <c r="I1248" s="337"/>
      <c r="J1248" s="337"/>
      <c r="K1248" s="337"/>
      <c r="L1248" s="337"/>
      <c r="M1248" s="337"/>
    </row>
    <row r="1249" spans="8:13" s="335" customFormat="1" ht="14.25" x14ac:dyDescent="0.2">
      <c r="H1249" s="337"/>
      <c r="I1249" s="337"/>
      <c r="J1249" s="337"/>
      <c r="K1249" s="337"/>
      <c r="L1249" s="337"/>
      <c r="M1249" s="337"/>
    </row>
    <row r="1250" spans="8:13" s="335" customFormat="1" ht="14.25" x14ac:dyDescent="0.2">
      <c r="H1250" s="337"/>
      <c r="I1250" s="337"/>
      <c r="J1250" s="337"/>
      <c r="K1250" s="337"/>
      <c r="L1250" s="337"/>
      <c r="M1250" s="337"/>
    </row>
    <row r="1251" spans="8:13" s="335" customFormat="1" ht="14.25" x14ac:dyDescent="0.2">
      <c r="H1251" s="337"/>
      <c r="I1251" s="337"/>
      <c r="J1251" s="337"/>
      <c r="K1251" s="337"/>
      <c r="L1251" s="337"/>
      <c r="M1251" s="337"/>
    </row>
    <row r="1252" spans="8:13" s="335" customFormat="1" ht="14.25" x14ac:dyDescent="0.2">
      <c r="H1252" s="337"/>
      <c r="I1252" s="337"/>
      <c r="J1252" s="337"/>
      <c r="K1252" s="337"/>
      <c r="L1252" s="337"/>
      <c r="M1252" s="337"/>
    </row>
    <row r="1253" spans="8:13" s="335" customFormat="1" ht="14.25" x14ac:dyDescent="0.2">
      <c r="H1253" s="337"/>
      <c r="I1253" s="337"/>
      <c r="J1253" s="337"/>
      <c r="K1253" s="337"/>
      <c r="L1253" s="337"/>
      <c r="M1253" s="337"/>
    </row>
    <row r="1254" spans="8:13" s="335" customFormat="1" ht="14.25" x14ac:dyDescent="0.2">
      <c r="H1254" s="337"/>
      <c r="I1254" s="337"/>
      <c r="J1254" s="337"/>
      <c r="K1254" s="337"/>
      <c r="L1254" s="337"/>
      <c r="M1254" s="337"/>
    </row>
    <row r="1255" spans="8:13" s="335" customFormat="1" ht="14.25" x14ac:dyDescent="0.2">
      <c r="H1255" s="337"/>
      <c r="I1255" s="337"/>
      <c r="J1255" s="337"/>
      <c r="K1255" s="337"/>
      <c r="L1255" s="337"/>
      <c r="M1255" s="337"/>
    </row>
    <row r="1256" spans="8:13" s="335" customFormat="1" ht="14.25" x14ac:dyDescent="0.2">
      <c r="H1256" s="337"/>
      <c r="I1256" s="337"/>
      <c r="J1256" s="337"/>
      <c r="K1256" s="337"/>
      <c r="L1256" s="337"/>
      <c r="M1256" s="337"/>
    </row>
    <row r="1257" spans="8:13" s="335" customFormat="1" ht="14.25" x14ac:dyDescent="0.2">
      <c r="H1257" s="337"/>
      <c r="I1257" s="337"/>
      <c r="J1257" s="337"/>
      <c r="K1257" s="337"/>
      <c r="L1257" s="337"/>
      <c r="M1257" s="337"/>
    </row>
    <row r="1258" spans="8:13" s="335" customFormat="1" ht="14.25" x14ac:dyDescent="0.2">
      <c r="H1258" s="337"/>
      <c r="I1258" s="337"/>
      <c r="J1258" s="337"/>
      <c r="K1258" s="337"/>
      <c r="L1258" s="337"/>
      <c r="M1258" s="337"/>
    </row>
    <row r="1259" spans="8:13" s="335" customFormat="1" ht="14.25" x14ac:dyDescent="0.2">
      <c r="H1259" s="337"/>
      <c r="I1259" s="337"/>
      <c r="J1259" s="337"/>
      <c r="K1259" s="337"/>
      <c r="L1259" s="337"/>
      <c r="M1259" s="337"/>
    </row>
    <row r="1260" spans="8:13" s="335" customFormat="1" ht="14.25" x14ac:dyDescent="0.2">
      <c r="H1260" s="337"/>
      <c r="I1260" s="337"/>
      <c r="J1260" s="337"/>
      <c r="K1260" s="337"/>
      <c r="L1260" s="337"/>
      <c r="M1260" s="337"/>
    </row>
    <row r="1261" spans="8:13" s="335" customFormat="1" ht="14.25" x14ac:dyDescent="0.2">
      <c r="H1261" s="337"/>
      <c r="I1261" s="337"/>
      <c r="J1261" s="337"/>
      <c r="K1261" s="337"/>
      <c r="L1261" s="337"/>
      <c r="M1261" s="337"/>
    </row>
    <row r="1262" spans="8:13" s="335" customFormat="1" ht="14.25" x14ac:dyDescent="0.2">
      <c r="H1262" s="337"/>
      <c r="I1262" s="337"/>
      <c r="J1262" s="337"/>
      <c r="K1262" s="337"/>
      <c r="L1262" s="337"/>
      <c r="M1262" s="337"/>
    </row>
    <row r="1263" spans="8:13" s="335" customFormat="1" ht="14.25" x14ac:dyDescent="0.2">
      <c r="H1263" s="337"/>
      <c r="I1263" s="337"/>
      <c r="J1263" s="337"/>
      <c r="K1263" s="337"/>
      <c r="L1263" s="337"/>
      <c r="M1263" s="337"/>
    </row>
    <row r="1264" spans="8:13" s="335" customFormat="1" ht="14.25" x14ac:dyDescent="0.2">
      <c r="H1264" s="337"/>
      <c r="I1264" s="337"/>
      <c r="J1264" s="337"/>
      <c r="K1264" s="337"/>
      <c r="L1264" s="337"/>
      <c r="M1264" s="337"/>
    </row>
    <row r="1265" spans="8:13" s="335" customFormat="1" ht="14.25" x14ac:dyDescent="0.2">
      <c r="H1265" s="337"/>
      <c r="I1265" s="337"/>
      <c r="J1265" s="337"/>
      <c r="K1265" s="337"/>
      <c r="L1265" s="337"/>
      <c r="M1265" s="337"/>
    </row>
    <row r="1266" spans="8:13" s="335" customFormat="1" ht="14.25" x14ac:dyDescent="0.2">
      <c r="H1266" s="337"/>
      <c r="I1266" s="337"/>
      <c r="J1266" s="337"/>
      <c r="K1266" s="337"/>
      <c r="L1266" s="337"/>
      <c r="M1266" s="337"/>
    </row>
    <row r="1267" spans="8:13" s="335" customFormat="1" ht="14.25" x14ac:dyDescent="0.2">
      <c r="H1267" s="337"/>
      <c r="I1267" s="337"/>
      <c r="J1267" s="337"/>
      <c r="K1267" s="337"/>
      <c r="L1267" s="337"/>
      <c r="M1267" s="337"/>
    </row>
    <row r="1268" spans="8:13" s="335" customFormat="1" ht="14.25" x14ac:dyDescent="0.2">
      <c r="H1268" s="337"/>
      <c r="I1268" s="337"/>
      <c r="J1268" s="337"/>
      <c r="K1268" s="337"/>
      <c r="L1268" s="337"/>
      <c r="M1268" s="337"/>
    </row>
    <row r="1269" spans="8:13" s="335" customFormat="1" ht="14.25" x14ac:dyDescent="0.2">
      <c r="H1269" s="337"/>
      <c r="I1269" s="337"/>
      <c r="J1269" s="337"/>
      <c r="K1269" s="337"/>
      <c r="L1269" s="337"/>
      <c r="M1269" s="337"/>
    </row>
    <row r="1270" spans="8:13" s="335" customFormat="1" ht="14.25" x14ac:dyDescent="0.2">
      <c r="H1270" s="337"/>
      <c r="I1270" s="337"/>
      <c r="J1270" s="337"/>
      <c r="K1270" s="337"/>
      <c r="L1270" s="337"/>
      <c r="M1270" s="337"/>
    </row>
    <row r="1271" spans="8:13" s="335" customFormat="1" ht="14.25" x14ac:dyDescent="0.2">
      <c r="H1271" s="337"/>
      <c r="I1271" s="337"/>
      <c r="J1271" s="337"/>
      <c r="K1271" s="337"/>
      <c r="L1271" s="337"/>
      <c r="M1271" s="337"/>
    </row>
    <row r="1272" spans="8:13" s="335" customFormat="1" ht="14.25" x14ac:dyDescent="0.2">
      <c r="H1272" s="337"/>
      <c r="I1272" s="337"/>
      <c r="J1272" s="337"/>
      <c r="K1272" s="337"/>
      <c r="L1272" s="337"/>
      <c r="M1272" s="337"/>
    </row>
    <row r="1273" spans="8:13" s="335" customFormat="1" ht="14.25" x14ac:dyDescent="0.2">
      <c r="H1273" s="337"/>
      <c r="I1273" s="337"/>
      <c r="J1273" s="337"/>
      <c r="K1273" s="337"/>
      <c r="L1273" s="337"/>
      <c r="M1273" s="337"/>
    </row>
    <row r="1274" spans="8:13" s="335" customFormat="1" ht="14.25" x14ac:dyDescent="0.2">
      <c r="H1274" s="337"/>
      <c r="I1274" s="337"/>
      <c r="J1274" s="337"/>
      <c r="K1274" s="337"/>
      <c r="L1274" s="337"/>
      <c r="M1274" s="337"/>
    </row>
    <row r="1275" spans="8:13" s="335" customFormat="1" ht="14.25" x14ac:dyDescent="0.2">
      <c r="H1275" s="337"/>
      <c r="I1275" s="337"/>
      <c r="J1275" s="337"/>
      <c r="K1275" s="337"/>
      <c r="L1275" s="337"/>
      <c r="M1275" s="337"/>
    </row>
    <row r="1276" spans="8:13" s="335" customFormat="1" ht="14.25" x14ac:dyDescent="0.2">
      <c r="H1276" s="337"/>
      <c r="I1276" s="337"/>
      <c r="J1276" s="337"/>
      <c r="K1276" s="337"/>
      <c r="L1276" s="337"/>
      <c r="M1276" s="337"/>
    </row>
    <row r="1277" spans="8:13" s="335" customFormat="1" ht="14.25" x14ac:dyDescent="0.2">
      <c r="H1277" s="337"/>
      <c r="I1277" s="337"/>
      <c r="J1277" s="337"/>
      <c r="K1277" s="337"/>
      <c r="L1277" s="337"/>
      <c r="M1277" s="337"/>
    </row>
    <row r="1278" spans="8:13" s="335" customFormat="1" ht="14.25" x14ac:dyDescent="0.2">
      <c r="H1278" s="337"/>
      <c r="I1278" s="337"/>
      <c r="J1278" s="337"/>
      <c r="K1278" s="337"/>
      <c r="L1278" s="337"/>
      <c r="M1278" s="337"/>
    </row>
    <row r="1279" spans="8:13" s="335" customFormat="1" ht="14.25" x14ac:dyDescent="0.2">
      <c r="H1279" s="337"/>
      <c r="I1279" s="337"/>
      <c r="J1279" s="337"/>
      <c r="K1279" s="337"/>
      <c r="L1279" s="337"/>
      <c r="M1279" s="337"/>
    </row>
    <row r="1280" spans="8:13" s="335" customFormat="1" ht="14.25" x14ac:dyDescent="0.2">
      <c r="H1280" s="337"/>
      <c r="I1280" s="337"/>
      <c r="J1280" s="337"/>
      <c r="K1280" s="337"/>
      <c r="L1280" s="337"/>
      <c r="M1280" s="337"/>
    </row>
    <row r="1281" spans="8:13" s="335" customFormat="1" ht="14.25" x14ac:dyDescent="0.2">
      <c r="H1281" s="337"/>
      <c r="I1281" s="337"/>
      <c r="J1281" s="337"/>
      <c r="K1281" s="337"/>
      <c r="L1281" s="337"/>
      <c r="M1281" s="337"/>
    </row>
    <row r="1282" spans="8:13" s="335" customFormat="1" ht="14.25" x14ac:dyDescent="0.2">
      <c r="H1282" s="337"/>
      <c r="I1282" s="337"/>
      <c r="J1282" s="337"/>
      <c r="K1282" s="337"/>
      <c r="L1282" s="337"/>
      <c r="M1282" s="337"/>
    </row>
    <row r="1283" spans="8:13" s="335" customFormat="1" ht="14.25" x14ac:dyDescent="0.2">
      <c r="H1283" s="337"/>
      <c r="I1283" s="337"/>
      <c r="J1283" s="337"/>
      <c r="K1283" s="337"/>
      <c r="L1283" s="337"/>
      <c r="M1283" s="337"/>
    </row>
    <row r="1284" spans="8:13" s="335" customFormat="1" ht="14.25" x14ac:dyDescent="0.2">
      <c r="H1284" s="337"/>
      <c r="I1284" s="337"/>
      <c r="J1284" s="337"/>
      <c r="K1284" s="337"/>
      <c r="L1284" s="337"/>
      <c r="M1284" s="337"/>
    </row>
    <row r="1285" spans="8:13" s="335" customFormat="1" ht="14.25" x14ac:dyDescent="0.2">
      <c r="H1285" s="337"/>
      <c r="I1285" s="337"/>
      <c r="J1285" s="337"/>
      <c r="K1285" s="337"/>
      <c r="L1285" s="337"/>
      <c r="M1285" s="337"/>
    </row>
    <row r="1286" spans="8:13" s="335" customFormat="1" ht="14.25" x14ac:dyDescent="0.2">
      <c r="H1286" s="337"/>
      <c r="I1286" s="337"/>
      <c r="J1286" s="337"/>
      <c r="K1286" s="337"/>
      <c r="L1286" s="337"/>
      <c r="M1286" s="337"/>
    </row>
    <row r="1287" spans="8:13" s="335" customFormat="1" ht="14.25" x14ac:dyDescent="0.2">
      <c r="H1287" s="337"/>
      <c r="I1287" s="337"/>
      <c r="J1287" s="337"/>
      <c r="K1287" s="337"/>
      <c r="L1287" s="337"/>
      <c r="M1287" s="337"/>
    </row>
    <row r="1288" spans="8:13" s="335" customFormat="1" ht="14.25" x14ac:dyDescent="0.2">
      <c r="H1288" s="337"/>
      <c r="I1288" s="337"/>
      <c r="J1288" s="337"/>
      <c r="K1288" s="337"/>
      <c r="L1288" s="337"/>
      <c r="M1288" s="337"/>
    </row>
    <row r="1289" spans="8:13" s="335" customFormat="1" ht="14.25" x14ac:dyDescent="0.2">
      <c r="H1289" s="337"/>
      <c r="I1289" s="337"/>
      <c r="J1289" s="337"/>
      <c r="K1289" s="337"/>
      <c r="L1289" s="337"/>
      <c r="M1289" s="337"/>
    </row>
    <row r="1290" spans="8:13" s="335" customFormat="1" ht="14.25" x14ac:dyDescent="0.2">
      <c r="H1290" s="337"/>
      <c r="I1290" s="337"/>
      <c r="J1290" s="337"/>
      <c r="K1290" s="337"/>
      <c r="L1290" s="337"/>
      <c r="M1290" s="337"/>
    </row>
    <row r="1291" spans="8:13" s="335" customFormat="1" ht="14.25" x14ac:dyDescent="0.2">
      <c r="H1291" s="337"/>
      <c r="I1291" s="337"/>
      <c r="J1291" s="337"/>
      <c r="K1291" s="337"/>
      <c r="L1291" s="337"/>
      <c r="M1291" s="337"/>
    </row>
    <row r="1292" spans="8:13" s="335" customFormat="1" ht="14.25" x14ac:dyDescent="0.2">
      <c r="H1292" s="337"/>
      <c r="I1292" s="337"/>
      <c r="J1292" s="337"/>
      <c r="K1292" s="337"/>
      <c r="L1292" s="337"/>
      <c r="M1292" s="337"/>
    </row>
    <row r="1293" spans="8:13" s="335" customFormat="1" ht="14.25" x14ac:dyDescent="0.2">
      <c r="H1293" s="337"/>
      <c r="I1293" s="337"/>
      <c r="J1293" s="337"/>
      <c r="K1293" s="337"/>
      <c r="L1293" s="337"/>
      <c r="M1293" s="337"/>
    </row>
    <row r="1294" spans="8:13" s="335" customFormat="1" ht="14.25" x14ac:dyDescent="0.2">
      <c r="H1294" s="337"/>
      <c r="I1294" s="337"/>
      <c r="J1294" s="337"/>
      <c r="K1294" s="337"/>
      <c r="L1294" s="337"/>
      <c r="M1294" s="337"/>
    </row>
    <row r="1295" spans="8:13" s="335" customFormat="1" ht="14.25" x14ac:dyDescent="0.2">
      <c r="H1295" s="337"/>
      <c r="I1295" s="337"/>
      <c r="J1295" s="337"/>
      <c r="K1295" s="337"/>
      <c r="L1295" s="337"/>
      <c r="M1295" s="337"/>
    </row>
    <row r="1296" spans="8:13" s="335" customFormat="1" ht="14.25" x14ac:dyDescent="0.2">
      <c r="H1296" s="337"/>
      <c r="I1296" s="337"/>
      <c r="J1296" s="337"/>
      <c r="K1296" s="337"/>
      <c r="L1296" s="337"/>
      <c r="M1296" s="337"/>
    </row>
    <row r="1297" spans="8:13" s="335" customFormat="1" ht="14.25" x14ac:dyDescent="0.2">
      <c r="H1297" s="337"/>
      <c r="I1297" s="337"/>
      <c r="J1297" s="337"/>
      <c r="K1297" s="337"/>
      <c r="L1297" s="337"/>
      <c r="M1297" s="337"/>
    </row>
    <row r="1298" spans="8:13" s="335" customFormat="1" ht="14.25" x14ac:dyDescent="0.2">
      <c r="H1298" s="337"/>
      <c r="I1298" s="337"/>
      <c r="J1298" s="337"/>
      <c r="K1298" s="337"/>
      <c r="L1298" s="337"/>
      <c r="M1298" s="337"/>
    </row>
    <row r="1299" spans="8:13" s="335" customFormat="1" ht="14.25" x14ac:dyDescent="0.2">
      <c r="H1299" s="337"/>
      <c r="I1299" s="337"/>
      <c r="J1299" s="337"/>
      <c r="K1299" s="337"/>
      <c r="L1299" s="337"/>
      <c r="M1299" s="337"/>
    </row>
    <row r="1300" spans="8:13" s="335" customFormat="1" ht="14.25" x14ac:dyDescent="0.2">
      <c r="H1300" s="337"/>
      <c r="I1300" s="337"/>
      <c r="J1300" s="337"/>
      <c r="K1300" s="337"/>
      <c r="L1300" s="337"/>
      <c r="M1300" s="337"/>
    </row>
    <row r="1301" spans="8:13" s="335" customFormat="1" ht="14.25" x14ac:dyDescent="0.2">
      <c r="H1301" s="337"/>
      <c r="I1301" s="337"/>
      <c r="J1301" s="337"/>
      <c r="K1301" s="337"/>
      <c r="L1301" s="337"/>
      <c r="M1301" s="337"/>
    </row>
    <row r="1302" spans="8:13" s="335" customFormat="1" ht="14.25" x14ac:dyDescent="0.2">
      <c r="H1302" s="337"/>
      <c r="I1302" s="337"/>
      <c r="J1302" s="337"/>
      <c r="K1302" s="337"/>
      <c r="L1302" s="337"/>
      <c r="M1302" s="337"/>
    </row>
    <row r="1303" spans="8:13" s="335" customFormat="1" ht="14.25" x14ac:dyDescent="0.2">
      <c r="H1303" s="337"/>
      <c r="I1303" s="337"/>
      <c r="J1303" s="337"/>
      <c r="K1303" s="337"/>
      <c r="L1303" s="337"/>
      <c r="M1303" s="337"/>
    </row>
    <row r="1304" spans="8:13" s="335" customFormat="1" ht="14.25" x14ac:dyDescent="0.2">
      <c r="H1304" s="337"/>
      <c r="I1304" s="337"/>
      <c r="J1304" s="337"/>
      <c r="K1304" s="337"/>
      <c r="L1304" s="337"/>
      <c r="M1304" s="337"/>
    </row>
    <row r="1305" spans="8:13" s="335" customFormat="1" ht="14.25" x14ac:dyDescent="0.2">
      <c r="H1305" s="337"/>
      <c r="I1305" s="337"/>
      <c r="J1305" s="337"/>
      <c r="K1305" s="337"/>
      <c r="L1305" s="337"/>
      <c r="M1305" s="337"/>
    </row>
    <row r="1306" spans="8:13" s="335" customFormat="1" ht="14.25" x14ac:dyDescent="0.2">
      <c r="H1306" s="337"/>
      <c r="I1306" s="337"/>
      <c r="J1306" s="337"/>
      <c r="K1306" s="337"/>
      <c r="L1306" s="337"/>
      <c r="M1306" s="337"/>
    </row>
    <row r="1307" spans="8:13" s="335" customFormat="1" ht="14.25" x14ac:dyDescent="0.2">
      <c r="H1307" s="337"/>
      <c r="I1307" s="337"/>
      <c r="J1307" s="337"/>
      <c r="K1307" s="337"/>
      <c r="L1307" s="337"/>
      <c r="M1307" s="337"/>
    </row>
    <row r="1308" spans="8:13" s="335" customFormat="1" ht="14.25" x14ac:dyDescent="0.2">
      <c r="H1308" s="337"/>
      <c r="I1308" s="337"/>
      <c r="J1308" s="337"/>
      <c r="K1308" s="337"/>
      <c r="L1308" s="337"/>
      <c r="M1308" s="337"/>
    </row>
    <row r="1309" spans="8:13" s="335" customFormat="1" ht="14.25" x14ac:dyDescent="0.2">
      <c r="H1309" s="337"/>
      <c r="I1309" s="337"/>
      <c r="J1309" s="337"/>
      <c r="K1309" s="337"/>
      <c r="L1309" s="337"/>
      <c r="M1309" s="337"/>
    </row>
    <row r="1310" spans="8:13" s="335" customFormat="1" ht="14.25" x14ac:dyDescent="0.2">
      <c r="H1310" s="337"/>
      <c r="I1310" s="337"/>
      <c r="J1310" s="337"/>
      <c r="K1310" s="337"/>
      <c r="L1310" s="337"/>
      <c r="M1310" s="337"/>
    </row>
    <row r="1311" spans="8:13" s="335" customFormat="1" ht="14.25" x14ac:dyDescent="0.2">
      <c r="H1311" s="337"/>
      <c r="I1311" s="337"/>
      <c r="J1311" s="337"/>
      <c r="K1311" s="337"/>
      <c r="L1311" s="337"/>
      <c r="M1311" s="337"/>
    </row>
    <row r="1312" spans="8:13" s="335" customFormat="1" ht="14.25" x14ac:dyDescent="0.2">
      <c r="H1312" s="337"/>
      <c r="I1312" s="337"/>
      <c r="J1312" s="337"/>
      <c r="K1312" s="337"/>
      <c r="L1312" s="337"/>
      <c r="M1312" s="337"/>
    </row>
    <row r="1313" spans="8:13" s="335" customFormat="1" ht="14.25" x14ac:dyDescent="0.2">
      <c r="H1313" s="337"/>
      <c r="I1313" s="337"/>
      <c r="J1313" s="337"/>
      <c r="K1313" s="337"/>
      <c r="L1313" s="337"/>
      <c r="M1313" s="337"/>
    </row>
    <row r="1314" spans="8:13" s="335" customFormat="1" ht="14.25" x14ac:dyDescent="0.2">
      <c r="H1314" s="337"/>
      <c r="I1314" s="337"/>
      <c r="J1314" s="337"/>
      <c r="K1314" s="337"/>
      <c r="L1314" s="337"/>
      <c r="M1314" s="337"/>
    </row>
    <row r="1315" spans="8:13" s="335" customFormat="1" ht="14.25" x14ac:dyDescent="0.2">
      <c r="H1315" s="337"/>
      <c r="I1315" s="337"/>
      <c r="J1315" s="337"/>
      <c r="K1315" s="337"/>
      <c r="L1315" s="337"/>
      <c r="M1315" s="337"/>
    </row>
    <row r="1316" spans="8:13" s="335" customFormat="1" ht="14.25" x14ac:dyDescent="0.2">
      <c r="H1316" s="337"/>
      <c r="I1316" s="337"/>
      <c r="J1316" s="337"/>
      <c r="K1316" s="337"/>
      <c r="L1316" s="337"/>
      <c r="M1316" s="337"/>
    </row>
    <row r="1317" spans="8:13" s="335" customFormat="1" ht="14.25" x14ac:dyDescent="0.2">
      <c r="H1317" s="337"/>
      <c r="I1317" s="337"/>
      <c r="J1317" s="337"/>
      <c r="K1317" s="337"/>
      <c r="L1317" s="337"/>
      <c r="M1317" s="337"/>
    </row>
    <row r="1318" spans="8:13" s="335" customFormat="1" ht="14.25" x14ac:dyDescent="0.2">
      <c r="H1318" s="337"/>
      <c r="I1318" s="337"/>
      <c r="J1318" s="337"/>
      <c r="K1318" s="337"/>
      <c r="L1318" s="337"/>
      <c r="M1318" s="337"/>
    </row>
    <row r="1319" spans="8:13" s="335" customFormat="1" ht="14.25" x14ac:dyDescent="0.2">
      <c r="H1319" s="337"/>
      <c r="I1319" s="337"/>
      <c r="J1319" s="337"/>
      <c r="K1319" s="337"/>
      <c r="L1319" s="337"/>
      <c r="M1319" s="337"/>
    </row>
    <row r="1320" spans="8:13" s="335" customFormat="1" ht="14.25" x14ac:dyDescent="0.2">
      <c r="H1320" s="337"/>
      <c r="I1320" s="337"/>
      <c r="J1320" s="337"/>
      <c r="K1320" s="337"/>
      <c r="L1320" s="337"/>
      <c r="M1320" s="337"/>
    </row>
    <row r="1321" spans="8:13" s="335" customFormat="1" ht="14.25" x14ac:dyDescent="0.2">
      <c r="H1321" s="337"/>
      <c r="I1321" s="337"/>
      <c r="J1321" s="337"/>
      <c r="K1321" s="337"/>
      <c r="L1321" s="337"/>
      <c r="M1321" s="337"/>
    </row>
    <row r="1322" spans="8:13" s="335" customFormat="1" ht="14.25" x14ac:dyDescent="0.2">
      <c r="H1322" s="337"/>
      <c r="I1322" s="337"/>
      <c r="J1322" s="337"/>
      <c r="K1322" s="337"/>
      <c r="L1322" s="337"/>
      <c r="M1322" s="337"/>
    </row>
    <row r="1323" spans="8:13" s="335" customFormat="1" ht="14.25" x14ac:dyDescent="0.2">
      <c r="H1323" s="337"/>
      <c r="I1323" s="337"/>
      <c r="J1323" s="337"/>
      <c r="K1323" s="337"/>
      <c r="L1323" s="337"/>
      <c r="M1323" s="337"/>
    </row>
    <row r="1324" spans="8:13" s="335" customFormat="1" ht="14.25" x14ac:dyDescent="0.2">
      <c r="H1324" s="337"/>
      <c r="I1324" s="337"/>
      <c r="J1324" s="337"/>
      <c r="K1324" s="337"/>
      <c r="L1324" s="337"/>
      <c r="M1324" s="337"/>
    </row>
    <row r="1325" spans="8:13" s="335" customFormat="1" ht="14.25" x14ac:dyDescent="0.2">
      <c r="H1325" s="337"/>
      <c r="I1325" s="337"/>
      <c r="J1325" s="337"/>
      <c r="K1325" s="337"/>
      <c r="L1325" s="337"/>
      <c r="M1325" s="337"/>
    </row>
    <row r="1326" spans="8:13" s="335" customFormat="1" ht="14.25" x14ac:dyDescent="0.2">
      <c r="H1326" s="337"/>
      <c r="I1326" s="337"/>
      <c r="J1326" s="337"/>
      <c r="K1326" s="337"/>
      <c r="L1326" s="337"/>
      <c r="M1326" s="337"/>
    </row>
    <row r="1327" spans="8:13" s="335" customFormat="1" ht="14.25" x14ac:dyDescent="0.2">
      <c r="H1327" s="337"/>
      <c r="I1327" s="337"/>
      <c r="J1327" s="337"/>
      <c r="K1327" s="337"/>
      <c r="L1327" s="337"/>
      <c r="M1327" s="337"/>
    </row>
    <row r="1328" spans="8:13" s="335" customFormat="1" ht="14.25" x14ac:dyDescent="0.2">
      <c r="H1328" s="337"/>
      <c r="I1328" s="337"/>
      <c r="J1328" s="337"/>
      <c r="K1328" s="337"/>
      <c r="L1328" s="337"/>
      <c r="M1328" s="337"/>
    </row>
    <row r="1329" spans="8:13" s="335" customFormat="1" ht="14.25" x14ac:dyDescent="0.2">
      <c r="H1329" s="337"/>
      <c r="I1329" s="337"/>
      <c r="J1329" s="337"/>
      <c r="K1329" s="337"/>
      <c r="L1329" s="337"/>
      <c r="M1329" s="337"/>
    </row>
    <row r="1330" spans="8:13" s="335" customFormat="1" ht="14.25" x14ac:dyDescent="0.2">
      <c r="H1330" s="337"/>
      <c r="I1330" s="337"/>
      <c r="J1330" s="337"/>
      <c r="K1330" s="337"/>
      <c r="L1330" s="337"/>
      <c r="M1330" s="337"/>
    </row>
    <row r="1331" spans="8:13" s="335" customFormat="1" ht="14.25" x14ac:dyDescent="0.2">
      <c r="H1331" s="337"/>
      <c r="I1331" s="337"/>
      <c r="J1331" s="337"/>
      <c r="K1331" s="337"/>
      <c r="L1331" s="337"/>
      <c r="M1331" s="337"/>
    </row>
    <row r="1332" spans="8:13" s="335" customFormat="1" ht="14.25" x14ac:dyDescent="0.2">
      <c r="H1332" s="337"/>
      <c r="I1332" s="337"/>
      <c r="J1332" s="337"/>
      <c r="K1332" s="337"/>
      <c r="L1332" s="337"/>
      <c r="M1332" s="337"/>
    </row>
    <row r="1333" spans="8:13" s="335" customFormat="1" ht="14.25" x14ac:dyDescent="0.2">
      <c r="H1333" s="337"/>
      <c r="I1333" s="337"/>
      <c r="J1333" s="337"/>
      <c r="K1333" s="337"/>
      <c r="L1333" s="337"/>
      <c r="M1333" s="337"/>
    </row>
    <row r="1334" spans="8:13" s="335" customFormat="1" ht="14.25" x14ac:dyDescent="0.2">
      <c r="H1334" s="337"/>
      <c r="I1334" s="337"/>
      <c r="J1334" s="337"/>
      <c r="K1334" s="337"/>
      <c r="L1334" s="337"/>
      <c r="M1334" s="337"/>
    </row>
    <row r="1335" spans="8:13" s="335" customFormat="1" ht="14.25" x14ac:dyDescent="0.2">
      <c r="H1335" s="337"/>
      <c r="I1335" s="337"/>
      <c r="J1335" s="337"/>
      <c r="K1335" s="337"/>
      <c r="L1335" s="337"/>
      <c r="M1335" s="337"/>
    </row>
    <row r="1336" spans="8:13" s="335" customFormat="1" ht="14.25" x14ac:dyDescent="0.2">
      <c r="H1336" s="337"/>
      <c r="I1336" s="337"/>
      <c r="J1336" s="337"/>
      <c r="K1336" s="337"/>
      <c r="L1336" s="337"/>
      <c r="M1336" s="337"/>
    </row>
    <row r="1337" spans="8:13" s="335" customFormat="1" ht="14.25" x14ac:dyDescent="0.2">
      <c r="H1337" s="337"/>
      <c r="I1337" s="337"/>
      <c r="J1337" s="337"/>
      <c r="K1337" s="337"/>
      <c r="L1337" s="337"/>
      <c r="M1337" s="337"/>
    </row>
    <row r="1338" spans="8:13" s="335" customFormat="1" ht="14.25" x14ac:dyDescent="0.2">
      <c r="H1338" s="337"/>
      <c r="I1338" s="337"/>
      <c r="J1338" s="337"/>
      <c r="K1338" s="337"/>
      <c r="L1338" s="337"/>
      <c r="M1338" s="337"/>
    </row>
    <row r="1339" spans="8:13" s="335" customFormat="1" ht="14.25" x14ac:dyDescent="0.2">
      <c r="H1339" s="337"/>
      <c r="I1339" s="337"/>
      <c r="J1339" s="337"/>
      <c r="K1339" s="337"/>
      <c r="L1339" s="337"/>
      <c r="M1339" s="337"/>
    </row>
    <row r="1340" spans="8:13" s="335" customFormat="1" ht="14.25" x14ac:dyDescent="0.2">
      <c r="H1340" s="337"/>
      <c r="I1340" s="337"/>
      <c r="J1340" s="337"/>
      <c r="K1340" s="337"/>
      <c r="L1340" s="337"/>
      <c r="M1340" s="337"/>
    </row>
    <row r="1341" spans="8:13" s="335" customFormat="1" ht="14.25" x14ac:dyDescent="0.2">
      <c r="H1341" s="337"/>
      <c r="I1341" s="337"/>
      <c r="J1341" s="337"/>
      <c r="K1341" s="337"/>
      <c r="L1341" s="337"/>
      <c r="M1341" s="337"/>
    </row>
    <row r="1342" spans="8:13" s="335" customFormat="1" ht="14.25" x14ac:dyDescent="0.2">
      <c r="H1342" s="337"/>
      <c r="I1342" s="337"/>
      <c r="J1342" s="337"/>
      <c r="K1342" s="337"/>
      <c r="L1342" s="337"/>
      <c r="M1342" s="337"/>
    </row>
    <row r="1343" spans="8:13" s="335" customFormat="1" ht="14.25" x14ac:dyDescent="0.2">
      <c r="H1343" s="337"/>
      <c r="I1343" s="337"/>
      <c r="J1343" s="337"/>
      <c r="K1343" s="337"/>
      <c r="L1343" s="337"/>
      <c r="M1343" s="337"/>
    </row>
    <row r="1344" spans="8:13" s="335" customFormat="1" ht="14.25" x14ac:dyDescent="0.2">
      <c r="H1344" s="337"/>
      <c r="I1344" s="337"/>
      <c r="J1344" s="337"/>
      <c r="K1344" s="337"/>
      <c r="L1344" s="337"/>
      <c r="M1344" s="337"/>
    </row>
    <row r="1345" spans="8:13" s="335" customFormat="1" ht="14.25" x14ac:dyDescent="0.2">
      <c r="H1345" s="337"/>
      <c r="I1345" s="337"/>
      <c r="J1345" s="337"/>
      <c r="K1345" s="337"/>
      <c r="L1345" s="337"/>
      <c r="M1345" s="337"/>
    </row>
    <row r="1346" spans="8:13" s="335" customFormat="1" ht="14.25" x14ac:dyDescent="0.2">
      <c r="H1346" s="337"/>
      <c r="I1346" s="337"/>
      <c r="J1346" s="337"/>
      <c r="K1346" s="337"/>
      <c r="L1346" s="337"/>
      <c r="M1346" s="337"/>
    </row>
    <row r="1347" spans="8:13" s="335" customFormat="1" ht="14.25" x14ac:dyDescent="0.2">
      <c r="H1347" s="337"/>
      <c r="I1347" s="337"/>
      <c r="J1347" s="337"/>
      <c r="K1347" s="337"/>
      <c r="L1347" s="337"/>
      <c r="M1347" s="337"/>
    </row>
    <row r="1348" spans="8:13" s="335" customFormat="1" ht="14.25" x14ac:dyDescent="0.2">
      <c r="H1348" s="337"/>
      <c r="I1348" s="337"/>
      <c r="J1348" s="337"/>
      <c r="K1348" s="337"/>
      <c r="L1348" s="337"/>
      <c r="M1348" s="337"/>
    </row>
    <row r="1349" spans="8:13" s="335" customFormat="1" ht="14.25" x14ac:dyDescent="0.2">
      <c r="H1349" s="337"/>
      <c r="I1349" s="337"/>
      <c r="J1349" s="337"/>
      <c r="K1349" s="337"/>
      <c r="L1349" s="337"/>
      <c r="M1349" s="337"/>
    </row>
    <row r="1350" spans="8:13" s="335" customFormat="1" ht="14.25" x14ac:dyDescent="0.2">
      <c r="H1350" s="337"/>
      <c r="I1350" s="337"/>
      <c r="J1350" s="337"/>
      <c r="K1350" s="337"/>
      <c r="L1350" s="337"/>
      <c r="M1350" s="337"/>
    </row>
    <row r="1351" spans="8:13" s="335" customFormat="1" ht="14.25" x14ac:dyDescent="0.2">
      <c r="H1351" s="337"/>
      <c r="I1351" s="337"/>
      <c r="J1351" s="337"/>
      <c r="K1351" s="337"/>
      <c r="L1351" s="337"/>
      <c r="M1351" s="337"/>
    </row>
    <row r="1352" spans="8:13" s="335" customFormat="1" ht="14.25" x14ac:dyDescent="0.2">
      <c r="H1352" s="337"/>
      <c r="I1352" s="337"/>
      <c r="J1352" s="337"/>
      <c r="K1352" s="337"/>
      <c r="L1352" s="337"/>
      <c r="M1352" s="337"/>
    </row>
    <row r="1353" spans="8:13" s="335" customFormat="1" ht="14.25" x14ac:dyDescent="0.2">
      <c r="H1353" s="337"/>
      <c r="I1353" s="337"/>
      <c r="J1353" s="337"/>
      <c r="K1353" s="337"/>
      <c r="L1353" s="337"/>
      <c r="M1353" s="337"/>
    </row>
    <row r="1354" spans="8:13" s="335" customFormat="1" ht="14.25" x14ac:dyDescent="0.2">
      <c r="H1354" s="337"/>
      <c r="I1354" s="337"/>
      <c r="J1354" s="337"/>
      <c r="K1354" s="337"/>
      <c r="L1354" s="337"/>
      <c r="M1354" s="337"/>
    </row>
    <row r="1355" spans="8:13" s="335" customFormat="1" ht="14.25" x14ac:dyDescent="0.2">
      <c r="H1355" s="337"/>
      <c r="I1355" s="337"/>
      <c r="J1355" s="337"/>
      <c r="K1355" s="337"/>
      <c r="L1355" s="337"/>
      <c r="M1355" s="337"/>
    </row>
    <row r="1356" spans="8:13" s="335" customFormat="1" ht="14.25" x14ac:dyDescent="0.2">
      <c r="H1356" s="337"/>
      <c r="I1356" s="337"/>
      <c r="J1356" s="337"/>
      <c r="K1356" s="337"/>
      <c r="L1356" s="337"/>
      <c r="M1356" s="337"/>
    </row>
    <row r="1357" spans="8:13" s="335" customFormat="1" ht="14.25" x14ac:dyDescent="0.2">
      <c r="H1357" s="337"/>
      <c r="I1357" s="337"/>
      <c r="J1357" s="337"/>
      <c r="K1357" s="337"/>
      <c r="L1357" s="337"/>
      <c r="M1357" s="337"/>
    </row>
    <row r="1358" spans="8:13" s="335" customFormat="1" ht="14.25" x14ac:dyDescent="0.2">
      <c r="H1358" s="337"/>
      <c r="I1358" s="337"/>
      <c r="J1358" s="337"/>
      <c r="K1358" s="337"/>
      <c r="L1358" s="337"/>
      <c r="M1358" s="337"/>
    </row>
    <row r="1359" spans="8:13" s="335" customFormat="1" ht="14.25" x14ac:dyDescent="0.2">
      <c r="H1359" s="337"/>
      <c r="I1359" s="337"/>
      <c r="J1359" s="337"/>
      <c r="K1359" s="337"/>
      <c r="L1359" s="337"/>
      <c r="M1359" s="337"/>
    </row>
    <row r="1360" spans="8:13" s="335" customFormat="1" ht="14.25" x14ac:dyDescent="0.2">
      <c r="H1360" s="337"/>
      <c r="I1360" s="337"/>
      <c r="J1360" s="337"/>
      <c r="K1360" s="337"/>
      <c r="L1360" s="337"/>
      <c r="M1360" s="337"/>
    </row>
    <row r="1361" spans="8:13" s="335" customFormat="1" ht="14.25" x14ac:dyDescent="0.2">
      <c r="H1361" s="337"/>
      <c r="I1361" s="337"/>
      <c r="J1361" s="337"/>
      <c r="K1361" s="337"/>
      <c r="L1361" s="337"/>
      <c r="M1361" s="337"/>
    </row>
    <row r="1362" spans="8:13" s="335" customFormat="1" ht="14.25" x14ac:dyDescent="0.2">
      <c r="H1362" s="337"/>
      <c r="I1362" s="337"/>
      <c r="J1362" s="337"/>
      <c r="K1362" s="337"/>
      <c r="L1362" s="337"/>
      <c r="M1362" s="337"/>
    </row>
    <row r="1363" spans="8:13" s="335" customFormat="1" ht="14.25" x14ac:dyDescent="0.2">
      <c r="H1363" s="337"/>
      <c r="I1363" s="337"/>
      <c r="J1363" s="337"/>
      <c r="K1363" s="337"/>
      <c r="L1363" s="337"/>
      <c r="M1363" s="337"/>
    </row>
    <row r="1364" spans="8:13" s="335" customFormat="1" ht="14.25" x14ac:dyDescent="0.2">
      <c r="H1364" s="337"/>
      <c r="I1364" s="337"/>
      <c r="J1364" s="337"/>
      <c r="K1364" s="337"/>
      <c r="L1364" s="337"/>
      <c r="M1364" s="337"/>
    </row>
    <row r="1365" spans="8:13" s="335" customFormat="1" ht="14.25" x14ac:dyDescent="0.2">
      <c r="H1365" s="337"/>
      <c r="I1365" s="337"/>
      <c r="J1365" s="337"/>
      <c r="K1365" s="337"/>
      <c r="L1365" s="337"/>
      <c r="M1365" s="337"/>
    </row>
    <row r="1366" spans="8:13" s="335" customFormat="1" ht="14.25" x14ac:dyDescent="0.2">
      <c r="H1366" s="337"/>
      <c r="I1366" s="337"/>
      <c r="J1366" s="337"/>
      <c r="K1366" s="337"/>
      <c r="L1366" s="337"/>
      <c r="M1366" s="337"/>
    </row>
    <row r="1367" spans="8:13" s="335" customFormat="1" ht="14.25" x14ac:dyDescent="0.2">
      <c r="H1367" s="337"/>
      <c r="I1367" s="337"/>
      <c r="J1367" s="337"/>
      <c r="K1367" s="337"/>
      <c r="L1367" s="337"/>
      <c r="M1367" s="337"/>
    </row>
    <row r="1368" spans="8:13" s="335" customFormat="1" ht="14.25" x14ac:dyDescent="0.2">
      <c r="H1368" s="337"/>
      <c r="I1368" s="337"/>
      <c r="J1368" s="337"/>
      <c r="K1368" s="337"/>
      <c r="L1368" s="337"/>
      <c r="M1368" s="337"/>
    </row>
    <row r="1369" spans="8:13" s="335" customFormat="1" ht="14.25" x14ac:dyDescent="0.2">
      <c r="H1369" s="337"/>
      <c r="I1369" s="337"/>
      <c r="J1369" s="337"/>
      <c r="K1369" s="337"/>
      <c r="L1369" s="337"/>
      <c r="M1369" s="337"/>
    </row>
    <row r="1370" spans="8:13" s="335" customFormat="1" ht="14.25" x14ac:dyDescent="0.2">
      <c r="H1370" s="337"/>
      <c r="I1370" s="337"/>
      <c r="J1370" s="337"/>
      <c r="K1370" s="337"/>
      <c r="L1370" s="337"/>
      <c r="M1370" s="337"/>
    </row>
    <row r="1371" spans="8:13" s="335" customFormat="1" ht="14.25" x14ac:dyDescent="0.2">
      <c r="H1371" s="337"/>
      <c r="I1371" s="337"/>
      <c r="J1371" s="337"/>
      <c r="K1371" s="337"/>
      <c r="L1371" s="337"/>
      <c r="M1371" s="337"/>
    </row>
    <row r="1372" spans="8:13" s="335" customFormat="1" ht="14.25" x14ac:dyDescent="0.2">
      <c r="H1372" s="337"/>
      <c r="I1372" s="337"/>
      <c r="J1372" s="337"/>
      <c r="K1372" s="337"/>
      <c r="L1372" s="337"/>
      <c r="M1372" s="337"/>
    </row>
    <row r="1373" spans="8:13" s="335" customFormat="1" ht="14.25" x14ac:dyDescent="0.2">
      <c r="H1373" s="337"/>
      <c r="I1373" s="337"/>
      <c r="J1373" s="337"/>
      <c r="K1373" s="337"/>
      <c r="L1373" s="337"/>
      <c r="M1373" s="337"/>
    </row>
    <row r="1374" spans="8:13" s="335" customFormat="1" ht="14.25" x14ac:dyDescent="0.2">
      <c r="H1374" s="337"/>
      <c r="I1374" s="337"/>
      <c r="J1374" s="337"/>
      <c r="K1374" s="337"/>
      <c r="L1374" s="337"/>
      <c r="M1374" s="337"/>
    </row>
    <row r="1375" spans="8:13" s="335" customFormat="1" ht="14.25" x14ac:dyDescent="0.2">
      <c r="H1375" s="337"/>
      <c r="I1375" s="337"/>
      <c r="J1375" s="337"/>
      <c r="K1375" s="337"/>
      <c r="L1375" s="337"/>
      <c r="M1375" s="337"/>
    </row>
    <row r="1376" spans="8:13" s="335" customFormat="1" ht="14.25" x14ac:dyDescent="0.2">
      <c r="H1376" s="337"/>
      <c r="I1376" s="337"/>
      <c r="J1376" s="337"/>
      <c r="K1376" s="337"/>
      <c r="L1376" s="337"/>
      <c r="M1376" s="337"/>
    </row>
    <row r="1377" spans="8:13" s="335" customFormat="1" ht="14.25" x14ac:dyDescent="0.2">
      <c r="H1377" s="337"/>
      <c r="I1377" s="337"/>
      <c r="J1377" s="337"/>
      <c r="K1377" s="337"/>
      <c r="L1377" s="337"/>
      <c r="M1377" s="337"/>
    </row>
    <row r="1378" spans="8:13" s="335" customFormat="1" ht="14.25" x14ac:dyDescent="0.2">
      <c r="H1378" s="337"/>
      <c r="I1378" s="337"/>
      <c r="J1378" s="337"/>
      <c r="K1378" s="337"/>
      <c r="L1378" s="337"/>
      <c r="M1378" s="337"/>
    </row>
    <row r="1379" spans="8:13" s="335" customFormat="1" ht="14.25" x14ac:dyDescent="0.2">
      <c r="H1379" s="337"/>
      <c r="I1379" s="337"/>
      <c r="J1379" s="337"/>
      <c r="K1379" s="337"/>
      <c r="L1379" s="337"/>
      <c r="M1379" s="337"/>
    </row>
    <row r="1380" spans="8:13" s="335" customFormat="1" ht="14.25" x14ac:dyDescent="0.2">
      <c r="H1380" s="337"/>
      <c r="I1380" s="337"/>
      <c r="J1380" s="337"/>
      <c r="K1380" s="337"/>
      <c r="L1380" s="337"/>
      <c r="M1380" s="337"/>
    </row>
    <row r="1381" spans="8:13" s="335" customFormat="1" ht="14.25" x14ac:dyDescent="0.2">
      <c r="H1381" s="337"/>
      <c r="I1381" s="337"/>
      <c r="J1381" s="337"/>
      <c r="K1381" s="337"/>
      <c r="L1381" s="337"/>
      <c r="M1381" s="337"/>
    </row>
    <row r="1382" spans="8:13" s="335" customFormat="1" ht="14.25" x14ac:dyDescent="0.2">
      <c r="H1382" s="337"/>
      <c r="I1382" s="337"/>
      <c r="J1382" s="337"/>
      <c r="K1382" s="337"/>
      <c r="L1382" s="337"/>
      <c r="M1382" s="337"/>
    </row>
    <row r="1383" spans="8:13" s="335" customFormat="1" ht="14.25" x14ac:dyDescent="0.2">
      <c r="H1383" s="337"/>
      <c r="I1383" s="337"/>
      <c r="J1383" s="337"/>
      <c r="K1383" s="337"/>
      <c r="L1383" s="337"/>
      <c r="M1383" s="337"/>
    </row>
    <row r="1384" spans="8:13" s="335" customFormat="1" ht="14.25" x14ac:dyDescent="0.2">
      <c r="H1384" s="337"/>
      <c r="I1384" s="337"/>
      <c r="J1384" s="337"/>
      <c r="K1384" s="337"/>
      <c r="L1384" s="337"/>
      <c r="M1384" s="337"/>
    </row>
    <row r="1385" spans="8:13" s="335" customFormat="1" ht="14.25" x14ac:dyDescent="0.2">
      <c r="H1385" s="337"/>
      <c r="I1385" s="337"/>
      <c r="J1385" s="337"/>
      <c r="K1385" s="337"/>
      <c r="L1385" s="337"/>
      <c r="M1385" s="337"/>
    </row>
    <row r="1386" spans="8:13" s="335" customFormat="1" ht="14.25" x14ac:dyDescent="0.2">
      <c r="H1386" s="337"/>
      <c r="I1386" s="337"/>
      <c r="J1386" s="337"/>
      <c r="K1386" s="337"/>
      <c r="L1386" s="337"/>
      <c r="M1386" s="337"/>
    </row>
    <row r="1387" spans="8:13" s="335" customFormat="1" ht="14.25" x14ac:dyDescent="0.2">
      <c r="H1387" s="337"/>
      <c r="I1387" s="337"/>
      <c r="J1387" s="337"/>
      <c r="K1387" s="337"/>
      <c r="L1387" s="337"/>
      <c r="M1387" s="337"/>
    </row>
    <row r="1388" spans="8:13" s="335" customFormat="1" ht="14.25" x14ac:dyDescent="0.2">
      <c r="H1388" s="337"/>
      <c r="I1388" s="337"/>
      <c r="J1388" s="337"/>
      <c r="K1388" s="337"/>
      <c r="L1388" s="337"/>
      <c r="M1388" s="337"/>
    </row>
    <row r="1389" spans="8:13" s="335" customFormat="1" ht="14.25" x14ac:dyDescent="0.2">
      <c r="H1389" s="337"/>
      <c r="I1389" s="337"/>
      <c r="J1389" s="337"/>
      <c r="K1389" s="337"/>
      <c r="L1389" s="337"/>
      <c r="M1389" s="337"/>
    </row>
    <row r="1390" spans="8:13" s="335" customFormat="1" ht="14.25" x14ac:dyDescent="0.2">
      <c r="H1390" s="337"/>
      <c r="I1390" s="337"/>
      <c r="J1390" s="337"/>
      <c r="K1390" s="337"/>
      <c r="L1390" s="337"/>
      <c r="M1390" s="337"/>
    </row>
    <row r="1391" spans="8:13" s="335" customFormat="1" ht="14.25" x14ac:dyDescent="0.2">
      <c r="H1391" s="337"/>
      <c r="I1391" s="337"/>
      <c r="J1391" s="337"/>
      <c r="K1391" s="337"/>
      <c r="L1391" s="337"/>
      <c r="M1391" s="337"/>
    </row>
    <row r="1392" spans="8:13" s="335" customFormat="1" ht="14.25" x14ac:dyDescent="0.2">
      <c r="H1392" s="337"/>
      <c r="I1392" s="337"/>
      <c r="J1392" s="337"/>
      <c r="K1392" s="337"/>
      <c r="L1392" s="337"/>
      <c r="M1392" s="337"/>
    </row>
    <row r="1393" spans="8:13" s="335" customFormat="1" ht="14.25" x14ac:dyDescent="0.2">
      <c r="H1393" s="337"/>
      <c r="I1393" s="337"/>
      <c r="J1393" s="337"/>
      <c r="K1393" s="337"/>
      <c r="L1393" s="337"/>
      <c r="M1393" s="337"/>
    </row>
    <row r="1394" spans="8:13" s="335" customFormat="1" ht="14.25" x14ac:dyDescent="0.2">
      <c r="H1394" s="337"/>
      <c r="I1394" s="337"/>
      <c r="J1394" s="337"/>
      <c r="K1394" s="337"/>
      <c r="L1394" s="337"/>
      <c r="M1394" s="337"/>
    </row>
    <row r="1395" spans="8:13" s="335" customFormat="1" ht="14.25" x14ac:dyDescent="0.2">
      <c r="H1395" s="337"/>
      <c r="I1395" s="337"/>
      <c r="J1395" s="337"/>
      <c r="K1395" s="337"/>
      <c r="L1395" s="337"/>
      <c r="M1395" s="337"/>
    </row>
    <row r="1396" spans="8:13" s="335" customFormat="1" ht="14.25" x14ac:dyDescent="0.2">
      <c r="H1396" s="337"/>
      <c r="I1396" s="337"/>
      <c r="J1396" s="337"/>
      <c r="K1396" s="337"/>
      <c r="L1396" s="337"/>
      <c r="M1396" s="337"/>
    </row>
    <row r="1397" spans="8:13" s="335" customFormat="1" ht="14.25" x14ac:dyDescent="0.2">
      <c r="H1397" s="337"/>
      <c r="I1397" s="337"/>
      <c r="J1397" s="337"/>
      <c r="K1397" s="337"/>
      <c r="L1397" s="337"/>
      <c r="M1397" s="337"/>
    </row>
    <row r="1398" spans="8:13" s="335" customFormat="1" ht="14.25" x14ac:dyDescent="0.2">
      <c r="H1398" s="337"/>
      <c r="I1398" s="337"/>
      <c r="J1398" s="337"/>
      <c r="K1398" s="337"/>
      <c r="L1398" s="337"/>
      <c r="M1398" s="337"/>
    </row>
    <row r="1399" spans="8:13" s="335" customFormat="1" ht="14.25" x14ac:dyDescent="0.2">
      <c r="H1399" s="337"/>
      <c r="I1399" s="337"/>
      <c r="J1399" s="337"/>
      <c r="K1399" s="337"/>
      <c r="L1399" s="337"/>
      <c r="M1399" s="337"/>
    </row>
    <row r="1400" spans="8:13" s="335" customFormat="1" ht="14.25" x14ac:dyDescent="0.2">
      <c r="H1400" s="337"/>
      <c r="I1400" s="337"/>
      <c r="J1400" s="337"/>
      <c r="K1400" s="337"/>
      <c r="L1400" s="337"/>
      <c r="M1400" s="337"/>
    </row>
    <row r="1401" spans="8:13" s="335" customFormat="1" ht="14.25" x14ac:dyDescent="0.2">
      <c r="H1401" s="337"/>
      <c r="I1401" s="337"/>
      <c r="J1401" s="337"/>
      <c r="K1401" s="337"/>
      <c r="L1401" s="337"/>
      <c r="M1401" s="337"/>
    </row>
    <row r="1402" spans="8:13" s="335" customFormat="1" ht="14.25" x14ac:dyDescent="0.2">
      <c r="H1402" s="337"/>
      <c r="I1402" s="337"/>
      <c r="J1402" s="337"/>
      <c r="K1402" s="337"/>
      <c r="L1402" s="337"/>
      <c r="M1402" s="337"/>
    </row>
    <row r="1403" spans="8:13" s="335" customFormat="1" ht="14.25" x14ac:dyDescent="0.2">
      <c r="H1403" s="337"/>
      <c r="I1403" s="337"/>
      <c r="J1403" s="337"/>
      <c r="K1403" s="337"/>
      <c r="L1403" s="337"/>
      <c r="M1403" s="337"/>
    </row>
    <row r="1404" spans="8:13" s="335" customFormat="1" ht="14.25" x14ac:dyDescent="0.2">
      <c r="H1404" s="337"/>
      <c r="I1404" s="337"/>
      <c r="J1404" s="337"/>
      <c r="K1404" s="337"/>
      <c r="L1404" s="337"/>
      <c r="M1404" s="337"/>
    </row>
    <row r="1405" spans="8:13" s="335" customFormat="1" ht="14.25" x14ac:dyDescent="0.2">
      <c r="H1405" s="337"/>
      <c r="I1405" s="337"/>
      <c r="J1405" s="337"/>
      <c r="K1405" s="337"/>
      <c r="L1405" s="337"/>
      <c r="M1405" s="337"/>
    </row>
    <row r="1406" spans="8:13" s="335" customFormat="1" ht="14.25" x14ac:dyDescent="0.2">
      <c r="H1406" s="337"/>
      <c r="I1406" s="337"/>
      <c r="J1406" s="337"/>
      <c r="K1406" s="337"/>
      <c r="L1406" s="337"/>
      <c r="M1406" s="337"/>
    </row>
    <row r="1407" spans="8:13" s="335" customFormat="1" ht="14.25" x14ac:dyDescent="0.2">
      <c r="H1407" s="337"/>
      <c r="I1407" s="337"/>
      <c r="J1407" s="337"/>
      <c r="K1407" s="337"/>
      <c r="L1407" s="337"/>
      <c r="M1407" s="337"/>
    </row>
    <row r="1408" spans="8:13" s="335" customFormat="1" ht="14.25" x14ac:dyDescent="0.2">
      <c r="H1408" s="337"/>
      <c r="I1408" s="337"/>
      <c r="J1408" s="337"/>
      <c r="K1408" s="337"/>
      <c r="L1408" s="337"/>
      <c r="M1408" s="337"/>
    </row>
    <row r="1409" spans="8:13" s="335" customFormat="1" ht="14.25" x14ac:dyDescent="0.2">
      <c r="H1409" s="337"/>
      <c r="I1409" s="337"/>
      <c r="J1409" s="337"/>
      <c r="K1409" s="337"/>
      <c r="L1409" s="337"/>
      <c r="M1409" s="337"/>
    </row>
    <row r="1410" spans="8:13" s="335" customFormat="1" ht="14.25" x14ac:dyDescent="0.2">
      <c r="H1410" s="337"/>
      <c r="I1410" s="337"/>
      <c r="J1410" s="337"/>
      <c r="K1410" s="337"/>
      <c r="L1410" s="337"/>
      <c r="M1410" s="337"/>
    </row>
    <row r="1411" spans="8:13" s="335" customFormat="1" ht="14.25" x14ac:dyDescent="0.2">
      <c r="H1411" s="337"/>
      <c r="I1411" s="337"/>
      <c r="J1411" s="337"/>
      <c r="K1411" s="337"/>
      <c r="L1411" s="337"/>
      <c r="M1411" s="337"/>
    </row>
    <row r="1412" spans="8:13" s="335" customFormat="1" ht="14.25" x14ac:dyDescent="0.2">
      <c r="H1412" s="337"/>
      <c r="I1412" s="337"/>
      <c r="J1412" s="337"/>
      <c r="K1412" s="337"/>
      <c r="L1412" s="337"/>
      <c r="M1412" s="337"/>
    </row>
    <row r="1413" spans="8:13" s="335" customFormat="1" ht="14.25" x14ac:dyDescent="0.2">
      <c r="H1413" s="337"/>
      <c r="I1413" s="337"/>
      <c r="J1413" s="337"/>
      <c r="K1413" s="337"/>
      <c r="L1413" s="337"/>
      <c r="M1413" s="337"/>
    </row>
    <row r="1414" spans="8:13" s="335" customFormat="1" ht="14.25" x14ac:dyDescent="0.2">
      <c r="H1414" s="337"/>
      <c r="I1414" s="337"/>
      <c r="J1414" s="337"/>
      <c r="K1414" s="337"/>
      <c r="L1414" s="337"/>
      <c r="M1414" s="337"/>
    </row>
    <row r="1415" spans="8:13" s="335" customFormat="1" ht="14.25" x14ac:dyDescent="0.2">
      <c r="H1415" s="337"/>
      <c r="I1415" s="337"/>
      <c r="J1415" s="337"/>
      <c r="K1415" s="337"/>
      <c r="L1415" s="337"/>
      <c r="M1415" s="337"/>
    </row>
    <row r="1416" spans="8:13" s="335" customFormat="1" ht="14.25" x14ac:dyDescent="0.2">
      <c r="H1416" s="337"/>
      <c r="I1416" s="337"/>
      <c r="J1416" s="337"/>
      <c r="K1416" s="337"/>
      <c r="L1416" s="337"/>
      <c r="M1416" s="337"/>
    </row>
    <row r="1417" spans="8:13" s="335" customFormat="1" ht="14.25" x14ac:dyDescent="0.2">
      <c r="H1417" s="337"/>
      <c r="I1417" s="337"/>
      <c r="J1417" s="337"/>
      <c r="K1417" s="337"/>
      <c r="L1417" s="337"/>
      <c r="M1417" s="337"/>
    </row>
    <row r="1418" spans="8:13" s="335" customFormat="1" ht="14.25" x14ac:dyDescent="0.2">
      <c r="H1418" s="337"/>
      <c r="I1418" s="337"/>
      <c r="J1418" s="337"/>
      <c r="K1418" s="337"/>
      <c r="L1418" s="337"/>
      <c r="M1418" s="337"/>
    </row>
    <row r="1419" spans="8:13" s="335" customFormat="1" ht="14.25" x14ac:dyDescent="0.2">
      <c r="H1419" s="337"/>
      <c r="I1419" s="337"/>
      <c r="J1419" s="337"/>
      <c r="K1419" s="337"/>
      <c r="L1419" s="337"/>
      <c r="M1419" s="337"/>
    </row>
    <row r="1420" spans="8:13" s="335" customFormat="1" ht="14.25" x14ac:dyDescent="0.2">
      <c r="H1420" s="337"/>
      <c r="I1420" s="337"/>
      <c r="J1420" s="337"/>
      <c r="K1420" s="337"/>
      <c r="L1420" s="337"/>
      <c r="M1420" s="337"/>
    </row>
    <row r="1421" spans="8:13" s="335" customFormat="1" ht="14.25" x14ac:dyDescent="0.2">
      <c r="H1421" s="337"/>
      <c r="I1421" s="337"/>
      <c r="J1421" s="337"/>
      <c r="K1421" s="337"/>
      <c r="L1421" s="337"/>
      <c r="M1421" s="337"/>
    </row>
    <row r="1422" spans="8:13" s="335" customFormat="1" ht="14.25" x14ac:dyDescent="0.2">
      <c r="H1422" s="337"/>
      <c r="I1422" s="337"/>
      <c r="J1422" s="337"/>
      <c r="K1422" s="337"/>
      <c r="L1422" s="337"/>
      <c r="M1422" s="337"/>
    </row>
    <row r="1423" spans="8:13" s="335" customFormat="1" ht="14.25" x14ac:dyDescent="0.2">
      <c r="H1423" s="337"/>
      <c r="I1423" s="337"/>
      <c r="J1423" s="337"/>
      <c r="K1423" s="337"/>
      <c r="L1423" s="337"/>
      <c r="M1423" s="337"/>
    </row>
    <row r="1424" spans="8:13" s="335" customFormat="1" ht="14.25" x14ac:dyDescent="0.2">
      <c r="H1424" s="337"/>
      <c r="I1424" s="337"/>
      <c r="J1424" s="337"/>
      <c r="K1424" s="337"/>
      <c r="L1424" s="337"/>
      <c r="M1424" s="337"/>
    </row>
    <row r="1425" spans="8:13" s="335" customFormat="1" ht="14.25" x14ac:dyDescent="0.2">
      <c r="H1425" s="337"/>
      <c r="I1425" s="337"/>
      <c r="J1425" s="337"/>
      <c r="K1425" s="337"/>
      <c r="L1425" s="337"/>
      <c r="M1425" s="337"/>
    </row>
    <row r="1426" spans="8:13" s="335" customFormat="1" ht="14.25" x14ac:dyDescent="0.2">
      <c r="H1426" s="337"/>
      <c r="I1426" s="337"/>
      <c r="J1426" s="337"/>
      <c r="K1426" s="337"/>
      <c r="L1426" s="337"/>
      <c r="M1426" s="337"/>
    </row>
    <row r="1427" spans="8:13" s="335" customFormat="1" ht="14.25" x14ac:dyDescent="0.2">
      <c r="H1427" s="337"/>
      <c r="I1427" s="337"/>
      <c r="J1427" s="337"/>
      <c r="K1427" s="337"/>
      <c r="L1427" s="337"/>
      <c r="M1427" s="337"/>
    </row>
    <row r="1428" spans="8:13" s="335" customFormat="1" ht="14.25" x14ac:dyDescent="0.2">
      <c r="H1428" s="337"/>
      <c r="I1428" s="337"/>
      <c r="J1428" s="337"/>
      <c r="K1428" s="337"/>
      <c r="L1428" s="337"/>
      <c r="M1428" s="337"/>
    </row>
    <row r="1429" spans="8:13" s="335" customFormat="1" ht="14.25" x14ac:dyDescent="0.2">
      <c r="H1429" s="337"/>
      <c r="I1429" s="337"/>
      <c r="J1429" s="337"/>
      <c r="K1429" s="337"/>
      <c r="L1429" s="337"/>
      <c r="M1429" s="337"/>
    </row>
    <row r="1430" spans="8:13" s="335" customFormat="1" ht="14.25" x14ac:dyDescent="0.2">
      <c r="H1430" s="337"/>
      <c r="I1430" s="337"/>
      <c r="J1430" s="337"/>
      <c r="K1430" s="337"/>
      <c r="L1430" s="337"/>
      <c r="M1430" s="337"/>
    </row>
    <row r="1431" spans="8:13" s="335" customFormat="1" ht="14.25" x14ac:dyDescent="0.2">
      <c r="H1431" s="337"/>
      <c r="I1431" s="337"/>
      <c r="J1431" s="337"/>
      <c r="K1431" s="337"/>
      <c r="L1431" s="337"/>
      <c r="M1431" s="337"/>
    </row>
    <row r="1432" spans="8:13" s="335" customFormat="1" ht="14.25" x14ac:dyDescent="0.2">
      <c r="H1432" s="337"/>
      <c r="I1432" s="337"/>
      <c r="J1432" s="337"/>
      <c r="K1432" s="337"/>
      <c r="L1432" s="337"/>
      <c r="M1432" s="337"/>
    </row>
    <row r="1433" spans="8:13" s="335" customFormat="1" ht="14.25" x14ac:dyDescent="0.2">
      <c r="H1433" s="337"/>
      <c r="I1433" s="337"/>
      <c r="J1433" s="337"/>
      <c r="K1433" s="337"/>
      <c r="L1433" s="337"/>
      <c r="M1433" s="337"/>
    </row>
    <row r="1434" spans="8:13" s="335" customFormat="1" ht="14.25" x14ac:dyDescent="0.2">
      <c r="H1434" s="337"/>
      <c r="I1434" s="337"/>
      <c r="J1434" s="337"/>
      <c r="K1434" s="337"/>
      <c r="L1434" s="337"/>
      <c r="M1434" s="337"/>
    </row>
    <row r="1435" spans="8:13" s="335" customFormat="1" ht="14.25" x14ac:dyDescent="0.2">
      <c r="H1435" s="337"/>
      <c r="I1435" s="337"/>
      <c r="J1435" s="337"/>
      <c r="K1435" s="337"/>
      <c r="L1435" s="337"/>
      <c r="M1435" s="337"/>
    </row>
    <row r="1436" spans="8:13" s="335" customFormat="1" ht="14.25" x14ac:dyDescent="0.2">
      <c r="H1436" s="337"/>
      <c r="I1436" s="337"/>
      <c r="J1436" s="337"/>
      <c r="K1436" s="337"/>
      <c r="L1436" s="337"/>
      <c r="M1436" s="337"/>
    </row>
    <row r="1437" spans="8:13" s="335" customFormat="1" ht="14.25" x14ac:dyDescent="0.2">
      <c r="H1437" s="337"/>
      <c r="I1437" s="337"/>
      <c r="J1437" s="337"/>
      <c r="K1437" s="337"/>
      <c r="L1437" s="337"/>
      <c r="M1437" s="337"/>
    </row>
    <row r="1438" spans="8:13" s="335" customFormat="1" ht="14.25" x14ac:dyDescent="0.2">
      <c r="H1438" s="337"/>
      <c r="I1438" s="337"/>
      <c r="J1438" s="337"/>
      <c r="K1438" s="337"/>
      <c r="L1438" s="337"/>
      <c r="M1438" s="337"/>
    </row>
    <row r="1439" spans="8:13" s="335" customFormat="1" ht="14.25" x14ac:dyDescent="0.2">
      <c r="H1439" s="337"/>
      <c r="I1439" s="337"/>
      <c r="J1439" s="337"/>
      <c r="K1439" s="337"/>
      <c r="L1439" s="337"/>
      <c r="M1439" s="337"/>
    </row>
    <row r="1440" spans="8:13" s="335" customFormat="1" ht="14.25" x14ac:dyDescent="0.2">
      <c r="H1440" s="337"/>
      <c r="I1440" s="337"/>
      <c r="J1440" s="337"/>
      <c r="K1440" s="337"/>
      <c r="L1440" s="337"/>
      <c r="M1440" s="337"/>
    </row>
    <row r="1441" spans="8:13" s="335" customFormat="1" ht="14.25" x14ac:dyDescent="0.2">
      <c r="H1441" s="337"/>
      <c r="I1441" s="337"/>
      <c r="J1441" s="337"/>
      <c r="K1441" s="337"/>
      <c r="L1441" s="337"/>
      <c r="M1441" s="337"/>
    </row>
    <row r="1442" spans="8:13" s="335" customFormat="1" ht="14.25" x14ac:dyDescent="0.2">
      <c r="H1442" s="337"/>
      <c r="I1442" s="337"/>
      <c r="J1442" s="337"/>
      <c r="K1442" s="337"/>
      <c r="L1442" s="337"/>
      <c r="M1442" s="337"/>
    </row>
    <row r="1443" spans="8:13" s="335" customFormat="1" ht="14.25" x14ac:dyDescent="0.2">
      <c r="H1443" s="337"/>
      <c r="I1443" s="337"/>
      <c r="J1443" s="337"/>
      <c r="K1443" s="337"/>
      <c r="L1443" s="337"/>
      <c r="M1443" s="337"/>
    </row>
    <row r="1444" spans="8:13" s="335" customFormat="1" ht="14.25" x14ac:dyDescent="0.2">
      <c r="H1444" s="337"/>
      <c r="I1444" s="337"/>
      <c r="J1444" s="337"/>
      <c r="K1444" s="337"/>
      <c r="L1444" s="337"/>
      <c r="M1444" s="337"/>
    </row>
    <row r="1445" spans="8:13" s="335" customFormat="1" ht="14.25" x14ac:dyDescent="0.2">
      <c r="H1445" s="337"/>
      <c r="I1445" s="337"/>
      <c r="J1445" s="337"/>
      <c r="K1445" s="337"/>
      <c r="L1445" s="337"/>
      <c r="M1445" s="337"/>
    </row>
    <row r="1446" spans="8:13" s="335" customFormat="1" ht="14.25" x14ac:dyDescent="0.2">
      <c r="H1446" s="337"/>
      <c r="I1446" s="337"/>
      <c r="J1446" s="337"/>
      <c r="K1446" s="337"/>
      <c r="L1446" s="337"/>
      <c r="M1446" s="337"/>
    </row>
    <row r="1447" spans="8:13" s="335" customFormat="1" ht="14.25" x14ac:dyDescent="0.2">
      <c r="H1447" s="337"/>
      <c r="I1447" s="337"/>
      <c r="J1447" s="337"/>
      <c r="K1447" s="337"/>
      <c r="L1447" s="337"/>
      <c r="M1447" s="337"/>
    </row>
    <row r="1448" spans="8:13" s="335" customFormat="1" ht="14.25" x14ac:dyDescent="0.2">
      <c r="H1448" s="337"/>
      <c r="I1448" s="337"/>
      <c r="J1448" s="337"/>
      <c r="K1448" s="337"/>
      <c r="L1448" s="337"/>
      <c r="M1448" s="337"/>
    </row>
    <row r="1449" spans="8:13" s="335" customFormat="1" ht="14.25" x14ac:dyDescent="0.2">
      <c r="H1449" s="337"/>
      <c r="I1449" s="337"/>
      <c r="J1449" s="337"/>
      <c r="K1449" s="337"/>
      <c r="L1449" s="337"/>
      <c r="M1449" s="337"/>
    </row>
    <row r="1450" spans="8:13" s="335" customFormat="1" ht="14.25" x14ac:dyDescent="0.2">
      <c r="H1450" s="337"/>
      <c r="I1450" s="337"/>
      <c r="J1450" s="337"/>
      <c r="K1450" s="337"/>
      <c r="L1450" s="337"/>
      <c r="M1450" s="337"/>
    </row>
    <row r="1451" spans="8:13" s="335" customFormat="1" ht="14.25" x14ac:dyDescent="0.2">
      <c r="H1451" s="337"/>
      <c r="I1451" s="337"/>
      <c r="J1451" s="337"/>
      <c r="K1451" s="337"/>
      <c r="L1451" s="337"/>
      <c r="M1451" s="337"/>
    </row>
    <row r="1452" spans="8:13" s="335" customFormat="1" ht="14.25" x14ac:dyDescent="0.2">
      <c r="H1452" s="337"/>
      <c r="I1452" s="337"/>
      <c r="J1452" s="337"/>
      <c r="K1452" s="337"/>
      <c r="L1452" s="337"/>
      <c r="M1452" s="337"/>
    </row>
    <row r="1453" spans="8:13" s="335" customFormat="1" ht="14.25" x14ac:dyDescent="0.2">
      <c r="H1453" s="337"/>
      <c r="I1453" s="337"/>
      <c r="J1453" s="337"/>
      <c r="K1453" s="337"/>
      <c r="L1453" s="337"/>
      <c r="M1453" s="337"/>
    </row>
    <row r="1454" spans="8:13" s="335" customFormat="1" ht="14.25" x14ac:dyDescent="0.2">
      <c r="H1454" s="337"/>
      <c r="I1454" s="337"/>
      <c r="J1454" s="337"/>
      <c r="K1454" s="337"/>
      <c r="L1454" s="337"/>
      <c r="M1454" s="337"/>
    </row>
    <row r="1455" spans="8:13" s="335" customFormat="1" ht="14.25" x14ac:dyDescent="0.2">
      <c r="H1455" s="337"/>
      <c r="I1455" s="337"/>
      <c r="J1455" s="337"/>
      <c r="K1455" s="337"/>
      <c r="L1455" s="337"/>
      <c r="M1455" s="337"/>
    </row>
    <row r="1456" spans="8:13" s="335" customFormat="1" ht="14.25" x14ac:dyDescent="0.2">
      <c r="H1456" s="337"/>
      <c r="I1456" s="337"/>
      <c r="J1456" s="337"/>
      <c r="K1456" s="337"/>
      <c r="L1456" s="337"/>
      <c r="M1456" s="337"/>
    </row>
    <row r="1457" spans="8:13" s="335" customFormat="1" ht="14.25" x14ac:dyDescent="0.2">
      <c r="H1457" s="337"/>
      <c r="I1457" s="337"/>
      <c r="J1457" s="337"/>
      <c r="K1457" s="337"/>
      <c r="L1457" s="337"/>
      <c r="M1457" s="337"/>
    </row>
    <row r="1458" spans="8:13" s="335" customFormat="1" ht="14.25" x14ac:dyDescent="0.2">
      <c r="H1458" s="337"/>
      <c r="I1458" s="337"/>
      <c r="J1458" s="337"/>
      <c r="K1458" s="337"/>
      <c r="L1458" s="337"/>
      <c r="M1458" s="337"/>
    </row>
    <row r="1459" spans="8:13" s="335" customFormat="1" ht="14.25" x14ac:dyDescent="0.2">
      <c r="H1459" s="337"/>
      <c r="I1459" s="337"/>
      <c r="J1459" s="337"/>
      <c r="K1459" s="337"/>
      <c r="L1459" s="337"/>
      <c r="M1459" s="337"/>
    </row>
    <row r="1460" spans="8:13" s="335" customFormat="1" ht="14.25" x14ac:dyDescent="0.2">
      <c r="H1460" s="337"/>
      <c r="I1460" s="337"/>
      <c r="J1460" s="337"/>
      <c r="K1460" s="337"/>
      <c r="L1460" s="337"/>
      <c r="M1460" s="337"/>
    </row>
    <row r="1461" spans="8:13" s="335" customFormat="1" ht="14.25" x14ac:dyDescent="0.2">
      <c r="H1461" s="337"/>
      <c r="I1461" s="337"/>
      <c r="J1461" s="337"/>
      <c r="K1461" s="337"/>
      <c r="L1461" s="337"/>
      <c r="M1461" s="337"/>
    </row>
    <row r="1462" spans="8:13" s="335" customFormat="1" ht="14.25" x14ac:dyDescent="0.2">
      <c r="H1462" s="337"/>
      <c r="I1462" s="337"/>
      <c r="J1462" s="337"/>
      <c r="K1462" s="337"/>
      <c r="L1462" s="337"/>
      <c r="M1462" s="337"/>
    </row>
    <row r="1463" spans="8:13" s="335" customFormat="1" ht="14.25" x14ac:dyDescent="0.2">
      <c r="H1463" s="337"/>
      <c r="I1463" s="337"/>
      <c r="J1463" s="337"/>
      <c r="K1463" s="337"/>
      <c r="L1463" s="337"/>
      <c r="M1463" s="337"/>
    </row>
    <row r="1464" spans="8:13" s="335" customFormat="1" ht="14.25" x14ac:dyDescent="0.2">
      <c r="H1464" s="337"/>
      <c r="I1464" s="337"/>
      <c r="J1464" s="337"/>
      <c r="K1464" s="337"/>
      <c r="L1464" s="337"/>
      <c r="M1464" s="337"/>
    </row>
    <row r="1465" spans="8:13" s="335" customFormat="1" ht="14.25" x14ac:dyDescent="0.2">
      <c r="H1465" s="337"/>
      <c r="I1465" s="337"/>
      <c r="J1465" s="337"/>
      <c r="K1465" s="337"/>
      <c r="L1465" s="337"/>
      <c r="M1465" s="337"/>
    </row>
    <row r="1466" spans="8:13" s="335" customFormat="1" ht="14.25" x14ac:dyDescent="0.2">
      <c r="H1466" s="337"/>
      <c r="I1466" s="337"/>
      <c r="J1466" s="337"/>
      <c r="K1466" s="337"/>
      <c r="L1466" s="337"/>
      <c r="M1466" s="337"/>
    </row>
    <row r="1467" spans="8:13" s="335" customFormat="1" ht="14.25" x14ac:dyDescent="0.2">
      <c r="H1467" s="337"/>
      <c r="I1467" s="337"/>
      <c r="J1467" s="337"/>
      <c r="K1467" s="337"/>
      <c r="L1467" s="337"/>
      <c r="M1467" s="337"/>
    </row>
    <row r="1468" spans="8:13" s="335" customFormat="1" ht="14.25" x14ac:dyDescent="0.2">
      <c r="H1468" s="337"/>
      <c r="I1468" s="337"/>
      <c r="J1468" s="337"/>
      <c r="K1468" s="337"/>
      <c r="L1468" s="337"/>
      <c r="M1468" s="337"/>
    </row>
    <row r="1469" spans="8:13" s="335" customFormat="1" ht="14.25" x14ac:dyDescent="0.2">
      <c r="H1469" s="337"/>
      <c r="I1469" s="337"/>
      <c r="J1469" s="337"/>
      <c r="K1469" s="337"/>
      <c r="L1469" s="337"/>
      <c r="M1469" s="337"/>
    </row>
    <row r="1470" spans="8:13" s="335" customFormat="1" ht="14.25" x14ac:dyDescent="0.2">
      <c r="H1470" s="337"/>
      <c r="I1470" s="337"/>
      <c r="J1470" s="337"/>
      <c r="K1470" s="337"/>
      <c r="L1470" s="337"/>
      <c r="M1470" s="337"/>
    </row>
    <row r="1471" spans="8:13" s="335" customFormat="1" ht="14.25" x14ac:dyDescent="0.2">
      <c r="H1471" s="337"/>
      <c r="I1471" s="337"/>
      <c r="J1471" s="337"/>
      <c r="K1471" s="337"/>
      <c r="L1471" s="337"/>
      <c r="M1471" s="337"/>
    </row>
    <row r="1472" spans="8:13" s="335" customFormat="1" ht="14.25" x14ac:dyDescent="0.2">
      <c r="H1472" s="337"/>
      <c r="I1472" s="337"/>
      <c r="J1472" s="337"/>
      <c r="K1472" s="337"/>
      <c r="L1472" s="337"/>
      <c r="M1472" s="337"/>
    </row>
    <row r="1473" spans="8:13" s="335" customFormat="1" ht="14.25" x14ac:dyDescent="0.2">
      <c r="H1473" s="337"/>
      <c r="I1473" s="337"/>
      <c r="J1473" s="337"/>
      <c r="K1473" s="337"/>
      <c r="L1473" s="337"/>
      <c r="M1473" s="337"/>
    </row>
    <row r="1474" spans="8:13" s="335" customFormat="1" ht="14.25" x14ac:dyDescent="0.2">
      <c r="H1474" s="337"/>
      <c r="I1474" s="337"/>
      <c r="J1474" s="337"/>
      <c r="K1474" s="337"/>
      <c r="L1474" s="337"/>
      <c r="M1474" s="337"/>
    </row>
    <row r="1475" spans="8:13" s="335" customFormat="1" ht="14.25" x14ac:dyDescent="0.2">
      <c r="H1475" s="337"/>
      <c r="I1475" s="337"/>
      <c r="J1475" s="337"/>
      <c r="K1475" s="337"/>
      <c r="L1475" s="337"/>
      <c r="M1475" s="337"/>
    </row>
    <row r="1476" spans="8:13" s="335" customFormat="1" ht="14.25" x14ac:dyDescent="0.2">
      <c r="H1476" s="337"/>
      <c r="I1476" s="337"/>
      <c r="J1476" s="337"/>
      <c r="K1476" s="337"/>
      <c r="L1476" s="337"/>
      <c r="M1476" s="337"/>
    </row>
    <row r="1477" spans="8:13" s="335" customFormat="1" ht="14.25" x14ac:dyDescent="0.2">
      <c r="H1477" s="337"/>
      <c r="I1477" s="337"/>
      <c r="J1477" s="337"/>
      <c r="K1477" s="337"/>
      <c r="L1477" s="337"/>
      <c r="M1477" s="337"/>
    </row>
    <row r="1478" spans="8:13" s="335" customFormat="1" ht="14.25" x14ac:dyDescent="0.2">
      <c r="H1478" s="337"/>
      <c r="I1478" s="337"/>
      <c r="J1478" s="337"/>
      <c r="K1478" s="337"/>
      <c r="L1478" s="337"/>
      <c r="M1478" s="337"/>
    </row>
    <row r="1479" spans="8:13" s="335" customFormat="1" ht="14.25" x14ac:dyDescent="0.2">
      <c r="H1479" s="337"/>
      <c r="I1479" s="337"/>
      <c r="J1479" s="337"/>
      <c r="K1479" s="337"/>
      <c r="L1479" s="337"/>
      <c r="M1479" s="337"/>
    </row>
    <row r="1480" spans="8:13" s="335" customFormat="1" ht="14.25" x14ac:dyDescent="0.2">
      <c r="H1480" s="337"/>
      <c r="I1480" s="337"/>
      <c r="J1480" s="337"/>
      <c r="K1480" s="337"/>
      <c r="L1480" s="337"/>
      <c r="M1480" s="337"/>
    </row>
    <row r="1481" spans="8:13" s="335" customFormat="1" ht="14.25" x14ac:dyDescent="0.2">
      <c r="H1481" s="337"/>
      <c r="I1481" s="337"/>
      <c r="J1481" s="337"/>
      <c r="K1481" s="337"/>
      <c r="L1481" s="337"/>
      <c r="M1481" s="337"/>
    </row>
    <row r="1482" spans="8:13" s="335" customFormat="1" ht="14.25" x14ac:dyDescent="0.2">
      <c r="H1482" s="337"/>
      <c r="I1482" s="337"/>
      <c r="J1482" s="337"/>
      <c r="K1482" s="337"/>
      <c r="L1482" s="337"/>
      <c r="M1482" s="337"/>
    </row>
    <row r="1483" spans="8:13" s="335" customFormat="1" ht="14.25" x14ac:dyDescent="0.2">
      <c r="H1483" s="337"/>
      <c r="I1483" s="337"/>
      <c r="J1483" s="337"/>
      <c r="K1483" s="337"/>
      <c r="L1483" s="337"/>
      <c r="M1483" s="337"/>
    </row>
    <row r="1484" spans="8:13" s="335" customFormat="1" ht="14.25" x14ac:dyDescent="0.2">
      <c r="H1484" s="337"/>
      <c r="I1484" s="337"/>
      <c r="J1484" s="337"/>
      <c r="K1484" s="337"/>
      <c r="L1484" s="337"/>
      <c r="M1484" s="337"/>
    </row>
    <row r="1485" spans="8:13" s="335" customFormat="1" ht="14.25" x14ac:dyDescent="0.2">
      <c r="H1485" s="337"/>
      <c r="I1485" s="337"/>
      <c r="J1485" s="337"/>
      <c r="K1485" s="337"/>
      <c r="L1485" s="337"/>
      <c r="M1485" s="337"/>
    </row>
    <row r="1486" spans="8:13" s="335" customFormat="1" ht="14.25" x14ac:dyDescent="0.2">
      <c r="H1486" s="337"/>
      <c r="I1486" s="337"/>
      <c r="J1486" s="337"/>
      <c r="K1486" s="337"/>
      <c r="L1486" s="337"/>
      <c r="M1486" s="337"/>
    </row>
    <row r="1487" spans="8:13" s="335" customFormat="1" ht="14.25" x14ac:dyDescent="0.2">
      <c r="H1487" s="337"/>
      <c r="I1487" s="337"/>
      <c r="J1487" s="337"/>
      <c r="K1487" s="337"/>
      <c r="L1487" s="337"/>
      <c r="M1487" s="337"/>
    </row>
    <row r="1488" spans="8:13" s="335" customFormat="1" ht="14.25" x14ac:dyDescent="0.2">
      <c r="H1488" s="337"/>
      <c r="I1488" s="337"/>
      <c r="J1488" s="337"/>
      <c r="K1488" s="337"/>
      <c r="L1488" s="337"/>
      <c r="M1488" s="337"/>
    </row>
    <row r="1489" spans="8:13" s="335" customFormat="1" ht="14.25" x14ac:dyDescent="0.2">
      <c r="H1489" s="337"/>
      <c r="I1489" s="337"/>
      <c r="J1489" s="337"/>
      <c r="K1489" s="337"/>
      <c r="L1489" s="337"/>
      <c r="M1489" s="337"/>
    </row>
    <row r="1490" spans="8:13" s="335" customFormat="1" ht="14.25" x14ac:dyDescent="0.2">
      <c r="H1490" s="337"/>
      <c r="I1490" s="337"/>
      <c r="J1490" s="337"/>
      <c r="K1490" s="337"/>
      <c r="L1490" s="337"/>
      <c r="M1490" s="337"/>
    </row>
    <row r="1491" spans="8:13" s="335" customFormat="1" ht="14.25" x14ac:dyDescent="0.2">
      <c r="H1491" s="337"/>
      <c r="I1491" s="337"/>
      <c r="J1491" s="337"/>
      <c r="K1491" s="337"/>
      <c r="L1491" s="337"/>
      <c r="M1491" s="337"/>
    </row>
    <row r="1492" spans="8:13" s="335" customFormat="1" ht="14.25" x14ac:dyDescent="0.2">
      <c r="H1492" s="337"/>
      <c r="I1492" s="337"/>
      <c r="J1492" s="337"/>
      <c r="K1492" s="337"/>
      <c r="L1492" s="337"/>
      <c r="M1492" s="337"/>
    </row>
    <row r="1493" spans="8:13" s="335" customFormat="1" ht="14.25" x14ac:dyDescent="0.2">
      <c r="H1493" s="337"/>
      <c r="I1493" s="337"/>
      <c r="J1493" s="337"/>
      <c r="K1493" s="337"/>
      <c r="L1493" s="337"/>
      <c r="M1493" s="337"/>
    </row>
    <row r="1494" spans="8:13" s="335" customFormat="1" ht="14.25" x14ac:dyDescent="0.2">
      <c r="H1494" s="337"/>
      <c r="I1494" s="337"/>
      <c r="J1494" s="337"/>
      <c r="K1494" s="337"/>
      <c r="L1494" s="337"/>
      <c r="M1494" s="337"/>
    </row>
    <row r="1495" spans="8:13" s="335" customFormat="1" ht="14.25" x14ac:dyDescent="0.2">
      <c r="H1495" s="337"/>
      <c r="I1495" s="337"/>
      <c r="J1495" s="337"/>
      <c r="K1495" s="337"/>
      <c r="L1495" s="337"/>
      <c r="M1495" s="337"/>
    </row>
    <row r="1496" spans="8:13" s="335" customFormat="1" ht="14.25" x14ac:dyDescent="0.2">
      <c r="H1496" s="337"/>
      <c r="I1496" s="337"/>
      <c r="J1496" s="337"/>
      <c r="K1496" s="337"/>
      <c r="L1496" s="337"/>
      <c r="M1496" s="337"/>
    </row>
    <row r="1497" spans="8:13" s="335" customFormat="1" ht="14.25" x14ac:dyDescent="0.2">
      <c r="H1497" s="337"/>
      <c r="I1497" s="337"/>
      <c r="J1497" s="337"/>
      <c r="K1497" s="337"/>
      <c r="L1497" s="337"/>
      <c r="M1497" s="337"/>
    </row>
    <row r="1498" spans="8:13" s="335" customFormat="1" ht="14.25" x14ac:dyDescent="0.2">
      <c r="H1498" s="337"/>
      <c r="I1498" s="337"/>
      <c r="J1498" s="337"/>
      <c r="K1498" s="337"/>
      <c r="L1498" s="337"/>
      <c r="M1498" s="337"/>
    </row>
    <row r="1499" spans="8:13" s="335" customFormat="1" ht="14.25" x14ac:dyDescent="0.2">
      <c r="H1499" s="337"/>
      <c r="I1499" s="337"/>
      <c r="J1499" s="337"/>
      <c r="K1499" s="337"/>
      <c r="L1499" s="337"/>
      <c r="M1499" s="337"/>
    </row>
    <row r="1500" spans="8:13" s="335" customFormat="1" ht="14.25" x14ac:dyDescent="0.2">
      <c r="H1500" s="337"/>
      <c r="I1500" s="337"/>
      <c r="J1500" s="337"/>
      <c r="K1500" s="337"/>
      <c r="L1500" s="337"/>
      <c r="M1500" s="337"/>
    </row>
    <row r="1501" spans="8:13" s="335" customFormat="1" ht="14.25" x14ac:dyDescent="0.2">
      <c r="H1501" s="337"/>
      <c r="I1501" s="337"/>
      <c r="J1501" s="337"/>
      <c r="K1501" s="337"/>
      <c r="L1501" s="337"/>
      <c r="M1501" s="337"/>
    </row>
    <row r="1502" spans="8:13" s="335" customFormat="1" ht="14.25" x14ac:dyDescent="0.2">
      <c r="H1502" s="337"/>
      <c r="I1502" s="337"/>
      <c r="J1502" s="337"/>
      <c r="K1502" s="337"/>
      <c r="L1502" s="337"/>
      <c r="M1502" s="337"/>
    </row>
    <row r="1503" spans="8:13" s="335" customFormat="1" ht="14.25" x14ac:dyDescent="0.2">
      <c r="H1503" s="337"/>
      <c r="I1503" s="337"/>
      <c r="J1503" s="337"/>
      <c r="K1503" s="337"/>
      <c r="L1503" s="337"/>
      <c r="M1503" s="337"/>
    </row>
    <row r="1504" spans="8:13" s="335" customFormat="1" ht="14.25" x14ac:dyDescent="0.2">
      <c r="H1504" s="337"/>
      <c r="I1504" s="337"/>
      <c r="J1504" s="337"/>
      <c r="K1504" s="337"/>
      <c r="L1504" s="337"/>
      <c r="M1504" s="337"/>
    </row>
    <row r="1505" spans="8:13" s="335" customFormat="1" ht="14.25" x14ac:dyDescent="0.2">
      <c r="H1505" s="337"/>
      <c r="I1505" s="337"/>
      <c r="J1505" s="337"/>
      <c r="K1505" s="337"/>
      <c r="L1505" s="337"/>
      <c r="M1505" s="337"/>
    </row>
    <row r="1506" spans="8:13" s="335" customFormat="1" ht="14.25" x14ac:dyDescent="0.2">
      <c r="H1506" s="337"/>
      <c r="I1506" s="337"/>
      <c r="J1506" s="337"/>
      <c r="K1506" s="337"/>
      <c r="L1506" s="337"/>
      <c r="M1506" s="337"/>
    </row>
    <row r="1507" spans="8:13" s="335" customFormat="1" ht="14.25" x14ac:dyDescent="0.2">
      <c r="H1507" s="337"/>
      <c r="I1507" s="337"/>
      <c r="J1507" s="337"/>
      <c r="K1507" s="337"/>
      <c r="L1507" s="337"/>
      <c r="M1507" s="337"/>
    </row>
    <row r="1508" spans="8:13" s="335" customFormat="1" ht="14.25" x14ac:dyDescent="0.2">
      <c r="H1508" s="337"/>
      <c r="I1508" s="337"/>
      <c r="J1508" s="337"/>
      <c r="K1508" s="337"/>
      <c r="L1508" s="337"/>
      <c r="M1508" s="337"/>
    </row>
    <row r="1509" spans="8:13" s="335" customFormat="1" ht="14.25" x14ac:dyDescent="0.2">
      <c r="H1509" s="337"/>
      <c r="I1509" s="337"/>
      <c r="J1509" s="337"/>
      <c r="K1509" s="337"/>
      <c r="L1509" s="337"/>
      <c r="M1509" s="337"/>
    </row>
    <row r="1510" spans="8:13" s="335" customFormat="1" ht="14.25" x14ac:dyDescent="0.2">
      <c r="H1510" s="337"/>
      <c r="I1510" s="337"/>
      <c r="J1510" s="337"/>
      <c r="K1510" s="337"/>
      <c r="L1510" s="337"/>
      <c r="M1510" s="337"/>
    </row>
    <row r="1511" spans="8:13" s="335" customFormat="1" ht="14.25" x14ac:dyDescent="0.2">
      <c r="H1511" s="337"/>
      <c r="I1511" s="337"/>
      <c r="J1511" s="337"/>
      <c r="K1511" s="337"/>
      <c r="L1511" s="337"/>
      <c r="M1511" s="337"/>
    </row>
    <row r="1512" spans="8:13" s="335" customFormat="1" ht="14.25" x14ac:dyDescent="0.2">
      <c r="H1512" s="337"/>
      <c r="I1512" s="337"/>
      <c r="J1512" s="337"/>
      <c r="K1512" s="337"/>
      <c r="L1512" s="337"/>
      <c r="M1512" s="337"/>
    </row>
    <row r="1513" spans="8:13" s="335" customFormat="1" ht="14.25" x14ac:dyDescent="0.2">
      <c r="H1513" s="337"/>
      <c r="I1513" s="337"/>
      <c r="J1513" s="337"/>
      <c r="K1513" s="337"/>
      <c r="L1513" s="337"/>
      <c r="M1513" s="337"/>
    </row>
    <row r="1514" spans="8:13" s="335" customFormat="1" ht="14.25" x14ac:dyDescent="0.2">
      <c r="H1514" s="337"/>
      <c r="I1514" s="337"/>
      <c r="J1514" s="337"/>
      <c r="K1514" s="337"/>
      <c r="L1514" s="337"/>
      <c r="M1514" s="337"/>
    </row>
    <row r="1515" spans="8:13" s="335" customFormat="1" ht="14.25" x14ac:dyDescent="0.2">
      <c r="H1515" s="337"/>
      <c r="I1515" s="337"/>
      <c r="J1515" s="337"/>
      <c r="K1515" s="337"/>
      <c r="L1515" s="337"/>
      <c r="M1515" s="337"/>
    </row>
    <row r="1516" spans="8:13" s="335" customFormat="1" ht="14.25" x14ac:dyDescent="0.2">
      <c r="H1516" s="337"/>
      <c r="I1516" s="337"/>
      <c r="J1516" s="337"/>
      <c r="K1516" s="337"/>
      <c r="L1516" s="337"/>
      <c r="M1516" s="337"/>
    </row>
    <row r="1517" spans="8:13" s="335" customFormat="1" ht="14.25" x14ac:dyDescent="0.2">
      <c r="H1517" s="337"/>
      <c r="I1517" s="337"/>
      <c r="J1517" s="337"/>
      <c r="K1517" s="337"/>
      <c r="L1517" s="337"/>
      <c r="M1517" s="337"/>
    </row>
    <row r="1518" spans="8:13" s="335" customFormat="1" ht="14.25" x14ac:dyDescent="0.2">
      <c r="H1518" s="337"/>
      <c r="I1518" s="337"/>
      <c r="J1518" s="337"/>
      <c r="K1518" s="337"/>
      <c r="L1518" s="337"/>
      <c r="M1518" s="337"/>
    </row>
    <row r="1519" spans="8:13" s="335" customFormat="1" ht="14.25" x14ac:dyDescent="0.2">
      <c r="H1519" s="337"/>
      <c r="I1519" s="337"/>
      <c r="J1519" s="337"/>
      <c r="K1519" s="337"/>
      <c r="L1519" s="337"/>
      <c r="M1519" s="337"/>
    </row>
    <row r="1520" spans="8:13" s="335" customFormat="1" ht="14.25" x14ac:dyDescent="0.2">
      <c r="H1520" s="337"/>
      <c r="I1520" s="337"/>
      <c r="J1520" s="337"/>
      <c r="K1520" s="337"/>
      <c r="L1520" s="337"/>
      <c r="M1520" s="337"/>
    </row>
    <row r="1521" spans="8:13" s="335" customFormat="1" ht="14.25" x14ac:dyDescent="0.2">
      <c r="H1521" s="337"/>
      <c r="I1521" s="337"/>
      <c r="J1521" s="337"/>
      <c r="K1521" s="337"/>
      <c r="L1521" s="337"/>
      <c r="M1521" s="337"/>
    </row>
    <row r="1522" spans="8:13" s="335" customFormat="1" ht="14.25" x14ac:dyDescent="0.2">
      <c r="H1522" s="337"/>
      <c r="I1522" s="337"/>
      <c r="J1522" s="337"/>
      <c r="K1522" s="337"/>
      <c r="L1522" s="337"/>
      <c r="M1522" s="337"/>
    </row>
    <row r="1523" spans="8:13" s="335" customFormat="1" ht="14.25" x14ac:dyDescent="0.2">
      <c r="H1523" s="337"/>
      <c r="I1523" s="337"/>
      <c r="J1523" s="337"/>
      <c r="K1523" s="337"/>
      <c r="L1523" s="337"/>
      <c r="M1523" s="337"/>
    </row>
    <row r="1524" spans="8:13" s="335" customFormat="1" ht="14.25" x14ac:dyDescent="0.2">
      <c r="H1524" s="337"/>
      <c r="I1524" s="337"/>
      <c r="J1524" s="337"/>
      <c r="K1524" s="337"/>
      <c r="L1524" s="337"/>
      <c r="M1524" s="337"/>
    </row>
    <row r="1525" spans="8:13" s="335" customFormat="1" ht="14.25" x14ac:dyDescent="0.2">
      <c r="H1525" s="337"/>
      <c r="I1525" s="337"/>
      <c r="J1525" s="337"/>
      <c r="K1525" s="337"/>
      <c r="L1525" s="337"/>
      <c r="M1525" s="337"/>
    </row>
    <row r="1526" spans="8:13" s="335" customFormat="1" ht="14.25" x14ac:dyDescent="0.2">
      <c r="H1526" s="337"/>
      <c r="I1526" s="337"/>
      <c r="J1526" s="337"/>
      <c r="K1526" s="337"/>
      <c r="L1526" s="337"/>
      <c r="M1526" s="337"/>
    </row>
    <row r="1527" spans="8:13" s="335" customFormat="1" ht="14.25" x14ac:dyDescent="0.2">
      <c r="H1527" s="337"/>
      <c r="I1527" s="337"/>
      <c r="J1527" s="337"/>
      <c r="K1527" s="337"/>
      <c r="L1527" s="337"/>
      <c r="M1527" s="337"/>
    </row>
    <row r="1528" spans="8:13" s="335" customFormat="1" ht="14.25" x14ac:dyDescent="0.2">
      <c r="H1528" s="337"/>
      <c r="I1528" s="337"/>
      <c r="J1528" s="337"/>
      <c r="K1528" s="337"/>
      <c r="L1528" s="337"/>
      <c r="M1528" s="337"/>
    </row>
    <row r="1529" spans="8:13" s="335" customFormat="1" ht="14.25" x14ac:dyDescent="0.2">
      <c r="H1529" s="337"/>
      <c r="I1529" s="337"/>
      <c r="J1529" s="337"/>
      <c r="K1529" s="337"/>
      <c r="L1529" s="337"/>
      <c r="M1529" s="337"/>
    </row>
  </sheetData>
  <mergeCells count="1">
    <mergeCell ref="C4:D4"/>
  </mergeCells>
  <conditionalFormatting sqref="F6">
    <cfRule type="cellIs" dxfId="1889" priority="4" operator="equal">
      <formula>"adjustment needed"</formula>
    </cfRule>
  </conditionalFormatting>
  <conditionalFormatting sqref="F8">
    <cfRule type="cellIs" dxfId="1888" priority="3" operator="equal">
      <formula>"adjustment needed"</formula>
    </cfRule>
  </conditionalFormatting>
  <conditionalFormatting sqref="F10">
    <cfRule type="cellIs" dxfId="1887" priority="2" operator="equal">
      <formula>"adjustment needed"</formula>
    </cfRule>
  </conditionalFormatting>
  <conditionalFormatting sqref="F12">
    <cfRule type="cellIs" dxfId="1886" priority="1" operator="equal">
      <formula>"adjustment needed"</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E02C3-CE58-4631-9B67-B0E7F90D13EE}">
  <dimension ref="A1:AA510"/>
  <sheetViews>
    <sheetView showGridLines="0" zoomScaleNormal="100" workbookViewId="0">
      <selection activeCell="H5" sqref="H5:H15"/>
    </sheetView>
  </sheetViews>
  <sheetFormatPr baseColWidth="10" defaultColWidth="11.5546875" defaultRowHeight="15.75" outlineLevelRow="1" outlineLevelCol="2" x14ac:dyDescent="0.25"/>
  <cols>
    <col min="1" max="1" width="11.5546875" style="276"/>
    <col min="2" max="2" width="11.5546875" style="21"/>
    <col min="3" max="3" width="6.33203125" style="333" customWidth="1"/>
    <col min="4" max="7" width="16.44140625" style="21" customWidth="1"/>
    <col min="8" max="8" width="16.44140625" style="306" customWidth="1"/>
    <col min="9" max="11" width="16.44140625" style="276" customWidth="1"/>
    <col min="12" max="16" width="11.21875" style="276" customWidth="1" outlineLevel="2"/>
    <col min="17" max="26" width="11.21875" style="276" customWidth="1" outlineLevel="1"/>
    <col min="28" max="28" width="10.5546875" style="276" customWidth="1"/>
    <col min="29" max="16384" width="11.5546875" style="276"/>
  </cols>
  <sheetData>
    <row r="1" spans="1:27" ht="24" customHeight="1" x14ac:dyDescent="0.25">
      <c r="A1" s="17" t="s">
        <v>459</v>
      </c>
      <c r="B1" s="18"/>
      <c r="C1" s="334"/>
      <c r="D1" s="18"/>
      <c r="E1" s="18"/>
      <c r="F1" s="18"/>
      <c r="G1" s="18"/>
      <c r="H1" s="18"/>
      <c r="I1" s="18"/>
      <c r="J1" s="18"/>
      <c r="K1" s="18"/>
      <c r="L1" s="18"/>
      <c r="M1" s="18"/>
      <c r="N1" s="18"/>
      <c r="O1" s="18"/>
      <c r="P1" s="18"/>
      <c r="Q1" s="18"/>
      <c r="R1" s="18"/>
      <c r="S1" s="18"/>
      <c r="T1" s="18"/>
      <c r="U1" s="18"/>
      <c r="V1" s="18"/>
      <c r="W1" s="18"/>
      <c r="X1" s="18"/>
      <c r="Y1" s="18"/>
      <c r="Z1" s="19"/>
      <c r="AA1" s="276"/>
    </row>
    <row r="2" spans="1:27" s="309" customFormat="1" ht="15" x14ac:dyDescent="0.25">
      <c r="B2" s="308"/>
      <c r="C2" s="331"/>
      <c r="G2" s="308"/>
      <c r="H2" s="310"/>
      <c r="I2" s="311"/>
      <c r="J2" s="311"/>
      <c r="L2" s="311"/>
      <c r="M2" s="311"/>
      <c r="N2" s="311"/>
      <c r="O2" s="311"/>
      <c r="P2" s="311"/>
      <c r="Q2" s="311"/>
      <c r="R2" s="311"/>
      <c r="S2" s="311"/>
      <c r="T2" s="311"/>
      <c r="U2" s="311"/>
      <c r="V2" s="311"/>
      <c r="W2" s="311"/>
      <c r="X2" s="311"/>
      <c r="Y2" s="311"/>
    </row>
    <row r="3" spans="1:27" ht="26.25" x14ac:dyDescent="0.25">
      <c r="A3" s="339" t="s">
        <v>423</v>
      </c>
      <c r="D3" s="312" t="s">
        <v>460</v>
      </c>
      <c r="E3" s="312"/>
      <c r="F3" s="312"/>
      <c r="G3" s="308"/>
      <c r="H3" s="308"/>
      <c r="I3" s="435"/>
      <c r="J3" s="308"/>
      <c r="L3" s="21"/>
      <c r="M3" s="21"/>
      <c r="N3" s="21"/>
      <c r="O3" s="21"/>
      <c r="P3" s="21"/>
      <c r="Q3" s="21"/>
      <c r="R3" s="21"/>
      <c r="S3" s="21"/>
      <c r="T3" s="21"/>
      <c r="U3" s="21"/>
      <c r="V3" s="21"/>
      <c r="W3" s="21"/>
      <c r="X3" s="21"/>
      <c r="Y3" s="21"/>
    </row>
    <row r="4" spans="1:27" x14ac:dyDescent="0.25">
      <c r="A4" s="436" t="s">
        <v>424</v>
      </c>
      <c r="D4" s="436" t="s">
        <v>19</v>
      </c>
      <c r="E4" s="455" t="s">
        <v>461</v>
      </c>
      <c r="F4" s="456" t="s">
        <v>462</v>
      </c>
      <c r="G4" s="436" t="s">
        <v>548</v>
      </c>
      <c r="H4" s="436" t="s">
        <v>549</v>
      </c>
      <c r="I4" s="436" t="s">
        <v>550</v>
      </c>
      <c r="J4" s="313" t="s">
        <v>551</v>
      </c>
      <c r="K4" s="314" t="s">
        <v>414</v>
      </c>
      <c r="L4" s="313" t="s">
        <v>413</v>
      </c>
      <c r="M4" s="313" t="s">
        <v>54</v>
      </c>
      <c r="N4" s="313" t="s">
        <v>55</v>
      </c>
      <c r="O4" s="313" t="s">
        <v>56</v>
      </c>
      <c r="P4" s="313" t="s">
        <v>57</v>
      </c>
      <c r="Q4" s="313" t="s">
        <v>58</v>
      </c>
      <c r="R4" s="313" t="s">
        <v>59</v>
      </c>
      <c r="S4" s="313" t="s">
        <v>60</v>
      </c>
      <c r="T4" s="313" t="s">
        <v>61</v>
      </c>
      <c r="U4" s="313" t="s">
        <v>62</v>
      </c>
      <c r="V4" s="313" t="s">
        <v>63</v>
      </c>
      <c r="W4" s="313" t="s">
        <v>64</v>
      </c>
      <c r="X4" s="313" t="s">
        <v>65</v>
      </c>
      <c r="Y4" s="313" t="s">
        <v>66</v>
      </c>
      <c r="Z4" s="313" t="s">
        <v>67</v>
      </c>
    </row>
    <row r="5" spans="1:27" x14ac:dyDescent="0.25">
      <c r="A5" s="586">
        <f>SUMIFS($H$30:$H$510,$A$30:$A$510,"x",$C$30:$C$510,D5,$D$30:$D$510,"Yes")</f>
        <v>0</v>
      </c>
      <c r="D5" s="609" t="s">
        <v>24</v>
      </c>
      <c r="E5" s="344" t="s">
        <v>463</v>
      </c>
      <c r="F5" s="457">
        <f>SUMIFS($H$30:$H$1767,$C$30:$C$1767,D$5,$D$30:$D$1767,"Yes",$E$30:$E$1767,E5)</f>
        <v>0</v>
      </c>
      <c r="G5" s="611">
        <f>SUMIFS($H:$H,$C:$C,D5,$D:$D,"Yes")</f>
        <v>0</v>
      </c>
      <c r="H5" s="574"/>
      <c r="J5" s="438"/>
      <c r="K5" s="614">
        <f>SUM(L5:Z5)</f>
        <v>0</v>
      </c>
      <c r="L5" s="601">
        <f t="shared" ref="L5:Z5" si="0">SUMIFS($H:$H,$C:$C,$D5,$D:$D,"Yes",$F:$F,L$4)</f>
        <v>0</v>
      </c>
      <c r="M5" s="601">
        <f t="shared" si="0"/>
        <v>0</v>
      </c>
      <c r="N5" s="601">
        <f t="shared" si="0"/>
        <v>0</v>
      </c>
      <c r="O5" s="601">
        <f t="shared" si="0"/>
        <v>0</v>
      </c>
      <c r="P5" s="601">
        <f t="shared" si="0"/>
        <v>0</v>
      </c>
      <c r="Q5" s="601">
        <f t="shared" si="0"/>
        <v>0</v>
      </c>
      <c r="R5" s="601">
        <f t="shared" si="0"/>
        <v>0</v>
      </c>
      <c r="S5" s="601">
        <f t="shared" si="0"/>
        <v>0</v>
      </c>
      <c r="T5" s="601">
        <f t="shared" si="0"/>
        <v>0</v>
      </c>
      <c r="U5" s="601">
        <f t="shared" si="0"/>
        <v>0</v>
      </c>
      <c r="V5" s="601">
        <f t="shared" si="0"/>
        <v>0</v>
      </c>
      <c r="W5" s="601">
        <f t="shared" si="0"/>
        <v>0</v>
      </c>
      <c r="X5" s="601">
        <f t="shared" si="0"/>
        <v>0</v>
      </c>
      <c r="Y5" s="601">
        <f t="shared" si="0"/>
        <v>0</v>
      </c>
      <c r="Z5" s="601">
        <f t="shared" si="0"/>
        <v>0</v>
      </c>
    </row>
    <row r="6" spans="1:27" x14ac:dyDescent="0.25">
      <c r="A6" s="587"/>
      <c r="D6" s="610"/>
      <c r="E6" s="344" t="s">
        <v>464</v>
      </c>
      <c r="F6" s="457">
        <f t="shared" ref="F6:F7" si="1">SUMIFS($H$30:$H$1767,$C$30:$C$1767,D$5,$D$30:$D$1767,"Yes",$E$30:$E$1767,E6)</f>
        <v>0</v>
      </c>
      <c r="G6" s="612"/>
      <c r="H6" s="575"/>
      <c r="J6" s="438"/>
      <c r="K6" s="615"/>
      <c r="L6" s="602"/>
      <c r="M6" s="602"/>
      <c r="N6" s="602"/>
      <c r="O6" s="602"/>
      <c r="P6" s="602"/>
      <c r="Q6" s="602"/>
      <c r="R6" s="602"/>
      <c r="S6" s="602"/>
      <c r="T6" s="602"/>
      <c r="U6" s="602"/>
      <c r="V6" s="602"/>
      <c r="W6" s="602"/>
      <c r="X6" s="602"/>
      <c r="Y6" s="602"/>
      <c r="Z6" s="602"/>
    </row>
    <row r="7" spans="1:27" x14ac:dyDescent="0.25">
      <c r="A7" s="588"/>
      <c r="D7" s="610"/>
      <c r="E7" s="344" t="s">
        <v>239</v>
      </c>
      <c r="F7" s="457">
        <f t="shared" si="1"/>
        <v>0</v>
      </c>
      <c r="G7" s="613"/>
      <c r="H7" s="576"/>
      <c r="J7" s="438"/>
      <c r="K7" s="616"/>
      <c r="L7" s="603"/>
      <c r="M7" s="603"/>
      <c r="N7" s="603"/>
      <c r="O7" s="603"/>
      <c r="P7" s="603"/>
      <c r="Q7" s="603"/>
      <c r="R7" s="603"/>
      <c r="S7" s="603"/>
      <c r="T7" s="603"/>
      <c r="U7" s="603"/>
      <c r="V7" s="603"/>
      <c r="W7" s="603"/>
      <c r="X7" s="603"/>
      <c r="Y7" s="603"/>
      <c r="Z7" s="603"/>
    </row>
    <row r="8" spans="1:27" x14ac:dyDescent="0.25">
      <c r="A8" s="343"/>
      <c r="D8" s="459" t="s">
        <v>91</v>
      </c>
      <c r="E8" s="460"/>
      <c r="F8" s="461"/>
      <c r="G8" s="462">
        <f>IFERROR(IF(OR((H5+H8)=G5,H5=0),0,G5-H5-H8),"")</f>
        <v>0</v>
      </c>
      <c r="H8" s="458"/>
      <c r="I8" s="440" t="str">
        <f>IF((G5)=H5+H8,"no adjustment needed",IF(ISBLANK(H5),"no adjustment needed","adjustment needed"))</f>
        <v>no adjustment needed</v>
      </c>
      <c r="J8" s="438"/>
      <c r="K8" s="4"/>
    </row>
    <row r="9" spans="1:27" ht="15.75" customHeight="1" x14ac:dyDescent="0.25">
      <c r="A9" s="586">
        <f>SUMIFS($H$30:$H$510,$A$30:$A$510,"x",$C$30:$C$510,D9,$D$30:$D$510,"Yes")</f>
        <v>0</v>
      </c>
      <c r="D9" s="604" t="s">
        <v>25</v>
      </c>
      <c r="E9" s="463" t="str">
        <f>E5</f>
        <v>Consumables</v>
      </c>
      <c r="F9" s="464">
        <f>SUMIFS($H$30:$H$1767,$C$30:$C$1767,D$9,$D$30:$D$1767,"Yes",$E$30:$E$1767,E9)</f>
        <v>0</v>
      </c>
      <c r="G9" s="571">
        <f>SUMIFS($H:$H,$C:$C,D9,$D:$D,"Yes")</f>
        <v>0</v>
      </c>
      <c r="H9" s="574"/>
      <c r="I9" s="309"/>
      <c r="J9" s="438"/>
      <c r="K9" s="606">
        <f>SUM(L9:Z9)</f>
        <v>0</v>
      </c>
      <c r="L9" s="598">
        <f t="shared" ref="L9:Z9" si="2">SUMIFS($H:$H,$C:$C,$D9,$D:$D,"Yes",$F:$F,L$4)</f>
        <v>0</v>
      </c>
      <c r="M9" s="598">
        <f t="shared" si="2"/>
        <v>0</v>
      </c>
      <c r="N9" s="598">
        <f t="shared" si="2"/>
        <v>0</v>
      </c>
      <c r="O9" s="598">
        <f t="shared" si="2"/>
        <v>0</v>
      </c>
      <c r="P9" s="598">
        <f t="shared" si="2"/>
        <v>0</v>
      </c>
      <c r="Q9" s="598">
        <f t="shared" si="2"/>
        <v>0</v>
      </c>
      <c r="R9" s="598">
        <f t="shared" si="2"/>
        <v>0</v>
      </c>
      <c r="S9" s="598">
        <f t="shared" si="2"/>
        <v>0</v>
      </c>
      <c r="T9" s="598">
        <f t="shared" si="2"/>
        <v>0</v>
      </c>
      <c r="U9" s="598">
        <f t="shared" si="2"/>
        <v>0</v>
      </c>
      <c r="V9" s="598">
        <f t="shared" si="2"/>
        <v>0</v>
      </c>
      <c r="W9" s="598">
        <f t="shared" si="2"/>
        <v>0</v>
      </c>
      <c r="X9" s="598">
        <f t="shared" si="2"/>
        <v>0</v>
      </c>
      <c r="Y9" s="598">
        <f t="shared" si="2"/>
        <v>0</v>
      </c>
      <c r="Z9" s="598">
        <f t="shared" si="2"/>
        <v>0</v>
      </c>
    </row>
    <row r="10" spans="1:27" ht="15.75" customHeight="1" x14ac:dyDescent="0.25">
      <c r="A10" s="587"/>
      <c r="D10" s="604"/>
      <c r="E10" s="463" t="str">
        <f t="shared" ref="E10:E11" si="3">E6</f>
        <v>Publications</v>
      </c>
      <c r="F10" s="464">
        <f t="shared" ref="F10:F11" si="4">SUMIFS($H$30:$H$1767,$C$30:$C$1767,D$9,$D$30:$D$1767,"Yes",$E$30:$E$1767,E10)</f>
        <v>0</v>
      </c>
      <c r="G10" s="572"/>
      <c r="H10" s="575"/>
      <c r="I10" s="309"/>
      <c r="J10" s="438"/>
      <c r="K10" s="607"/>
      <c r="L10" s="599"/>
      <c r="M10" s="599"/>
      <c r="N10" s="599"/>
      <c r="O10" s="599"/>
      <c r="P10" s="599"/>
      <c r="Q10" s="599"/>
      <c r="R10" s="599"/>
      <c r="S10" s="599"/>
      <c r="T10" s="599"/>
      <c r="U10" s="599"/>
      <c r="V10" s="599"/>
      <c r="W10" s="599"/>
      <c r="X10" s="599"/>
      <c r="Y10" s="599"/>
      <c r="Z10" s="599"/>
    </row>
    <row r="11" spans="1:27" ht="15.75" customHeight="1" x14ac:dyDescent="0.25">
      <c r="A11" s="588"/>
      <c r="D11" s="605"/>
      <c r="E11" s="463" t="str">
        <f t="shared" si="3"/>
        <v>Other</v>
      </c>
      <c r="F11" s="464">
        <f t="shared" si="4"/>
        <v>0</v>
      </c>
      <c r="G11" s="573"/>
      <c r="H11" s="576"/>
      <c r="I11" s="309"/>
      <c r="J11" s="438"/>
      <c r="K11" s="608"/>
      <c r="L11" s="600"/>
      <c r="M11" s="600"/>
      <c r="N11" s="600"/>
      <c r="O11" s="600"/>
      <c r="P11" s="600"/>
      <c r="Q11" s="600"/>
      <c r="R11" s="600"/>
      <c r="S11" s="600"/>
      <c r="T11" s="600"/>
      <c r="U11" s="600"/>
      <c r="V11" s="600"/>
      <c r="W11" s="600"/>
      <c r="X11" s="600"/>
      <c r="Y11" s="600"/>
      <c r="Z11" s="600"/>
    </row>
    <row r="12" spans="1:27" x14ac:dyDescent="0.25">
      <c r="A12" s="343"/>
      <c r="D12" s="465" t="s">
        <v>127</v>
      </c>
      <c r="E12" s="466"/>
      <c r="F12" s="467"/>
      <c r="G12" s="468">
        <f>IFERROR(IF(OR((H9+H12)=G9,H9=0),0,G9-H9-H12),"")</f>
        <v>0</v>
      </c>
      <c r="H12" s="469"/>
      <c r="I12" s="440" t="str">
        <f>IF((G9)=H9+H12,"no adjustment needed",IF(ISBLANK(H9),"no adjustment needed","adjustment needed"))</f>
        <v>no adjustment needed</v>
      </c>
      <c r="J12" s="438"/>
      <c r="K12" s="4"/>
    </row>
    <row r="13" spans="1:27" ht="15.75" customHeight="1" outlineLevel="1" x14ac:dyDescent="0.25">
      <c r="A13" s="586">
        <f>SUMIFS($H$30:$H$510,$A$30:$A$510,"x",$C$30:$C$510,D13,$D$30:$D$510,"Yes")</f>
        <v>0</v>
      </c>
      <c r="D13" s="593" t="s">
        <v>26</v>
      </c>
      <c r="E13" s="351" t="str">
        <f>E5</f>
        <v>Consumables</v>
      </c>
      <c r="F13" s="470">
        <f>SUMIFS($H$30:$H$1767,$C$30:$C$1767,D$13,$D$30:$D$1767,"Yes",$E$30:$E$1767,E13)</f>
        <v>0</v>
      </c>
      <c r="G13" s="571">
        <f>SUMIFS($H:$H,$C:$C,D13,$D:$D,"Yes")</f>
        <v>0</v>
      </c>
      <c r="H13" s="574"/>
      <c r="I13" s="309"/>
      <c r="J13" s="438"/>
      <c r="K13" s="595">
        <f>SUM(L13:Z13)</f>
        <v>0</v>
      </c>
      <c r="L13" s="583">
        <f t="shared" ref="L13:Z13" si="5">SUMIFS($H:$H,$C:$C,$D13,$D:$D,"Yes",$F:$F,L$4)</f>
        <v>0</v>
      </c>
      <c r="M13" s="583">
        <f t="shared" si="5"/>
        <v>0</v>
      </c>
      <c r="N13" s="583">
        <f t="shared" si="5"/>
        <v>0</v>
      </c>
      <c r="O13" s="583">
        <f t="shared" si="5"/>
        <v>0</v>
      </c>
      <c r="P13" s="583">
        <f t="shared" si="5"/>
        <v>0</v>
      </c>
      <c r="Q13" s="583">
        <f t="shared" si="5"/>
        <v>0</v>
      </c>
      <c r="R13" s="583">
        <f t="shared" si="5"/>
        <v>0</v>
      </c>
      <c r="S13" s="583">
        <f t="shared" si="5"/>
        <v>0</v>
      </c>
      <c r="T13" s="583">
        <f t="shared" si="5"/>
        <v>0</v>
      </c>
      <c r="U13" s="583">
        <f t="shared" si="5"/>
        <v>0</v>
      </c>
      <c r="V13" s="583">
        <f t="shared" si="5"/>
        <v>0</v>
      </c>
      <c r="W13" s="583">
        <f t="shared" si="5"/>
        <v>0</v>
      </c>
      <c r="X13" s="583">
        <f t="shared" si="5"/>
        <v>0</v>
      </c>
      <c r="Y13" s="583">
        <f t="shared" si="5"/>
        <v>0</v>
      </c>
      <c r="Z13" s="583">
        <f t="shared" si="5"/>
        <v>0</v>
      </c>
    </row>
    <row r="14" spans="1:27" ht="15.75" customHeight="1" outlineLevel="1" x14ac:dyDescent="0.25">
      <c r="A14" s="587"/>
      <c r="D14" s="594"/>
      <c r="E14" s="351" t="str">
        <f t="shared" ref="E14:E15" si="6">E6</f>
        <v>Publications</v>
      </c>
      <c r="F14" s="470">
        <f>SUMIFS($H$30:$H$1767,$C$30:$C$1767,D$13,$D$30:$D$1767,"Yes",$E$30:$E$1767,E14)</f>
        <v>0</v>
      </c>
      <c r="G14" s="572"/>
      <c r="H14" s="575"/>
      <c r="I14" s="309"/>
      <c r="J14" s="438"/>
      <c r="K14" s="596"/>
      <c r="L14" s="584"/>
      <c r="M14" s="584"/>
      <c r="N14" s="584"/>
      <c r="O14" s="584"/>
      <c r="P14" s="584"/>
      <c r="Q14" s="584"/>
      <c r="R14" s="584"/>
      <c r="S14" s="584"/>
      <c r="T14" s="584"/>
      <c r="U14" s="584"/>
      <c r="V14" s="584"/>
      <c r="W14" s="584"/>
      <c r="X14" s="584"/>
      <c r="Y14" s="584"/>
      <c r="Z14" s="584"/>
    </row>
    <row r="15" spans="1:27" ht="15.75" customHeight="1" outlineLevel="1" x14ac:dyDescent="0.25">
      <c r="A15" s="588"/>
      <c r="D15" s="594"/>
      <c r="E15" s="351" t="str">
        <f t="shared" si="6"/>
        <v>Other</v>
      </c>
      <c r="F15" s="470">
        <f t="shared" ref="F15" si="7">SUMIFS($H$30:$H$1767,$C$30:$C$1767,D$13,$D$30:$D$1767,"Yes",$E$30:$E$1767,E15)</f>
        <v>0</v>
      </c>
      <c r="G15" s="573"/>
      <c r="H15" s="576"/>
      <c r="I15" s="309"/>
      <c r="J15" s="438"/>
      <c r="K15" s="597"/>
      <c r="L15" s="585"/>
      <c r="M15" s="585"/>
      <c r="N15" s="585"/>
      <c r="O15" s="585"/>
      <c r="P15" s="585"/>
      <c r="Q15" s="585"/>
      <c r="R15" s="585"/>
      <c r="S15" s="585"/>
      <c r="T15" s="585"/>
      <c r="U15" s="585"/>
      <c r="V15" s="585"/>
      <c r="W15" s="585"/>
      <c r="X15" s="585"/>
      <c r="Y15" s="585"/>
      <c r="Z15" s="585"/>
    </row>
    <row r="16" spans="1:27" outlineLevel="1" x14ac:dyDescent="0.25">
      <c r="A16" s="343"/>
      <c r="D16" s="471" t="s">
        <v>163</v>
      </c>
      <c r="E16" s="472"/>
      <c r="F16" s="473"/>
      <c r="G16" s="474">
        <f>IFERROR(IF(OR((H13+H16)=G13,H13=0),0,G13-H13-H16),"")</f>
        <v>0</v>
      </c>
      <c r="H16" s="469"/>
      <c r="I16" s="440" t="str">
        <f>IF((G13)=H13+H16,"no adjustment needed",IF(ISBLANK(H13),"no adjustment needed","adjustment needed"))</f>
        <v>no adjustment needed</v>
      </c>
      <c r="J16" s="438"/>
      <c r="K16" s="4"/>
    </row>
    <row r="17" spans="1:26" outlineLevel="1" collapsed="1" x14ac:dyDescent="0.25">
      <c r="A17" s="586">
        <f>SUMIFS($H$30:$H$510,$A$30:$A$510,"x",$C$30:$C$510,D17,$D$30:$D$510,"Yes")</f>
        <v>0</v>
      </c>
      <c r="D17" s="589" t="s">
        <v>27</v>
      </c>
      <c r="E17" s="475" t="str">
        <f>E5</f>
        <v>Consumables</v>
      </c>
      <c r="F17" s="476">
        <f>SUMIFS($H$30:$H$1767,$C$30:$C$1767,D$17,$D$30:$D$1767,"Yes",$E$30:$E$1767,E17)</f>
        <v>0</v>
      </c>
      <c r="G17" s="571">
        <f>SUMIFS($H:$H,$C:$C,D17,$D:$D,"Yes")</f>
        <v>0</v>
      </c>
      <c r="H17" s="574"/>
      <c r="I17" s="309"/>
      <c r="J17" s="438"/>
      <c r="K17" s="590">
        <f>SUM(L17:Z17)</f>
        <v>0</v>
      </c>
      <c r="L17" s="580">
        <f t="shared" ref="L17:Z17" si="8">SUMIFS($H:$H,$C:$C,$D17,$D:$D,"Yes",$F:$F,L$4)</f>
        <v>0</v>
      </c>
      <c r="M17" s="580">
        <f t="shared" si="8"/>
        <v>0</v>
      </c>
      <c r="N17" s="580">
        <f t="shared" si="8"/>
        <v>0</v>
      </c>
      <c r="O17" s="580">
        <f t="shared" si="8"/>
        <v>0</v>
      </c>
      <c r="P17" s="580">
        <f t="shared" si="8"/>
        <v>0</v>
      </c>
      <c r="Q17" s="580">
        <f t="shared" si="8"/>
        <v>0</v>
      </c>
      <c r="R17" s="580">
        <f t="shared" si="8"/>
        <v>0</v>
      </c>
      <c r="S17" s="580">
        <f t="shared" si="8"/>
        <v>0</v>
      </c>
      <c r="T17" s="580">
        <f t="shared" si="8"/>
        <v>0</v>
      </c>
      <c r="U17" s="580">
        <f t="shared" si="8"/>
        <v>0</v>
      </c>
      <c r="V17" s="580">
        <f t="shared" si="8"/>
        <v>0</v>
      </c>
      <c r="W17" s="580">
        <f t="shared" si="8"/>
        <v>0</v>
      </c>
      <c r="X17" s="580">
        <f t="shared" si="8"/>
        <v>0</v>
      </c>
      <c r="Y17" s="580">
        <f t="shared" si="8"/>
        <v>0</v>
      </c>
      <c r="Z17" s="580">
        <f t="shared" si="8"/>
        <v>0</v>
      </c>
    </row>
    <row r="18" spans="1:26" outlineLevel="1" x14ac:dyDescent="0.25">
      <c r="A18" s="587"/>
      <c r="D18" s="589"/>
      <c r="E18" s="475" t="str">
        <f t="shared" ref="E18:E19" si="9">E6</f>
        <v>Publications</v>
      </c>
      <c r="F18" s="476">
        <f t="shared" ref="F18:F19" si="10">SUMIFS($H$30:$H$1767,$C$30:$C$1767,D$17,$D$30:$D$1767,"Yes",$E$30:$E$1767,E18)</f>
        <v>0</v>
      </c>
      <c r="G18" s="572"/>
      <c r="H18" s="575"/>
      <c r="I18" s="309"/>
      <c r="J18" s="438"/>
      <c r="K18" s="591"/>
      <c r="L18" s="581"/>
      <c r="M18" s="581"/>
      <c r="N18" s="581"/>
      <c r="O18" s="581"/>
      <c r="P18" s="581"/>
      <c r="Q18" s="581"/>
      <c r="R18" s="581"/>
      <c r="S18" s="581"/>
      <c r="T18" s="581"/>
      <c r="U18" s="581"/>
      <c r="V18" s="581"/>
      <c r="W18" s="581"/>
      <c r="X18" s="581"/>
      <c r="Y18" s="581"/>
      <c r="Z18" s="581"/>
    </row>
    <row r="19" spans="1:26" outlineLevel="1" x14ac:dyDescent="0.25">
      <c r="A19" s="588"/>
      <c r="D19" s="589"/>
      <c r="E19" s="475" t="str">
        <f t="shared" si="9"/>
        <v>Other</v>
      </c>
      <c r="F19" s="476">
        <f t="shared" si="10"/>
        <v>0</v>
      </c>
      <c r="G19" s="573"/>
      <c r="H19" s="576"/>
      <c r="I19" s="309"/>
      <c r="J19" s="438"/>
      <c r="K19" s="592"/>
      <c r="L19" s="582"/>
      <c r="M19" s="582"/>
      <c r="N19" s="582"/>
      <c r="O19" s="582"/>
      <c r="P19" s="582"/>
      <c r="Q19" s="582"/>
      <c r="R19" s="582"/>
      <c r="S19" s="582"/>
      <c r="T19" s="582"/>
      <c r="U19" s="582"/>
      <c r="V19" s="582"/>
      <c r="W19" s="582"/>
      <c r="X19" s="582"/>
      <c r="Y19" s="582"/>
      <c r="Z19" s="582"/>
    </row>
    <row r="20" spans="1:26" outlineLevel="1" x14ac:dyDescent="0.25">
      <c r="A20" s="343"/>
      <c r="D20" s="477" t="s">
        <v>199</v>
      </c>
      <c r="E20" s="478"/>
      <c r="F20" s="479"/>
      <c r="G20" s="474">
        <f>IFERROR(IF(OR((H17+H20)=G17,H17=0),0,G17-H17-H20),"")</f>
        <v>0</v>
      </c>
      <c r="H20" s="469"/>
      <c r="I20" s="440" t="str">
        <f>IF((G17)=H17+H20,"no adjustment needed",IF(ISBLANK(H17),"no adjustment needed","adjustment needed"))</f>
        <v>no adjustment needed</v>
      </c>
      <c r="J20" s="438"/>
      <c r="K20" s="4"/>
    </row>
    <row r="21" spans="1:26" outlineLevel="1" collapsed="1" x14ac:dyDescent="0.25">
      <c r="A21" s="565">
        <f>SUMIFS($H$30:$H$510,$A$30:$A$510,"x",$C$30:$C$510,D21,$D$30:$D$510,"Yes")</f>
        <v>0</v>
      </c>
      <c r="D21" s="568" t="s">
        <v>28</v>
      </c>
      <c r="E21" s="354" t="str">
        <f>E5</f>
        <v>Consumables</v>
      </c>
      <c r="F21" s="480">
        <f>SUMIFS($H$30:$H$1767,$C$30:$C$1767,D$21,$D$30:$D$1767,"Yes",$E$30:$E$1767,E21)</f>
        <v>0</v>
      </c>
      <c r="G21" s="571">
        <f>SUMIFS($H:$H,$C:$C,D21,$D:$D,"Yes")</f>
        <v>0</v>
      </c>
      <c r="H21" s="574"/>
      <c r="I21" s="309"/>
      <c r="J21" s="438"/>
      <c r="K21" s="577">
        <f>SUM(L21:Z21)</f>
        <v>0</v>
      </c>
      <c r="L21" s="562">
        <f t="shared" ref="L21:Z21" si="11">SUMIFS($H:$H,$C:$C,$D21,$D:$D,"Yes",$F:$F,L$4)</f>
        <v>0</v>
      </c>
      <c r="M21" s="562">
        <f t="shared" si="11"/>
        <v>0</v>
      </c>
      <c r="N21" s="562">
        <f t="shared" si="11"/>
        <v>0</v>
      </c>
      <c r="O21" s="562">
        <f t="shared" si="11"/>
        <v>0</v>
      </c>
      <c r="P21" s="562">
        <f t="shared" si="11"/>
        <v>0</v>
      </c>
      <c r="Q21" s="562">
        <f t="shared" si="11"/>
        <v>0</v>
      </c>
      <c r="R21" s="562">
        <f t="shared" si="11"/>
        <v>0</v>
      </c>
      <c r="S21" s="562">
        <f t="shared" si="11"/>
        <v>0</v>
      </c>
      <c r="T21" s="562">
        <f t="shared" si="11"/>
        <v>0</v>
      </c>
      <c r="U21" s="562">
        <f t="shared" si="11"/>
        <v>0</v>
      </c>
      <c r="V21" s="562">
        <f t="shared" si="11"/>
        <v>0</v>
      </c>
      <c r="W21" s="562">
        <f t="shared" si="11"/>
        <v>0</v>
      </c>
      <c r="X21" s="562">
        <f t="shared" si="11"/>
        <v>0</v>
      </c>
      <c r="Y21" s="562">
        <f t="shared" si="11"/>
        <v>0</v>
      </c>
      <c r="Z21" s="562">
        <f t="shared" si="11"/>
        <v>0</v>
      </c>
    </row>
    <row r="22" spans="1:26" outlineLevel="1" x14ac:dyDescent="0.25">
      <c r="A22" s="566"/>
      <c r="D22" s="569"/>
      <c r="E22" s="354" t="str">
        <f t="shared" ref="E22:E23" si="12">E6</f>
        <v>Publications</v>
      </c>
      <c r="F22" s="480">
        <f t="shared" ref="F22:F23" si="13">SUMIFS($I$30:$I$1767,$C$30:$C$1767,D$21,$D$30:$D$1767,"Yes",$E$30:$E$1767,E22)</f>
        <v>0</v>
      </c>
      <c r="G22" s="572"/>
      <c r="H22" s="575"/>
      <c r="I22" s="309"/>
      <c r="J22" s="438"/>
      <c r="K22" s="578"/>
      <c r="L22" s="563"/>
      <c r="M22" s="563"/>
      <c r="N22" s="563"/>
      <c r="O22" s="563"/>
      <c r="P22" s="563"/>
      <c r="Q22" s="563"/>
      <c r="R22" s="563"/>
      <c r="S22" s="563"/>
      <c r="T22" s="563"/>
      <c r="U22" s="563"/>
      <c r="V22" s="563"/>
      <c r="W22" s="563"/>
      <c r="X22" s="563"/>
      <c r="Y22" s="563"/>
      <c r="Z22" s="563"/>
    </row>
    <row r="23" spans="1:26" outlineLevel="1" x14ac:dyDescent="0.25">
      <c r="A23" s="567"/>
      <c r="D23" s="570"/>
      <c r="E23" s="354" t="str">
        <f t="shared" si="12"/>
        <v>Other</v>
      </c>
      <c r="F23" s="480">
        <f t="shared" si="13"/>
        <v>0</v>
      </c>
      <c r="G23" s="573"/>
      <c r="H23" s="576"/>
      <c r="I23" s="309"/>
      <c r="J23" s="438"/>
      <c r="K23" s="579"/>
      <c r="L23" s="564"/>
      <c r="M23" s="564"/>
      <c r="N23" s="564"/>
      <c r="O23" s="564"/>
      <c r="P23" s="564"/>
      <c r="Q23" s="564"/>
      <c r="R23" s="564"/>
      <c r="S23" s="564"/>
      <c r="T23" s="564"/>
      <c r="U23" s="564"/>
      <c r="V23" s="564"/>
      <c r="W23" s="564"/>
      <c r="X23" s="564"/>
      <c r="Y23" s="564"/>
      <c r="Z23" s="564"/>
    </row>
    <row r="24" spans="1:26" x14ac:dyDescent="0.25">
      <c r="D24" s="481" t="s">
        <v>52</v>
      </c>
      <c r="E24" s="482"/>
      <c r="F24" s="482"/>
      <c r="G24" s="483">
        <f>SUM(G5:G21)</f>
        <v>0</v>
      </c>
      <c r="H24" s="319">
        <f>SUM(H5:H21)</f>
        <v>0</v>
      </c>
      <c r="K24" s="320">
        <f>SUM(L24:Z24)</f>
        <v>0</v>
      </c>
      <c r="L24" s="320">
        <f t="shared" ref="L24:Z24" si="14">SUM(L5:L21)</f>
        <v>0</v>
      </c>
      <c r="M24" s="319">
        <f t="shared" si="14"/>
        <v>0</v>
      </c>
      <c r="N24" s="319">
        <f t="shared" si="14"/>
        <v>0</v>
      </c>
      <c r="O24" s="319">
        <f t="shared" si="14"/>
        <v>0</v>
      </c>
      <c r="P24" s="319">
        <f t="shared" si="14"/>
        <v>0</v>
      </c>
      <c r="Q24" s="319">
        <f t="shared" si="14"/>
        <v>0</v>
      </c>
      <c r="R24" s="319">
        <f t="shared" si="14"/>
        <v>0</v>
      </c>
      <c r="S24" s="319">
        <f t="shared" si="14"/>
        <v>0</v>
      </c>
      <c r="T24" s="319">
        <f t="shared" si="14"/>
        <v>0</v>
      </c>
      <c r="U24" s="319">
        <f t="shared" si="14"/>
        <v>0</v>
      </c>
      <c r="V24" s="319">
        <f t="shared" si="14"/>
        <v>0</v>
      </c>
      <c r="W24" s="319">
        <f t="shared" si="14"/>
        <v>0</v>
      </c>
      <c r="X24" s="319">
        <f t="shared" si="14"/>
        <v>0</v>
      </c>
      <c r="Y24" s="319">
        <f t="shared" si="14"/>
        <v>0</v>
      </c>
      <c r="Z24" s="319">
        <f t="shared" si="14"/>
        <v>0</v>
      </c>
    </row>
    <row r="25" spans="1:26" x14ac:dyDescent="0.25">
      <c r="H25" s="276"/>
      <c r="L25" s="321"/>
      <c r="M25" s="321"/>
    </row>
    <row r="26" spans="1:26" ht="26.25" x14ac:dyDescent="0.25">
      <c r="D26" s="312" t="s">
        <v>415</v>
      </c>
      <c r="E26" s="312"/>
      <c r="F26" s="312"/>
      <c r="L26" s="321"/>
      <c r="M26" s="321"/>
    </row>
    <row r="27" spans="1:26" x14ac:dyDescent="0.25">
      <c r="D27" s="322" t="s">
        <v>416</v>
      </c>
      <c r="E27" s="484"/>
      <c r="F27" s="484"/>
      <c r="G27" s="323"/>
      <c r="H27" s="323"/>
      <c r="I27" s="324">
        <f>SUMIFS($H:$H,$D:$D,"No")</f>
        <v>0</v>
      </c>
    </row>
    <row r="28" spans="1:26" x14ac:dyDescent="0.25">
      <c r="D28" s="325" t="s">
        <v>417</v>
      </c>
      <c r="E28" s="386"/>
      <c r="F28" s="386"/>
      <c r="G28" s="323" t="s">
        <v>552</v>
      </c>
      <c r="H28" s="323"/>
      <c r="I28" s="305">
        <f>G24+I27</f>
        <v>0</v>
      </c>
    </row>
    <row r="29" spans="1:26" ht="26.25" x14ac:dyDescent="0.25">
      <c r="A29" s="326" t="s">
        <v>418</v>
      </c>
      <c r="B29" s="276"/>
      <c r="H29" s="276"/>
    </row>
    <row r="30" spans="1:26" s="304" customFormat="1" ht="30" x14ac:dyDescent="0.25">
      <c r="A30" s="327" t="s">
        <v>425</v>
      </c>
      <c r="B30" s="327" t="s">
        <v>419</v>
      </c>
      <c r="C30" s="327" t="s">
        <v>19</v>
      </c>
      <c r="D30" s="327" t="s">
        <v>553</v>
      </c>
      <c r="E30" s="327" t="s">
        <v>556</v>
      </c>
      <c r="F30" s="327" t="s">
        <v>554</v>
      </c>
      <c r="G30" s="328" t="s">
        <v>420</v>
      </c>
      <c r="H30" s="328" t="s">
        <v>421</v>
      </c>
      <c r="I30" s="328" t="s">
        <v>422</v>
      </c>
      <c r="J30" s="328" t="s">
        <v>555</v>
      </c>
      <c r="M30" s="276"/>
      <c r="N30" s="276"/>
      <c r="O30" s="276"/>
      <c r="P30" s="276"/>
      <c r="Q30" s="276"/>
      <c r="R30" s="276"/>
      <c r="S30" s="276"/>
      <c r="T30" s="276"/>
      <c r="U30" s="276"/>
      <c r="V30" s="276"/>
      <c r="W30" s="276"/>
      <c r="X30" s="276"/>
      <c r="Y30" s="276"/>
    </row>
    <row r="31" spans="1:26" x14ac:dyDescent="0.25">
      <c r="A31" s="329"/>
      <c r="B31" s="329"/>
      <c r="C31" s="448" t="str">
        <f>IF(I31="","",INDEX('Basic project data'!$A$12:$A$16,MATCH(I31,'Basic project data'!$D$12:$D$16,1)))</f>
        <v/>
      </c>
      <c r="D31" s="329"/>
      <c r="E31" s="329"/>
      <c r="F31" s="329"/>
      <c r="G31" s="330"/>
      <c r="H31" s="450"/>
      <c r="I31" s="449"/>
      <c r="J31" s="330"/>
    </row>
    <row r="32" spans="1:26" x14ac:dyDescent="0.25">
      <c r="A32" s="329"/>
      <c r="B32" s="329"/>
      <c r="C32" s="448" t="str">
        <f>IF(I32="","",INDEX('Basic project data'!$A$12:$A$16,MATCH(I32,'Basic project data'!$D$12:$D$16,1)))</f>
        <v/>
      </c>
      <c r="D32" s="329"/>
      <c r="E32" s="329"/>
      <c r="F32" s="329"/>
      <c r="G32" s="330"/>
      <c r="H32" s="450"/>
      <c r="I32" s="449"/>
      <c r="J32" s="330"/>
    </row>
    <row r="33" spans="1:10" x14ac:dyDescent="0.25">
      <c r="A33" s="329"/>
      <c r="B33" s="329"/>
      <c r="C33" s="448" t="str">
        <f>IF(I33="","",INDEX('Basic project data'!$A$12:$A$16,MATCH(I33,'Basic project data'!$D$12:$D$16,1)))</f>
        <v/>
      </c>
      <c r="D33" s="329"/>
      <c r="E33" s="329"/>
      <c r="F33" s="329"/>
      <c r="G33" s="330"/>
      <c r="H33" s="450"/>
      <c r="I33" s="449"/>
      <c r="J33" s="330"/>
    </row>
    <row r="34" spans="1:10" x14ac:dyDescent="0.25">
      <c r="A34" s="329"/>
      <c r="B34" s="329"/>
      <c r="C34" s="448" t="str">
        <f>IF(I34="","",INDEX('Basic project data'!$A$12:$A$16,MATCH(I34,'Basic project data'!$D$12:$D$16,1)))</f>
        <v/>
      </c>
      <c r="D34" s="329"/>
      <c r="E34" s="329"/>
      <c r="F34" s="329"/>
      <c r="G34" s="330"/>
      <c r="H34" s="450"/>
      <c r="I34" s="449"/>
      <c r="J34" s="330"/>
    </row>
    <row r="35" spans="1:10" x14ac:dyDescent="0.25">
      <c r="A35" s="329"/>
      <c r="B35" s="329"/>
      <c r="C35" s="448" t="str">
        <f>IF(I35="","",INDEX('Basic project data'!$A$12:$A$16,MATCH(I35,'Basic project data'!$D$12:$D$16,1)))</f>
        <v/>
      </c>
      <c r="D35" s="329"/>
      <c r="E35" s="329"/>
      <c r="F35" s="329"/>
      <c r="G35" s="330"/>
      <c r="H35" s="450"/>
      <c r="I35" s="449"/>
      <c r="J35" s="330"/>
    </row>
    <row r="36" spans="1:10" x14ac:dyDescent="0.25">
      <c r="A36" s="329"/>
      <c r="B36" s="329"/>
      <c r="C36" s="448" t="str">
        <f>IF(I36="","",INDEX('Basic project data'!$A$12:$A$16,MATCH(I36,'Basic project data'!$D$12:$D$16,1)))</f>
        <v/>
      </c>
      <c r="D36" s="329"/>
      <c r="E36" s="329"/>
      <c r="F36" s="329"/>
      <c r="G36" s="449"/>
      <c r="H36" s="450"/>
      <c r="I36" s="449"/>
      <c r="J36" s="449"/>
    </row>
    <row r="37" spans="1:10" x14ac:dyDescent="0.25">
      <c r="A37" s="329"/>
      <c r="B37" s="329"/>
      <c r="C37" s="448" t="str">
        <f>IF(I37="","",INDEX('Basic project data'!$A$12:$A$16,MATCH(I37,'Basic project data'!$D$12:$D$16,1)))</f>
        <v/>
      </c>
      <c r="D37" s="329"/>
      <c r="E37" s="329"/>
      <c r="F37" s="329"/>
      <c r="G37" s="449"/>
      <c r="H37" s="450"/>
      <c r="I37" s="449"/>
      <c r="J37" s="449"/>
    </row>
    <row r="38" spans="1:10" x14ac:dyDescent="0.25">
      <c r="A38" s="329"/>
      <c r="B38" s="329"/>
      <c r="C38" s="448" t="str">
        <f>IF(I38="","",INDEX('Basic project data'!$A$12:$A$16,MATCH(I38,'Basic project data'!$D$12:$D$16,1)))</f>
        <v/>
      </c>
      <c r="D38" s="329"/>
      <c r="E38" s="329"/>
      <c r="F38" s="329"/>
      <c r="G38" s="449"/>
      <c r="H38" s="450"/>
      <c r="I38" s="449"/>
      <c r="J38" s="449"/>
    </row>
    <row r="39" spans="1:10" x14ac:dyDescent="0.25">
      <c r="A39" s="329"/>
      <c r="B39" s="329"/>
      <c r="C39" s="448" t="str">
        <f>IF(I39="","",INDEX('Basic project data'!$A$12:$A$16,MATCH(I39,'Basic project data'!$D$12:$D$16,1)))</f>
        <v/>
      </c>
      <c r="D39" s="329"/>
      <c r="E39" s="329"/>
      <c r="F39" s="329"/>
      <c r="G39" s="449"/>
      <c r="H39" s="450"/>
      <c r="I39" s="449"/>
      <c r="J39" s="449"/>
    </row>
    <row r="40" spans="1:10" x14ac:dyDescent="0.25">
      <c r="A40" s="329"/>
      <c r="B40" s="329"/>
      <c r="C40" s="448" t="str">
        <f>IF(I40="","",INDEX('Basic project data'!$A$12:$A$16,MATCH(I40,'Basic project data'!$D$12:$D$16,1)))</f>
        <v/>
      </c>
      <c r="D40" s="329"/>
      <c r="E40" s="329"/>
      <c r="F40" s="329"/>
      <c r="G40" s="449"/>
      <c r="H40" s="450"/>
      <c r="I40" s="449"/>
      <c r="J40" s="449"/>
    </row>
    <row r="41" spans="1:10" x14ac:dyDescent="0.25">
      <c r="A41" s="329"/>
      <c r="B41" s="329"/>
      <c r="C41" s="448" t="str">
        <f>IF(I41="","",INDEX('Basic project data'!$A$12:$A$16,MATCH(I41,'Basic project data'!$D$12:$D$16,1)))</f>
        <v/>
      </c>
      <c r="D41" s="329"/>
      <c r="E41" s="329"/>
      <c r="F41" s="329"/>
      <c r="G41" s="449"/>
      <c r="H41" s="450"/>
      <c r="I41" s="449"/>
      <c r="J41" s="449"/>
    </row>
    <row r="42" spans="1:10" x14ac:dyDescent="0.25">
      <c r="A42" s="329"/>
      <c r="B42" s="329"/>
      <c r="C42" s="448" t="str">
        <f>IF(I42="","",INDEX('Basic project data'!$A$12:$A$16,MATCH(I42,'Basic project data'!$D$12:$D$16,1)))</f>
        <v/>
      </c>
      <c r="D42" s="329"/>
      <c r="E42" s="329"/>
      <c r="F42" s="329"/>
      <c r="G42" s="449"/>
      <c r="H42" s="450"/>
      <c r="I42" s="449"/>
      <c r="J42" s="449"/>
    </row>
    <row r="43" spans="1:10" x14ac:dyDescent="0.25">
      <c r="A43" s="329"/>
      <c r="B43" s="329"/>
      <c r="C43" s="448" t="str">
        <f>IF(I43="","",INDEX('Basic project data'!$A$12:$A$16,MATCH(I43,'Basic project data'!$D$12:$D$16,1)))</f>
        <v/>
      </c>
      <c r="D43" s="329"/>
      <c r="E43" s="329"/>
      <c r="F43" s="329"/>
      <c r="G43" s="449"/>
      <c r="H43" s="450"/>
      <c r="I43" s="449"/>
      <c r="J43" s="449"/>
    </row>
    <row r="44" spans="1:10" x14ac:dyDescent="0.25">
      <c r="A44" s="329"/>
      <c r="B44" s="329"/>
      <c r="C44" s="448" t="str">
        <f>IF(I44="","",INDEX('Basic project data'!$A$12:$A$16,MATCH(I44,'Basic project data'!$D$12:$D$16,1)))</f>
        <v/>
      </c>
      <c r="D44" s="329"/>
      <c r="E44" s="329"/>
      <c r="F44" s="329"/>
      <c r="G44" s="449"/>
      <c r="H44" s="450"/>
      <c r="I44" s="449"/>
      <c r="J44" s="449"/>
    </row>
    <row r="45" spans="1:10" x14ac:dyDescent="0.25">
      <c r="A45" s="329"/>
      <c r="B45" s="329"/>
      <c r="C45" s="448" t="str">
        <f>IF(I45="","",INDEX('Basic project data'!$A$12:$A$16,MATCH(I45,'Basic project data'!$D$12:$D$16,1)))</f>
        <v/>
      </c>
      <c r="D45" s="329"/>
      <c r="E45" s="329"/>
      <c r="F45" s="329"/>
      <c r="G45" s="449"/>
      <c r="H45" s="450"/>
      <c r="I45" s="449"/>
      <c r="J45" s="449"/>
    </row>
    <row r="46" spans="1:10" x14ac:dyDescent="0.25">
      <c r="A46" s="329"/>
      <c r="B46" s="329"/>
      <c r="C46" s="448" t="str">
        <f>IF(I46="","",INDEX('Basic project data'!$A$12:$A$16,MATCH(I46,'Basic project data'!$D$12:$D$16,1)))</f>
        <v/>
      </c>
      <c r="D46" s="329"/>
      <c r="E46" s="329"/>
      <c r="F46" s="329"/>
      <c r="G46" s="449"/>
      <c r="H46" s="450"/>
      <c r="I46" s="449"/>
      <c r="J46" s="449"/>
    </row>
    <row r="47" spans="1:10" x14ac:dyDescent="0.25">
      <c r="A47" s="329"/>
      <c r="B47" s="329"/>
      <c r="C47" s="448" t="str">
        <f>IF(I47="","",INDEX('Basic project data'!$A$12:$A$16,MATCH(I47,'Basic project data'!$D$12:$D$16,1)))</f>
        <v/>
      </c>
      <c r="D47" s="329"/>
      <c r="E47" s="329"/>
      <c r="F47" s="329"/>
      <c r="G47" s="449"/>
      <c r="H47" s="450"/>
      <c r="I47" s="449"/>
      <c r="J47" s="449"/>
    </row>
    <row r="48" spans="1:10" x14ac:dyDescent="0.25">
      <c r="A48" s="329"/>
      <c r="B48" s="329"/>
      <c r="C48" s="448" t="str">
        <f>IF(I48="","",INDEX('Basic project data'!$A$12:$A$16,MATCH(I48,'Basic project data'!$D$12:$D$16,1)))</f>
        <v/>
      </c>
      <c r="D48" s="329"/>
      <c r="E48" s="329"/>
      <c r="F48" s="329"/>
      <c r="G48" s="449"/>
      <c r="H48" s="450"/>
      <c r="I48" s="449"/>
      <c r="J48" s="449"/>
    </row>
    <row r="49" spans="1:10" x14ac:dyDescent="0.25">
      <c r="A49" s="329"/>
      <c r="B49" s="329"/>
      <c r="C49" s="448" t="str">
        <f>IF(I49="","",INDEX('Basic project data'!$A$12:$A$16,MATCH(I49,'Basic project data'!$D$12:$D$16,1)))</f>
        <v/>
      </c>
      <c r="D49" s="329"/>
      <c r="E49" s="329"/>
      <c r="F49" s="329"/>
      <c r="G49" s="449"/>
      <c r="H49" s="450"/>
      <c r="I49" s="449"/>
      <c r="J49" s="449"/>
    </row>
    <row r="50" spans="1:10" x14ac:dyDescent="0.25">
      <c r="A50" s="329"/>
      <c r="B50" s="329"/>
      <c r="C50" s="448" t="str">
        <f>IF(I50="","",INDEX('Basic project data'!$A$12:$A$16,MATCH(I50,'Basic project data'!$D$12:$D$16,1)))</f>
        <v/>
      </c>
      <c r="D50" s="329"/>
      <c r="E50" s="329"/>
      <c r="F50" s="329"/>
      <c r="G50" s="449"/>
      <c r="H50" s="450"/>
      <c r="I50" s="449"/>
      <c r="J50" s="449"/>
    </row>
    <row r="51" spans="1:10" x14ac:dyDescent="0.25">
      <c r="A51" s="329"/>
      <c r="B51" s="329"/>
      <c r="C51" s="448" t="str">
        <f>IF(I51="","",INDEX('Basic project data'!$A$12:$A$16,MATCH(I51,'Basic project data'!$D$12:$D$16,1)))</f>
        <v/>
      </c>
      <c r="D51" s="329"/>
      <c r="E51" s="329"/>
      <c r="F51" s="329"/>
      <c r="G51" s="449"/>
      <c r="H51" s="450"/>
      <c r="I51" s="449"/>
      <c r="J51" s="449"/>
    </row>
    <row r="52" spans="1:10" x14ac:dyDescent="0.25">
      <c r="A52" s="329"/>
      <c r="B52" s="329"/>
      <c r="C52" s="448" t="str">
        <f>IF(I52="","",INDEX('Basic project data'!$A$12:$A$16,MATCH(I52,'Basic project data'!$D$12:$D$16,1)))</f>
        <v/>
      </c>
      <c r="D52" s="329"/>
      <c r="E52" s="329"/>
      <c r="F52" s="329"/>
      <c r="G52" s="449"/>
      <c r="H52" s="450"/>
      <c r="I52" s="449"/>
      <c r="J52" s="449"/>
    </row>
    <row r="53" spans="1:10" x14ac:dyDescent="0.25">
      <c r="A53" s="329"/>
      <c r="B53" s="329"/>
      <c r="C53" s="448" t="str">
        <f>IF(I53="","",INDEX('Basic project data'!$A$12:$A$16,MATCH(I53,'Basic project data'!$D$12:$D$16,1)))</f>
        <v/>
      </c>
      <c r="D53" s="329"/>
      <c r="E53" s="329"/>
      <c r="F53" s="329"/>
      <c r="G53" s="449"/>
      <c r="H53" s="450"/>
      <c r="I53" s="449"/>
      <c r="J53" s="449"/>
    </row>
    <row r="54" spans="1:10" x14ac:dyDescent="0.25">
      <c r="A54" s="329"/>
      <c r="B54" s="329"/>
      <c r="C54" s="448" t="str">
        <f>IF(I54="","",INDEX('Basic project data'!$A$12:$A$16,MATCH(I54,'Basic project data'!$D$12:$D$16,1)))</f>
        <v/>
      </c>
      <c r="D54" s="329"/>
      <c r="E54" s="329"/>
      <c r="F54" s="329"/>
      <c r="G54" s="449"/>
      <c r="H54" s="450"/>
      <c r="I54" s="449"/>
      <c r="J54" s="449"/>
    </row>
    <row r="55" spans="1:10" x14ac:dyDescent="0.25">
      <c r="A55" s="329"/>
      <c r="B55" s="329"/>
      <c r="C55" s="448" t="str">
        <f>IF(I55="","",INDEX('Basic project data'!$A$12:$A$16,MATCH(I55,'Basic project data'!$D$12:$D$16,1)))</f>
        <v/>
      </c>
      <c r="D55" s="329"/>
      <c r="E55" s="329"/>
      <c r="F55" s="329"/>
      <c r="G55" s="449"/>
      <c r="H55" s="450"/>
      <c r="I55" s="449"/>
      <c r="J55" s="449"/>
    </row>
    <row r="56" spans="1:10" x14ac:dyDescent="0.25">
      <c r="A56" s="329"/>
      <c r="B56" s="329"/>
      <c r="C56" s="448" t="str">
        <f>IF(I56="","",INDEX('Basic project data'!$A$12:$A$16,MATCH(I56,'Basic project data'!$D$12:$D$16,1)))</f>
        <v/>
      </c>
      <c r="D56" s="329"/>
      <c r="E56" s="329"/>
      <c r="F56" s="329"/>
      <c r="G56" s="449"/>
      <c r="H56" s="450"/>
      <c r="I56" s="449"/>
      <c r="J56" s="449"/>
    </row>
    <row r="57" spans="1:10" x14ac:dyDescent="0.25">
      <c r="A57" s="329"/>
      <c r="B57" s="329"/>
      <c r="C57" s="448" t="str">
        <f>IF(I57="","",INDEX('Basic project data'!$A$12:$A$16,MATCH(I57,'Basic project data'!$D$12:$D$16,1)))</f>
        <v/>
      </c>
      <c r="D57" s="329"/>
      <c r="E57" s="329"/>
      <c r="F57" s="329"/>
      <c r="G57" s="449"/>
      <c r="H57" s="450"/>
      <c r="I57" s="449"/>
      <c r="J57" s="449"/>
    </row>
    <row r="58" spans="1:10" x14ac:dyDescent="0.25">
      <c r="A58" s="329"/>
      <c r="B58" s="329"/>
      <c r="C58" s="448" t="str">
        <f>IF(I58="","",INDEX('Basic project data'!$A$12:$A$16,MATCH(I58,'Basic project data'!$D$12:$D$16,1)))</f>
        <v/>
      </c>
      <c r="D58" s="329"/>
      <c r="E58" s="329"/>
      <c r="F58" s="329"/>
      <c r="G58" s="449"/>
      <c r="H58" s="450"/>
      <c r="I58" s="449"/>
      <c r="J58" s="449"/>
    </row>
    <row r="59" spans="1:10" x14ac:dyDescent="0.25">
      <c r="A59" s="329"/>
      <c r="B59" s="329"/>
      <c r="C59" s="448" t="str">
        <f>IF(I59="","",INDEX('Basic project data'!$A$12:$A$16,MATCH(I59,'Basic project data'!$D$12:$D$16,1)))</f>
        <v/>
      </c>
      <c r="D59" s="329"/>
      <c r="E59" s="329"/>
      <c r="F59" s="329"/>
      <c r="G59" s="449"/>
      <c r="H59" s="450"/>
      <c r="I59" s="449"/>
      <c r="J59" s="449"/>
    </row>
    <row r="60" spans="1:10" x14ac:dyDescent="0.25">
      <c r="A60" s="329"/>
      <c r="B60" s="329"/>
      <c r="C60" s="448" t="str">
        <f>IF(I60="","",INDEX('Basic project data'!$A$12:$A$16,MATCH(I60,'Basic project data'!$D$12:$D$16,1)))</f>
        <v/>
      </c>
      <c r="D60" s="329"/>
      <c r="E60" s="329"/>
      <c r="F60" s="329"/>
      <c r="G60" s="449"/>
      <c r="H60" s="450"/>
      <c r="I60" s="449"/>
      <c r="J60" s="449"/>
    </row>
    <row r="61" spans="1:10" x14ac:dyDescent="0.25">
      <c r="A61" s="329"/>
      <c r="B61" s="329"/>
      <c r="C61" s="448" t="str">
        <f>IF(I61="","",INDEX('Basic project data'!$A$12:$A$16,MATCH(I61,'Basic project data'!$D$12:$D$16,1)))</f>
        <v/>
      </c>
      <c r="D61" s="329"/>
      <c r="E61" s="329"/>
      <c r="F61" s="329"/>
      <c r="G61" s="449"/>
      <c r="H61" s="450"/>
      <c r="I61" s="449"/>
      <c r="J61" s="449"/>
    </row>
    <row r="62" spans="1:10" x14ac:dyDescent="0.25">
      <c r="A62" s="329"/>
      <c r="B62" s="329"/>
      <c r="C62" s="448" t="str">
        <f>IF(I62="","",INDEX('Basic project data'!$A$12:$A$16,MATCH(I62,'Basic project data'!$D$12:$D$16,1)))</f>
        <v/>
      </c>
      <c r="D62" s="329"/>
      <c r="E62" s="329"/>
      <c r="F62" s="329"/>
      <c r="G62" s="449"/>
      <c r="H62" s="450"/>
      <c r="I62" s="449"/>
      <c r="J62" s="449"/>
    </row>
    <row r="63" spans="1:10" x14ac:dyDescent="0.25">
      <c r="A63" s="329"/>
      <c r="B63" s="329"/>
      <c r="C63" s="448" t="str">
        <f>IF(I63="","",INDEX('Basic project data'!$A$12:$A$16,MATCH(I63,'Basic project data'!$D$12:$D$16,1)))</f>
        <v/>
      </c>
      <c r="D63" s="329"/>
      <c r="E63" s="329"/>
      <c r="F63" s="329"/>
      <c r="G63" s="449"/>
      <c r="H63" s="450"/>
      <c r="I63" s="449"/>
      <c r="J63" s="449"/>
    </row>
    <row r="64" spans="1:10" x14ac:dyDescent="0.25">
      <c r="A64" s="329"/>
      <c r="B64" s="329"/>
      <c r="C64" s="448" t="str">
        <f>IF(I64="","",INDEX('Basic project data'!$A$12:$A$16,MATCH(I64,'Basic project data'!$D$12:$D$16,1)))</f>
        <v/>
      </c>
      <c r="D64" s="329"/>
      <c r="E64" s="329"/>
      <c r="F64" s="329"/>
      <c r="G64" s="449"/>
      <c r="H64" s="450"/>
      <c r="I64" s="449"/>
      <c r="J64" s="449"/>
    </row>
    <row r="65" spans="1:10" x14ac:dyDescent="0.25">
      <c r="A65" s="329"/>
      <c r="B65" s="329"/>
      <c r="C65" s="448" t="str">
        <f>IF(I65="","",INDEX('Basic project data'!$A$12:$A$16,MATCH(I65,'Basic project data'!$D$12:$D$16,1)))</f>
        <v/>
      </c>
      <c r="D65" s="329"/>
      <c r="E65" s="329"/>
      <c r="F65" s="329"/>
      <c r="G65" s="449"/>
      <c r="H65" s="450"/>
      <c r="I65" s="449"/>
      <c r="J65" s="449"/>
    </row>
    <row r="66" spans="1:10" x14ac:dyDescent="0.25">
      <c r="A66" s="329"/>
      <c r="B66" s="329"/>
      <c r="C66" s="448" t="str">
        <f>IF(I66="","",INDEX('Basic project data'!$A$12:$A$16,MATCH(I66,'Basic project data'!$D$12:$D$16,1)))</f>
        <v/>
      </c>
      <c r="D66" s="329"/>
      <c r="E66" s="329"/>
      <c r="F66" s="329"/>
      <c r="G66" s="449"/>
      <c r="H66" s="450"/>
      <c r="I66" s="449"/>
      <c r="J66" s="449"/>
    </row>
    <row r="67" spans="1:10" x14ac:dyDescent="0.25">
      <c r="A67" s="329"/>
      <c r="B67" s="329"/>
      <c r="C67" s="448" t="str">
        <f>IF(I67="","",INDEX('Basic project data'!$A$12:$A$16,MATCH(I67,'Basic project data'!$D$12:$D$16,1)))</f>
        <v/>
      </c>
      <c r="D67" s="329"/>
      <c r="E67" s="329"/>
      <c r="F67" s="329"/>
      <c r="G67" s="449"/>
      <c r="H67" s="450"/>
      <c r="I67" s="449"/>
      <c r="J67" s="449"/>
    </row>
    <row r="68" spans="1:10" x14ac:dyDescent="0.25">
      <c r="A68" s="329"/>
      <c r="B68" s="329"/>
      <c r="C68" s="448" t="str">
        <f>IF(I68="","",INDEX('Basic project data'!$A$12:$A$16,MATCH(I68,'Basic project data'!$D$12:$D$16,1)))</f>
        <v/>
      </c>
      <c r="D68" s="329"/>
      <c r="E68" s="329"/>
      <c r="F68" s="329"/>
      <c r="G68" s="449"/>
      <c r="H68" s="450"/>
      <c r="I68" s="449"/>
      <c r="J68" s="449"/>
    </row>
    <row r="69" spans="1:10" x14ac:dyDescent="0.25">
      <c r="A69" s="329"/>
      <c r="B69" s="329"/>
      <c r="C69" s="448" t="str">
        <f>IF(I69="","",INDEX('Basic project data'!$A$12:$A$16,MATCH(I69,'Basic project data'!$D$12:$D$16,1)))</f>
        <v/>
      </c>
      <c r="D69" s="329"/>
      <c r="E69" s="329"/>
      <c r="F69" s="329"/>
      <c r="G69" s="449"/>
      <c r="H69" s="450"/>
      <c r="I69" s="449"/>
      <c r="J69" s="449"/>
    </row>
    <row r="70" spans="1:10" x14ac:dyDescent="0.25">
      <c r="A70" s="329"/>
      <c r="B70" s="329"/>
      <c r="C70" s="448" t="str">
        <f>IF(I70="","",INDEX('Basic project data'!$A$12:$A$16,MATCH(I70,'Basic project data'!$D$12:$D$16,1)))</f>
        <v/>
      </c>
      <c r="D70" s="329"/>
      <c r="E70" s="329"/>
      <c r="F70" s="329"/>
      <c r="G70" s="449"/>
      <c r="H70" s="450"/>
      <c r="I70" s="449"/>
      <c r="J70" s="449"/>
    </row>
    <row r="71" spans="1:10" x14ac:dyDescent="0.25">
      <c r="A71" s="329"/>
      <c r="B71" s="329"/>
      <c r="C71" s="448" t="str">
        <f>IF(I71="","",INDEX('Basic project data'!$A$12:$A$16,MATCH(I71,'Basic project data'!$D$12:$D$16,1)))</f>
        <v/>
      </c>
      <c r="D71" s="329"/>
      <c r="E71" s="329"/>
      <c r="F71" s="329"/>
      <c r="G71" s="449"/>
      <c r="H71" s="450"/>
      <c r="I71" s="449"/>
      <c r="J71" s="449"/>
    </row>
    <row r="72" spans="1:10" x14ac:dyDescent="0.25">
      <c r="A72" s="329"/>
      <c r="B72" s="329"/>
      <c r="C72" s="448" t="str">
        <f>IF(I72="","",INDEX('Basic project data'!$A$12:$A$16,MATCH(I72,'Basic project data'!$D$12:$D$16,1)))</f>
        <v/>
      </c>
      <c r="D72" s="329"/>
      <c r="E72" s="329"/>
      <c r="F72" s="329"/>
      <c r="G72" s="449"/>
      <c r="H72" s="450"/>
      <c r="I72" s="449"/>
      <c r="J72" s="449"/>
    </row>
    <row r="73" spans="1:10" x14ac:dyDescent="0.25">
      <c r="A73" s="329"/>
      <c r="B73" s="329"/>
      <c r="C73" s="448" t="str">
        <f>IF(I73="","",INDEX('Basic project data'!$A$12:$A$16,MATCH(I73,'Basic project data'!$D$12:$D$16,1)))</f>
        <v/>
      </c>
      <c r="D73" s="329"/>
      <c r="E73" s="329"/>
      <c r="F73" s="329"/>
      <c r="G73" s="449"/>
      <c r="H73" s="450"/>
      <c r="I73" s="449"/>
      <c r="J73" s="449"/>
    </row>
    <row r="74" spans="1:10" x14ac:dyDescent="0.25">
      <c r="A74" s="329"/>
      <c r="B74" s="329"/>
      <c r="C74" s="448" t="str">
        <f>IF(I74="","",INDEX('Basic project data'!$A$12:$A$16,MATCH(I74,'Basic project data'!$D$12:$D$16,1)))</f>
        <v/>
      </c>
      <c r="D74" s="329"/>
      <c r="E74" s="329"/>
      <c r="F74" s="329"/>
      <c r="G74" s="449"/>
      <c r="H74" s="450"/>
      <c r="I74" s="449"/>
      <c r="J74" s="449"/>
    </row>
    <row r="75" spans="1:10" x14ac:dyDescent="0.25">
      <c r="A75" s="329"/>
      <c r="B75" s="329"/>
      <c r="C75" s="448" t="str">
        <f>IF(I75="","",INDEX('Basic project data'!$A$12:$A$16,MATCH(I75,'Basic project data'!$D$12:$D$16,1)))</f>
        <v/>
      </c>
      <c r="D75" s="329"/>
      <c r="E75" s="329"/>
      <c r="F75" s="329"/>
      <c r="G75" s="449"/>
      <c r="H75" s="450"/>
      <c r="I75" s="449"/>
      <c r="J75" s="449"/>
    </row>
    <row r="76" spans="1:10" x14ac:dyDescent="0.25">
      <c r="A76" s="329"/>
      <c r="B76" s="329"/>
      <c r="C76" s="448" t="str">
        <f>IF(I76="","",INDEX('Basic project data'!$A$12:$A$16,MATCH(I76,'Basic project data'!$D$12:$D$16,1)))</f>
        <v/>
      </c>
      <c r="D76" s="329"/>
      <c r="E76" s="329"/>
      <c r="F76" s="329"/>
      <c r="G76" s="449"/>
      <c r="H76" s="450"/>
      <c r="I76" s="449"/>
      <c r="J76" s="449"/>
    </row>
    <row r="77" spans="1:10" x14ac:dyDescent="0.25">
      <c r="A77" s="329"/>
      <c r="B77" s="329"/>
      <c r="C77" s="448" t="str">
        <f>IF(I77="","",INDEX('Basic project data'!$A$12:$A$16,MATCH(I77,'Basic project data'!$D$12:$D$16,1)))</f>
        <v/>
      </c>
      <c r="D77" s="329"/>
      <c r="E77" s="329"/>
      <c r="F77" s="329"/>
      <c r="G77" s="449"/>
      <c r="H77" s="450"/>
      <c r="I77" s="449"/>
      <c r="J77" s="449"/>
    </row>
    <row r="78" spans="1:10" x14ac:dyDescent="0.25">
      <c r="A78" s="329"/>
      <c r="B78" s="329"/>
      <c r="C78" s="448" t="str">
        <f>IF(I78="","",INDEX('Basic project data'!$A$12:$A$16,MATCH(I78,'Basic project data'!$D$12:$D$16,1)))</f>
        <v/>
      </c>
      <c r="D78" s="329"/>
      <c r="E78" s="329"/>
      <c r="F78" s="329"/>
      <c r="G78" s="449"/>
      <c r="H78" s="450"/>
      <c r="I78" s="449"/>
      <c r="J78" s="449"/>
    </row>
    <row r="79" spans="1:10" x14ac:dyDescent="0.25">
      <c r="A79" s="329"/>
      <c r="B79" s="329"/>
      <c r="C79" s="448" t="str">
        <f>IF(I79="","",INDEX('Basic project data'!$A$12:$A$16,MATCH(I79,'Basic project data'!$D$12:$D$16,1)))</f>
        <v/>
      </c>
      <c r="D79" s="329"/>
      <c r="E79" s="329"/>
      <c r="F79" s="329"/>
      <c r="G79" s="449"/>
      <c r="H79" s="450"/>
      <c r="I79" s="449"/>
      <c r="J79" s="449"/>
    </row>
    <row r="80" spans="1:10" x14ac:dyDescent="0.25">
      <c r="A80" s="329"/>
      <c r="B80" s="329"/>
      <c r="C80" s="448" t="str">
        <f>IF(I80="","",INDEX('Basic project data'!$A$12:$A$16,MATCH(I80,'Basic project data'!$D$12:$D$16,1)))</f>
        <v/>
      </c>
      <c r="D80" s="329"/>
      <c r="E80" s="329"/>
      <c r="F80" s="329"/>
      <c r="G80" s="449"/>
      <c r="H80" s="450"/>
      <c r="I80" s="449"/>
      <c r="J80" s="449"/>
    </row>
    <row r="81" spans="1:10" x14ac:dyDescent="0.25">
      <c r="A81" s="329"/>
      <c r="B81" s="329"/>
      <c r="C81" s="448" t="str">
        <f>IF(I81="","",INDEX('Basic project data'!$A$12:$A$16,MATCH(I81,'Basic project data'!$D$12:$D$16,1)))</f>
        <v/>
      </c>
      <c r="D81" s="329"/>
      <c r="E81" s="329"/>
      <c r="F81" s="329"/>
      <c r="G81" s="449"/>
      <c r="H81" s="450"/>
      <c r="I81" s="449"/>
      <c r="J81" s="449"/>
    </row>
    <row r="82" spans="1:10" x14ac:dyDescent="0.25">
      <c r="A82" s="329"/>
      <c r="B82" s="329"/>
      <c r="C82" s="448" t="str">
        <f>IF(I82="","",INDEX('Basic project data'!$A$12:$A$16,MATCH(I82,'Basic project data'!$D$12:$D$16,1)))</f>
        <v/>
      </c>
      <c r="D82" s="329"/>
      <c r="E82" s="329"/>
      <c r="F82" s="329"/>
      <c r="G82" s="449"/>
      <c r="H82" s="450"/>
      <c r="I82" s="449"/>
      <c r="J82" s="449"/>
    </row>
    <row r="83" spans="1:10" x14ac:dyDescent="0.25">
      <c r="A83" s="329"/>
      <c r="B83" s="329"/>
      <c r="C83" s="448" t="str">
        <f>IF(I83="","",INDEX('Basic project data'!$A$12:$A$16,MATCH(I83,'Basic project data'!$D$12:$D$16,1)))</f>
        <v/>
      </c>
      <c r="D83" s="329"/>
      <c r="E83" s="329"/>
      <c r="F83" s="329"/>
      <c r="G83" s="449"/>
      <c r="H83" s="450"/>
      <c r="I83" s="449"/>
      <c r="J83" s="449"/>
    </row>
    <row r="84" spans="1:10" x14ac:dyDescent="0.25">
      <c r="A84" s="329"/>
      <c r="B84" s="329"/>
      <c r="C84" s="448" t="str">
        <f>IF(I84="","",INDEX('Basic project data'!$A$12:$A$16,MATCH(I84,'Basic project data'!$D$12:$D$16,1)))</f>
        <v/>
      </c>
      <c r="D84" s="329"/>
      <c r="E84" s="329"/>
      <c r="F84" s="329"/>
      <c r="G84" s="449"/>
      <c r="H84" s="450"/>
      <c r="I84" s="449"/>
      <c r="J84" s="449"/>
    </row>
    <row r="85" spans="1:10" x14ac:dyDescent="0.25">
      <c r="A85" s="329"/>
      <c r="B85" s="329"/>
      <c r="C85" s="448" t="str">
        <f>IF(I85="","",INDEX('Basic project data'!$A$12:$A$16,MATCH(I85,'Basic project data'!$D$12:$D$16,1)))</f>
        <v/>
      </c>
      <c r="D85" s="329"/>
      <c r="E85" s="329"/>
      <c r="F85" s="329"/>
      <c r="G85" s="449"/>
      <c r="H85" s="450"/>
      <c r="I85" s="449"/>
      <c r="J85" s="449"/>
    </row>
    <row r="86" spans="1:10" x14ac:dyDescent="0.25">
      <c r="A86" s="329"/>
      <c r="B86" s="329"/>
      <c r="C86" s="448" t="str">
        <f>IF(I86="","",INDEX('Basic project data'!$A$12:$A$16,MATCH(I86,'Basic project data'!$D$12:$D$16,1)))</f>
        <v/>
      </c>
      <c r="D86" s="329"/>
      <c r="E86" s="329"/>
      <c r="F86" s="329"/>
      <c r="G86" s="449"/>
      <c r="H86" s="450"/>
      <c r="I86" s="449"/>
      <c r="J86" s="449"/>
    </row>
    <row r="87" spans="1:10" x14ac:dyDescent="0.25">
      <c r="A87" s="329"/>
      <c r="B87" s="329"/>
      <c r="C87" s="448" t="str">
        <f>IF(I87="","",INDEX('Basic project data'!$A$12:$A$16,MATCH(I87,'Basic project data'!$D$12:$D$16,1)))</f>
        <v/>
      </c>
      <c r="D87" s="329"/>
      <c r="E87" s="329"/>
      <c r="F87" s="329"/>
      <c r="G87" s="449"/>
      <c r="H87" s="450"/>
      <c r="I87" s="449"/>
      <c r="J87" s="449"/>
    </row>
    <row r="88" spans="1:10" x14ac:dyDescent="0.25">
      <c r="A88" s="329"/>
      <c r="B88" s="329"/>
      <c r="C88" s="448" t="str">
        <f>IF(I88="","",INDEX('Basic project data'!$A$12:$A$16,MATCH(I88,'Basic project data'!$D$12:$D$16,1)))</f>
        <v/>
      </c>
      <c r="D88" s="329"/>
      <c r="E88" s="329"/>
      <c r="F88" s="329"/>
      <c r="G88" s="449"/>
      <c r="H88" s="450"/>
      <c r="I88" s="449"/>
      <c r="J88" s="449"/>
    </row>
    <row r="89" spans="1:10" x14ac:dyDescent="0.25">
      <c r="A89" s="329"/>
      <c r="B89" s="329"/>
      <c r="C89" s="448" t="str">
        <f>IF(I89="","",INDEX('Basic project data'!$A$12:$A$16,MATCH(I89,'Basic project data'!$D$12:$D$16,1)))</f>
        <v/>
      </c>
      <c r="D89" s="329"/>
      <c r="E89" s="329"/>
      <c r="F89" s="329"/>
      <c r="G89" s="449"/>
      <c r="H89" s="450"/>
      <c r="I89" s="449"/>
      <c r="J89" s="449"/>
    </row>
    <row r="90" spans="1:10" x14ac:dyDescent="0.25">
      <c r="A90" s="329"/>
      <c r="B90" s="329"/>
      <c r="C90" s="448" t="str">
        <f>IF(I90="","",INDEX('Basic project data'!$A$12:$A$16,MATCH(I90,'Basic project data'!$D$12:$D$16,1)))</f>
        <v/>
      </c>
      <c r="D90" s="329"/>
      <c r="E90" s="329"/>
      <c r="F90" s="329"/>
      <c r="G90" s="449"/>
      <c r="H90" s="450"/>
      <c r="I90" s="449"/>
      <c r="J90" s="449"/>
    </row>
    <row r="91" spans="1:10" x14ac:dyDescent="0.25">
      <c r="A91" s="329"/>
      <c r="B91" s="329"/>
      <c r="C91" s="448" t="str">
        <f>IF(I91="","",INDEX('Basic project data'!$A$12:$A$16,MATCH(I91,'Basic project data'!$D$12:$D$16,1)))</f>
        <v/>
      </c>
      <c r="D91" s="329"/>
      <c r="E91" s="329"/>
      <c r="F91" s="329"/>
      <c r="G91" s="449"/>
      <c r="H91" s="450"/>
      <c r="I91" s="449"/>
      <c r="J91" s="449"/>
    </row>
    <row r="92" spans="1:10" x14ac:dyDescent="0.25">
      <c r="A92" s="329"/>
      <c r="B92" s="329"/>
      <c r="C92" s="448" t="str">
        <f>IF(I92="","",INDEX('Basic project data'!$A$12:$A$16,MATCH(I92,'Basic project data'!$D$12:$D$16,1)))</f>
        <v/>
      </c>
      <c r="D92" s="329"/>
      <c r="E92" s="329"/>
      <c r="F92" s="329"/>
      <c r="G92" s="451"/>
      <c r="H92" s="450"/>
      <c r="I92" s="452"/>
      <c r="J92" s="449"/>
    </row>
    <row r="93" spans="1:10" x14ac:dyDescent="0.25">
      <c r="A93" s="329"/>
      <c r="B93" s="329"/>
      <c r="C93" s="448" t="str">
        <f>IF(I93="","",INDEX('Basic project data'!$A$12:$A$16,MATCH(I93,'Basic project data'!$D$12:$D$16,1)))</f>
        <v/>
      </c>
      <c r="D93" s="329"/>
      <c r="E93" s="329"/>
      <c r="F93" s="329"/>
      <c r="G93" s="451"/>
      <c r="H93" s="450"/>
      <c r="I93" s="452"/>
      <c r="J93" s="449"/>
    </row>
    <row r="94" spans="1:10" x14ac:dyDescent="0.25">
      <c r="A94" s="329"/>
      <c r="B94" s="329"/>
      <c r="C94" s="448" t="str">
        <f>IF(I94="","",INDEX('Basic project data'!$A$12:$A$16,MATCH(I94,'Basic project data'!$D$12:$D$16,1)))</f>
        <v/>
      </c>
      <c r="D94" s="329"/>
      <c r="E94" s="329"/>
      <c r="F94" s="329"/>
      <c r="G94" s="451"/>
      <c r="H94" s="450"/>
      <c r="I94" s="452"/>
      <c r="J94" s="449"/>
    </row>
    <row r="95" spans="1:10" x14ac:dyDescent="0.25">
      <c r="A95" s="329"/>
      <c r="B95" s="329"/>
      <c r="C95" s="448" t="str">
        <f>IF(I95="","",INDEX('Basic project data'!$A$12:$A$16,MATCH(I95,'Basic project data'!$D$12:$D$16,1)))</f>
        <v/>
      </c>
      <c r="D95" s="329"/>
      <c r="E95" s="329"/>
      <c r="F95" s="329"/>
      <c r="G95" s="451"/>
      <c r="H95" s="450"/>
      <c r="I95" s="452"/>
      <c r="J95" s="449"/>
    </row>
    <row r="96" spans="1:10" x14ac:dyDescent="0.25">
      <c r="A96" s="329"/>
      <c r="B96" s="329"/>
      <c r="C96" s="448" t="str">
        <f>IF(I96="","",INDEX('Basic project data'!$A$12:$A$16,MATCH(I96,'Basic project data'!$D$12:$D$16,1)))</f>
        <v/>
      </c>
      <c r="D96" s="329"/>
      <c r="E96" s="329"/>
      <c r="F96" s="329"/>
      <c r="G96" s="451"/>
      <c r="H96" s="450"/>
      <c r="I96" s="452"/>
      <c r="J96" s="449"/>
    </row>
    <row r="97" spans="1:10" x14ac:dyDescent="0.25">
      <c r="A97" s="329"/>
      <c r="B97" s="329"/>
      <c r="C97" s="448" t="str">
        <f>IF(I97="","",INDEX('Basic project data'!$A$12:$A$16,MATCH(I97,'Basic project data'!$D$12:$D$16,1)))</f>
        <v/>
      </c>
      <c r="D97" s="329"/>
      <c r="E97" s="329"/>
      <c r="F97" s="329"/>
      <c r="G97" s="451"/>
      <c r="H97" s="450"/>
      <c r="I97" s="452"/>
      <c r="J97" s="449"/>
    </row>
    <row r="98" spans="1:10" x14ac:dyDescent="0.25">
      <c r="A98" s="329"/>
      <c r="B98" s="329"/>
      <c r="C98" s="448" t="str">
        <f>IF(I98="","",INDEX('Basic project data'!$A$12:$A$16,MATCH(I98,'Basic project data'!$D$12:$D$16,1)))</f>
        <v/>
      </c>
      <c r="D98" s="329"/>
      <c r="E98" s="329"/>
      <c r="F98" s="329"/>
      <c r="G98" s="451"/>
      <c r="H98" s="450"/>
      <c r="I98" s="452"/>
      <c r="J98" s="449"/>
    </row>
    <row r="99" spans="1:10" x14ac:dyDescent="0.25">
      <c r="A99" s="329"/>
      <c r="B99" s="329"/>
      <c r="C99" s="448" t="str">
        <f>IF(I99="","",INDEX('Basic project data'!$A$12:$A$16,MATCH(I99,'Basic project data'!$D$12:$D$16,1)))</f>
        <v/>
      </c>
      <c r="D99" s="329"/>
      <c r="E99" s="329"/>
      <c r="F99" s="329"/>
      <c r="G99" s="451"/>
      <c r="H99" s="450"/>
      <c r="I99" s="452"/>
      <c r="J99" s="449"/>
    </row>
    <row r="100" spans="1:10" x14ac:dyDescent="0.25">
      <c r="A100" s="329"/>
      <c r="B100" s="329"/>
      <c r="C100" s="448" t="str">
        <f>IF(I100="","",INDEX('Basic project data'!$A$12:$A$16,MATCH(I100,'Basic project data'!$D$12:$D$16,1)))</f>
        <v/>
      </c>
      <c r="D100" s="329"/>
      <c r="E100" s="329"/>
      <c r="F100" s="329"/>
      <c r="G100" s="451"/>
      <c r="H100" s="450"/>
      <c r="I100" s="452"/>
      <c r="J100" s="449"/>
    </row>
    <row r="101" spans="1:10" x14ac:dyDescent="0.25">
      <c r="A101" s="329"/>
      <c r="B101" s="329"/>
      <c r="C101" s="448" t="str">
        <f>IF(I101="","",INDEX('Basic project data'!$A$12:$A$16,MATCH(I101,'Basic project data'!$D$12:$D$16,1)))</f>
        <v/>
      </c>
      <c r="D101" s="329"/>
      <c r="E101" s="329"/>
      <c r="F101" s="329"/>
      <c r="G101" s="451"/>
      <c r="H101" s="450"/>
      <c r="I101" s="452"/>
      <c r="J101" s="449"/>
    </row>
    <row r="102" spans="1:10" x14ac:dyDescent="0.25">
      <c r="A102" s="329"/>
      <c r="B102" s="329"/>
      <c r="C102" s="448" t="str">
        <f>IF(I102="","",INDEX('Basic project data'!$A$12:$A$16,MATCH(I102,'Basic project data'!$D$12:$D$16,1)))</f>
        <v/>
      </c>
      <c r="D102" s="329"/>
      <c r="E102" s="329"/>
      <c r="F102" s="329"/>
      <c r="G102" s="451"/>
      <c r="H102" s="450"/>
      <c r="I102" s="452"/>
      <c r="J102" s="449"/>
    </row>
    <row r="103" spans="1:10" x14ac:dyDescent="0.25">
      <c r="A103" s="329"/>
      <c r="B103" s="329"/>
      <c r="C103" s="448" t="str">
        <f>IF(I103="","",INDEX('Basic project data'!$A$12:$A$16,MATCH(I103,'Basic project data'!$D$12:$D$16,1)))</f>
        <v/>
      </c>
      <c r="D103" s="329"/>
      <c r="E103" s="329"/>
      <c r="F103" s="329"/>
      <c r="G103" s="451"/>
      <c r="H103" s="450"/>
      <c r="I103" s="452"/>
      <c r="J103" s="449"/>
    </row>
    <row r="104" spans="1:10" x14ac:dyDescent="0.25">
      <c r="A104" s="329"/>
      <c r="B104" s="329"/>
      <c r="C104" s="448" t="str">
        <f>IF(I104="","",INDEX('Basic project data'!$A$12:$A$16,MATCH(I104,'Basic project data'!$D$12:$D$16,1)))</f>
        <v/>
      </c>
      <c r="D104" s="329"/>
      <c r="E104" s="329"/>
      <c r="F104" s="329"/>
      <c r="G104" s="451"/>
      <c r="H104" s="450"/>
      <c r="I104" s="452"/>
      <c r="J104" s="449"/>
    </row>
    <row r="105" spans="1:10" x14ac:dyDescent="0.25">
      <c r="A105" s="329"/>
      <c r="B105" s="329"/>
      <c r="C105" s="448" t="str">
        <f>IF(I105="","",INDEX('Basic project data'!$A$12:$A$16,MATCH(I105,'Basic project data'!$D$12:$D$16,1)))</f>
        <v/>
      </c>
      <c r="D105" s="329"/>
      <c r="E105" s="329"/>
      <c r="F105" s="329"/>
      <c r="G105" s="451"/>
      <c r="H105" s="450"/>
      <c r="I105" s="452"/>
      <c r="J105" s="449"/>
    </row>
    <row r="106" spans="1:10" x14ac:dyDescent="0.25">
      <c r="A106" s="329"/>
      <c r="B106" s="329"/>
      <c r="C106" s="448" t="str">
        <f>IF(I106="","",INDEX('Basic project data'!$A$12:$A$16,MATCH(I106,'Basic project data'!$D$12:$D$16,1)))</f>
        <v/>
      </c>
      <c r="D106" s="329"/>
      <c r="E106" s="329"/>
      <c r="F106" s="329"/>
      <c r="G106" s="451"/>
      <c r="H106" s="450"/>
      <c r="I106" s="452"/>
      <c r="J106" s="449"/>
    </row>
    <row r="107" spans="1:10" x14ac:dyDescent="0.25">
      <c r="A107" s="329"/>
      <c r="B107" s="329"/>
      <c r="C107" s="448" t="str">
        <f>IF(I107="","",INDEX('Basic project data'!$A$12:$A$16,MATCH(I107,'Basic project data'!$D$12:$D$16,1)))</f>
        <v/>
      </c>
      <c r="D107" s="329"/>
      <c r="E107" s="329"/>
      <c r="F107" s="329"/>
      <c r="G107" s="451"/>
      <c r="H107" s="450"/>
      <c r="I107" s="452"/>
      <c r="J107" s="449"/>
    </row>
    <row r="108" spans="1:10" x14ac:dyDescent="0.25">
      <c r="A108" s="329"/>
      <c r="B108" s="329"/>
      <c r="C108" s="448" t="str">
        <f>IF(I108="","",INDEX('Basic project data'!$A$12:$A$16,MATCH(I108,'Basic project data'!$D$12:$D$16,1)))</f>
        <v/>
      </c>
      <c r="D108" s="329"/>
      <c r="E108" s="329"/>
      <c r="F108" s="329"/>
      <c r="G108" s="451"/>
      <c r="H108" s="450"/>
      <c r="I108" s="452"/>
      <c r="J108" s="449"/>
    </row>
    <row r="109" spans="1:10" x14ac:dyDescent="0.25">
      <c r="A109" s="329"/>
      <c r="B109" s="329"/>
      <c r="C109" s="448" t="str">
        <f>IF(I109="","",INDEX('Basic project data'!$A$12:$A$16,MATCH(I109,'Basic project data'!$D$12:$D$16,1)))</f>
        <v/>
      </c>
      <c r="D109" s="329"/>
      <c r="E109" s="329"/>
      <c r="F109" s="329"/>
      <c r="G109" s="451"/>
      <c r="H109" s="450"/>
      <c r="I109" s="452"/>
      <c r="J109" s="449"/>
    </row>
    <row r="110" spans="1:10" x14ac:dyDescent="0.25">
      <c r="A110" s="329"/>
      <c r="B110" s="329"/>
      <c r="C110" s="448" t="str">
        <f>IF(I110="","",INDEX('Basic project data'!$A$12:$A$16,MATCH(I110,'Basic project data'!$D$12:$D$16,1)))</f>
        <v/>
      </c>
      <c r="D110" s="329"/>
      <c r="E110" s="329"/>
      <c r="F110" s="329"/>
      <c r="G110" s="451"/>
      <c r="H110" s="450"/>
      <c r="I110" s="452"/>
      <c r="J110" s="449"/>
    </row>
    <row r="111" spans="1:10" x14ac:dyDescent="0.25">
      <c r="A111" s="329"/>
      <c r="B111" s="329"/>
      <c r="C111" s="448" t="str">
        <f>IF(I111="","",INDEX('Basic project data'!$A$12:$A$16,MATCH(I111,'Basic project data'!$D$12:$D$16,1)))</f>
        <v/>
      </c>
      <c r="D111" s="329"/>
      <c r="E111" s="329"/>
      <c r="F111" s="329"/>
      <c r="G111" s="451"/>
      <c r="H111" s="450"/>
      <c r="I111" s="452"/>
      <c r="J111" s="449"/>
    </row>
    <row r="112" spans="1:10" x14ac:dyDescent="0.25">
      <c r="A112" s="329"/>
      <c r="B112" s="329"/>
      <c r="C112" s="448" t="str">
        <f>IF(I112="","",INDEX('Basic project data'!$A$12:$A$16,MATCH(I112,'Basic project data'!$D$12:$D$16,1)))</f>
        <v/>
      </c>
      <c r="D112" s="329"/>
      <c r="E112" s="329"/>
      <c r="F112" s="329"/>
      <c r="G112" s="451"/>
      <c r="H112" s="450"/>
      <c r="I112" s="452"/>
      <c r="J112" s="449"/>
    </row>
    <row r="113" spans="1:10" x14ac:dyDescent="0.25">
      <c r="A113" s="329"/>
      <c r="B113" s="329"/>
      <c r="C113" s="448" t="str">
        <f>IF(I113="","",INDEX('Basic project data'!$A$12:$A$16,MATCH(I113,'Basic project data'!$D$12:$D$16,1)))</f>
        <v/>
      </c>
      <c r="D113" s="329"/>
      <c r="E113" s="329"/>
      <c r="F113" s="329"/>
      <c r="G113" s="451"/>
      <c r="H113" s="450"/>
      <c r="I113" s="452"/>
      <c r="J113" s="449"/>
    </row>
    <row r="114" spans="1:10" x14ac:dyDescent="0.25">
      <c r="A114" s="329"/>
      <c r="B114" s="329"/>
      <c r="C114" s="448" t="str">
        <f>IF(I114="","",INDEX('Basic project data'!$A$12:$A$16,MATCH(I114,'Basic project data'!$D$12:$D$16,1)))</f>
        <v/>
      </c>
      <c r="D114" s="329"/>
      <c r="E114" s="329"/>
      <c r="F114" s="329"/>
      <c r="G114" s="451"/>
      <c r="H114" s="450"/>
      <c r="I114" s="452"/>
      <c r="J114" s="449"/>
    </row>
    <row r="115" spans="1:10" x14ac:dyDescent="0.25">
      <c r="A115" s="329"/>
      <c r="B115" s="329"/>
      <c r="C115" s="448" t="str">
        <f>IF(I115="","",INDEX('Basic project data'!$A$12:$A$16,MATCH(I115,'Basic project data'!$D$12:$D$16,1)))</f>
        <v/>
      </c>
      <c r="D115" s="329"/>
      <c r="E115" s="329"/>
      <c r="F115" s="329"/>
      <c r="G115" s="451"/>
      <c r="H115" s="450"/>
      <c r="I115" s="452"/>
      <c r="J115" s="449"/>
    </row>
    <row r="116" spans="1:10" x14ac:dyDescent="0.25">
      <c r="A116" s="329"/>
      <c r="B116" s="329"/>
      <c r="C116" s="448" t="str">
        <f>IF(I116="","",INDEX('Basic project data'!$A$12:$A$16,MATCH(I116,'Basic project data'!$D$12:$D$16,1)))</f>
        <v/>
      </c>
      <c r="D116" s="329"/>
      <c r="E116" s="329"/>
      <c r="F116" s="329"/>
      <c r="G116" s="451"/>
      <c r="H116" s="450"/>
      <c r="I116" s="452"/>
      <c r="J116" s="449"/>
    </row>
    <row r="117" spans="1:10" x14ac:dyDescent="0.25">
      <c r="A117" s="329"/>
      <c r="B117" s="329"/>
      <c r="C117" s="448" t="str">
        <f>IF(I117="","",INDEX('Basic project data'!$A$12:$A$16,MATCH(I117,'Basic project data'!$D$12:$D$16,1)))</f>
        <v/>
      </c>
      <c r="D117" s="329"/>
      <c r="E117" s="329"/>
      <c r="F117" s="329"/>
      <c r="G117" s="451"/>
      <c r="H117" s="450"/>
      <c r="I117" s="452"/>
      <c r="J117" s="449"/>
    </row>
    <row r="118" spans="1:10" x14ac:dyDescent="0.25">
      <c r="A118" s="329"/>
      <c r="B118" s="329"/>
      <c r="C118" s="448" t="str">
        <f>IF(I118="","",INDEX('Basic project data'!$A$12:$A$16,MATCH(I118,'Basic project data'!$D$12:$D$16,1)))</f>
        <v/>
      </c>
      <c r="D118" s="329"/>
      <c r="E118" s="329"/>
      <c r="F118" s="329"/>
      <c r="G118" s="451"/>
      <c r="H118" s="450"/>
      <c r="I118" s="452"/>
      <c r="J118" s="449"/>
    </row>
    <row r="119" spans="1:10" x14ac:dyDescent="0.25">
      <c r="A119" s="329"/>
      <c r="B119" s="329"/>
      <c r="C119" s="448" t="str">
        <f>IF(I119="","",INDEX('Basic project data'!$A$12:$A$16,MATCH(I119,'Basic project data'!$D$12:$D$16,1)))</f>
        <v/>
      </c>
      <c r="D119" s="329"/>
      <c r="E119" s="329"/>
      <c r="F119" s="329"/>
      <c r="G119" s="451"/>
      <c r="H119" s="450"/>
      <c r="I119" s="452"/>
      <c r="J119" s="449"/>
    </row>
    <row r="120" spans="1:10" x14ac:dyDescent="0.25">
      <c r="A120" s="329"/>
      <c r="B120" s="329"/>
      <c r="C120" s="448" t="str">
        <f>IF(I120="","",INDEX('Basic project data'!$A$12:$A$16,MATCH(I120,'Basic project data'!$D$12:$D$16,1)))</f>
        <v/>
      </c>
      <c r="D120" s="329"/>
      <c r="E120" s="329"/>
      <c r="F120" s="329"/>
      <c r="G120" s="451"/>
      <c r="H120" s="450"/>
      <c r="I120" s="452"/>
      <c r="J120" s="449"/>
    </row>
    <row r="121" spans="1:10" x14ac:dyDescent="0.25">
      <c r="A121" s="329"/>
      <c r="B121" s="329"/>
      <c r="C121" s="448" t="str">
        <f>IF(I121="","",INDEX('Basic project data'!$A$12:$A$16,MATCH(I121,'Basic project data'!$D$12:$D$16,1)))</f>
        <v/>
      </c>
      <c r="D121" s="329"/>
      <c r="E121" s="329"/>
      <c r="F121" s="329"/>
      <c r="G121" s="451"/>
      <c r="H121" s="450"/>
      <c r="I121" s="452"/>
      <c r="J121" s="449"/>
    </row>
    <row r="122" spans="1:10" x14ac:dyDescent="0.25">
      <c r="A122" s="329"/>
      <c r="B122" s="329"/>
      <c r="C122" s="448" t="str">
        <f>IF(I122="","",INDEX('Basic project data'!$A$12:$A$16,MATCH(I122,'Basic project data'!$D$12:$D$16,1)))</f>
        <v/>
      </c>
      <c r="D122" s="329"/>
      <c r="E122" s="329"/>
      <c r="F122" s="329"/>
      <c r="G122" s="451"/>
      <c r="H122" s="450"/>
      <c r="I122" s="452"/>
      <c r="J122" s="449"/>
    </row>
    <row r="123" spans="1:10" x14ac:dyDescent="0.25">
      <c r="A123" s="329"/>
      <c r="B123" s="329"/>
      <c r="C123" s="448" t="str">
        <f>IF(I123="","",INDEX('Basic project data'!$A$12:$A$16,MATCH(I123,'Basic project data'!$D$12:$D$16,1)))</f>
        <v/>
      </c>
      <c r="D123" s="329"/>
      <c r="E123" s="329"/>
      <c r="F123" s="329"/>
      <c r="G123" s="451"/>
      <c r="H123" s="450"/>
      <c r="I123" s="452"/>
      <c r="J123" s="449"/>
    </row>
    <row r="124" spans="1:10" x14ac:dyDescent="0.25">
      <c r="A124" s="329"/>
      <c r="B124" s="329"/>
      <c r="C124" s="448" t="str">
        <f>IF(I124="","",INDEX('Basic project data'!$A$12:$A$16,MATCH(I124,'Basic project data'!$D$12:$D$16,1)))</f>
        <v/>
      </c>
      <c r="D124" s="329"/>
      <c r="E124" s="329"/>
      <c r="F124" s="329"/>
      <c r="G124" s="451"/>
      <c r="H124" s="450"/>
      <c r="I124" s="452"/>
      <c r="J124" s="449"/>
    </row>
    <row r="125" spans="1:10" x14ac:dyDescent="0.25">
      <c r="A125" s="329"/>
      <c r="B125" s="329"/>
      <c r="C125" s="448" t="str">
        <f>IF(I125="","",INDEX('Basic project data'!$A$12:$A$16,MATCH(I125,'Basic project data'!$D$12:$D$16,1)))</f>
        <v/>
      </c>
      <c r="D125" s="329"/>
      <c r="E125" s="329"/>
      <c r="F125" s="329"/>
      <c r="G125" s="451"/>
      <c r="H125" s="450"/>
      <c r="I125" s="452"/>
      <c r="J125" s="449"/>
    </row>
    <row r="126" spans="1:10" x14ac:dyDescent="0.25">
      <c r="A126" s="329"/>
      <c r="B126" s="329"/>
      <c r="C126" s="448" t="str">
        <f>IF(I126="","",INDEX('Basic project data'!$A$12:$A$16,MATCH(I126,'Basic project data'!$D$12:$D$16,1)))</f>
        <v/>
      </c>
      <c r="D126" s="329"/>
      <c r="E126" s="329"/>
      <c r="F126" s="329"/>
      <c r="G126" s="451"/>
      <c r="H126" s="450"/>
      <c r="I126" s="452"/>
      <c r="J126" s="449"/>
    </row>
    <row r="127" spans="1:10" x14ac:dyDescent="0.25">
      <c r="A127" s="329"/>
      <c r="B127" s="329"/>
      <c r="C127" s="448" t="str">
        <f>IF(I127="","",INDEX('Basic project data'!$A$12:$A$16,MATCH(I127,'Basic project data'!$D$12:$D$16,1)))</f>
        <v/>
      </c>
      <c r="D127" s="329"/>
      <c r="E127" s="329"/>
      <c r="F127" s="329"/>
      <c r="G127" s="451"/>
      <c r="H127" s="450"/>
      <c r="I127" s="452"/>
      <c r="J127" s="449"/>
    </row>
    <row r="128" spans="1:10" x14ac:dyDescent="0.25">
      <c r="A128" s="329"/>
      <c r="B128" s="329"/>
      <c r="C128" s="448" t="str">
        <f>IF(I128="","",INDEX('Basic project data'!$A$12:$A$16,MATCH(I128,'Basic project data'!$D$12:$D$16,1)))</f>
        <v/>
      </c>
      <c r="D128" s="329"/>
      <c r="E128" s="329"/>
      <c r="F128" s="329"/>
      <c r="G128" s="451"/>
      <c r="H128" s="450"/>
      <c r="I128" s="452"/>
      <c r="J128" s="449"/>
    </row>
    <row r="129" spans="1:10" x14ac:dyDescent="0.25">
      <c r="A129" s="329"/>
      <c r="B129" s="329"/>
      <c r="C129" s="448" t="str">
        <f>IF(I129="","",INDEX('Basic project data'!$A$12:$A$16,MATCH(I129,'Basic project data'!$D$12:$D$16,1)))</f>
        <v/>
      </c>
      <c r="D129" s="329"/>
      <c r="E129" s="329"/>
      <c r="F129" s="329"/>
      <c r="G129" s="451"/>
      <c r="H129" s="450"/>
      <c r="I129" s="452"/>
      <c r="J129" s="449"/>
    </row>
    <row r="130" spans="1:10" x14ac:dyDescent="0.25">
      <c r="A130" s="329"/>
      <c r="B130" s="329"/>
      <c r="C130" s="448" t="str">
        <f>IF(I130="","",INDEX('Basic project data'!$A$12:$A$16,MATCH(I130,'Basic project data'!$D$12:$D$16,1)))</f>
        <v/>
      </c>
      <c r="D130" s="329"/>
      <c r="E130" s="329"/>
      <c r="F130" s="329"/>
      <c r="G130" s="451"/>
      <c r="H130" s="450"/>
      <c r="I130" s="452"/>
      <c r="J130" s="449"/>
    </row>
    <row r="131" spans="1:10" x14ac:dyDescent="0.25">
      <c r="A131" s="329"/>
      <c r="B131" s="329"/>
      <c r="C131" s="448" t="str">
        <f>IF(I131="","",INDEX('Basic project data'!$A$12:$A$16,MATCH(I131,'Basic project data'!$D$12:$D$16,1)))</f>
        <v/>
      </c>
      <c r="D131" s="329"/>
      <c r="E131" s="329"/>
      <c r="F131" s="329"/>
      <c r="G131" s="451"/>
      <c r="H131" s="450"/>
      <c r="I131" s="452"/>
      <c r="J131" s="449"/>
    </row>
    <row r="132" spans="1:10" x14ac:dyDescent="0.25">
      <c r="A132" s="329"/>
      <c r="B132" s="329"/>
      <c r="C132" s="448" t="str">
        <f>IF(I132="","",INDEX('Basic project data'!$A$12:$A$16,MATCH(I132,'Basic project data'!$D$12:$D$16,1)))</f>
        <v/>
      </c>
      <c r="D132" s="329"/>
      <c r="E132" s="329"/>
      <c r="F132" s="329"/>
      <c r="G132" s="451"/>
      <c r="H132" s="450"/>
      <c r="I132" s="452"/>
      <c r="J132" s="449"/>
    </row>
    <row r="133" spans="1:10" x14ac:dyDescent="0.25">
      <c r="A133" s="329"/>
      <c r="B133" s="329"/>
      <c r="C133" s="448" t="str">
        <f>IF(I133="","",INDEX('Basic project data'!$A$12:$A$16,MATCH(I133,'Basic project data'!$D$12:$D$16,1)))</f>
        <v/>
      </c>
      <c r="D133" s="329"/>
      <c r="E133" s="329"/>
      <c r="F133" s="329"/>
      <c r="G133" s="451"/>
      <c r="H133" s="450"/>
      <c r="I133" s="452"/>
      <c r="J133" s="449"/>
    </row>
    <row r="134" spans="1:10" x14ac:dyDescent="0.25">
      <c r="A134" s="329"/>
      <c r="B134" s="329"/>
      <c r="C134" s="448" t="str">
        <f>IF(I134="","",INDEX('Basic project data'!$A$12:$A$16,MATCH(I134,'Basic project data'!$D$12:$D$16,1)))</f>
        <v/>
      </c>
      <c r="D134" s="329"/>
      <c r="E134" s="329"/>
      <c r="F134" s="329"/>
      <c r="G134" s="451"/>
      <c r="H134" s="450"/>
      <c r="I134" s="452"/>
      <c r="J134" s="449"/>
    </row>
    <row r="135" spans="1:10" x14ac:dyDescent="0.25">
      <c r="A135" s="329"/>
      <c r="B135" s="329"/>
      <c r="C135" s="448" t="str">
        <f>IF(I135="","",INDEX('Basic project data'!$A$12:$A$16,MATCH(I135,'Basic project data'!$D$12:$D$16,1)))</f>
        <v/>
      </c>
      <c r="D135" s="329"/>
      <c r="E135" s="329"/>
      <c r="F135" s="329"/>
      <c r="G135" s="451"/>
      <c r="H135" s="450"/>
      <c r="I135" s="452"/>
      <c r="J135" s="449"/>
    </row>
    <row r="136" spans="1:10" x14ac:dyDescent="0.25">
      <c r="A136" s="329"/>
      <c r="B136" s="329"/>
      <c r="C136" s="448" t="str">
        <f>IF(I136="","",INDEX('Basic project data'!$A$12:$A$16,MATCH(I136,'Basic project data'!$D$12:$D$16,1)))</f>
        <v/>
      </c>
      <c r="D136" s="329"/>
      <c r="E136" s="329"/>
      <c r="F136" s="329"/>
      <c r="G136" s="451"/>
      <c r="H136" s="450"/>
      <c r="I136" s="452"/>
      <c r="J136" s="449"/>
    </row>
    <row r="137" spans="1:10" x14ac:dyDescent="0.25">
      <c r="A137" s="329"/>
      <c r="B137" s="329"/>
      <c r="C137" s="448" t="str">
        <f>IF(I137="","",INDEX('Basic project data'!$A$12:$A$16,MATCH(I137,'Basic project data'!$D$12:$D$16,1)))</f>
        <v/>
      </c>
      <c r="D137" s="329"/>
      <c r="E137" s="329"/>
      <c r="F137" s="329"/>
      <c r="G137" s="451"/>
      <c r="H137" s="450"/>
      <c r="I137" s="452"/>
      <c r="J137" s="449"/>
    </row>
    <row r="138" spans="1:10" x14ac:dyDescent="0.25">
      <c r="A138" s="329"/>
      <c r="B138" s="329"/>
      <c r="C138" s="448" t="str">
        <f>IF(I138="","",INDEX('Basic project data'!$A$12:$A$16,MATCH(I138,'Basic project data'!$D$12:$D$16,1)))</f>
        <v/>
      </c>
      <c r="D138" s="329"/>
      <c r="E138" s="329"/>
      <c r="F138" s="329"/>
      <c r="G138" s="451"/>
      <c r="H138" s="450"/>
      <c r="I138" s="452"/>
      <c r="J138" s="449"/>
    </row>
    <row r="139" spans="1:10" x14ac:dyDescent="0.25">
      <c r="A139" s="329"/>
      <c r="B139" s="329"/>
      <c r="C139" s="448" t="str">
        <f>IF(I139="","",INDEX('Basic project data'!$A$12:$A$16,MATCH(I139,'Basic project data'!$D$12:$D$16,1)))</f>
        <v/>
      </c>
      <c r="D139" s="329"/>
      <c r="E139" s="329"/>
      <c r="F139" s="329"/>
      <c r="G139" s="451"/>
      <c r="H139" s="450"/>
      <c r="I139" s="452"/>
      <c r="J139" s="449"/>
    </row>
    <row r="140" spans="1:10" x14ac:dyDescent="0.25">
      <c r="A140" s="329"/>
      <c r="B140" s="329"/>
      <c r="C140" s="448" t="str">
        <f>IF(I140="","",INDEX('Basic project data'!$A$12:$A$16,MATCH(I140,'Basic project data'!$D$12:$D$16,1)))</f>
        <v/>
      </c>
      <c r="D140" s="329"/>
      <c r="E140" s="329"/>
      <c r="F140" s="329"/>
      <c r="G140" s="451"/>
      <c r="H140" s="450"/>
      <c r="I140" s="452"/>
      <c r="J140" s="449"/>
    </row>
    <row r="141" spans="1:10" x14ac:dyDescent="0.25">
      <c r="A141" s="329"/>
      <c r="B141" s="329"/>
      <c r="C141" s="448" t="str">
        <f>IF(I141="","",INDEX('Basic project data'!$A$12:$A$16,MATCH(I141,'Basic project data'!$D$12:$D$16,1)))</f>
        <v/>
      </c>
      <c r="D141" s="329"/>
      <c r="E141" s="329"/>
      <c r="F141" s="329"/>
      <c r="G141" s="451"/>
      <c r="H141" s="450"/>
      <c r="I141" s="452"/>
      <c r="J141" s="449"/>
    </row>
    <row r="142" spans="1:10" x14ac:dyDescent="0.25">
      <c r="A142" s="329"/>
      <c r="B142" s="329"/>
      <c r="C142" s="448" t="str">
        <f>IF(I142="","",INDEX('Basic project data'!$A$12:$A$16,MATCH(I142,'Basic project data'!$D$12:$D$16,1)))</f>
        <v/>
      </c>
      <c r="D142" s="329"/>
      <c r="E142" s="329"/>
      <c r="F142" s="329"/>
      <c r="G142" s="451"/>
      <c r="H142" s="450"/>
      <c r="I142" s="452"/>
      <c r="J142" s="449"/>
    </row>
    <row r="143" spans="1:10" x14ac:dyDescent="0.25">
      <c r="A143" s="329"/>
      <c r="B143" s="329"/>
      <c r="C143" s="448" t="str">
        <f>IF(I143="","",INDEX('Basic project data'!$A$12:$A$16,MATCH(I143,'Basic project data'!$D$12:$D$16,1)))</f>
        <v/>
      </c>
      <c r="D143" s="329"/>
      <c r="E143" s="329"/>
      <c r="F143" s="329"/>
      <c r="G143" s="451"/>
      <c r="H143" s="450"/>
      <c r="I143" s="452"/>
      <c r="J143" s="449"/>
    </row>
    <row r="144" spans="1:10" x14ac:dyDescent="0.25">
      <c r="A144" s="329"/>
      <c r="B144" s="329"/>
      <c r="C144" s="448" t="str">
        <f>IF(I144="","",INDEX('Basic project data'!$A$12:$A$16,MATCH(I144,'Basic project data'!$D$12:$D$16,1)))</f>
        <v/>
      </c>
      <c r="D144" s="329"/>
      <c r="E144" s="329"/>
      <c r="F144" s="329"/>
      <c r="G144" s="451"/>
      <c r="H144" s="450"/>
      <c r="I144" s="452"/>
      <c r="J144" s="449"/>
    </row>
    <row r="145" spans="1:10" x14ac:dyDescent="0.25">
      <c r="A145" s="329"/>
      <c r="B145" s="329"/>
      <c r="C145" s="448" t="str">
        <f>IF(I145="","",INDEX('Basic project data'!$A$12:$A$16,MATCH(I145,'Basic project data'!$D$12:$D$16,1)))</f>
        <v/>
      </c>
      <c r="D145" s="329"/>
      <c r="E145" s="329"/>
      <c r="F145" s="329"/>
      <c r="G145" s="451"/>
      <c r="H145" s="450"/>
      <c r="I145" s="452"/>
      <c r="J145" s="449"/>
    </row>
    <row r="146" spans="1:10" x14ac:dyDescent="0.25">
      <c r="A146" s="329"/>
      <c r="B146" s="329"/>
      <c r="C146" s="448" t="str">
        <f>IF(I146="","",INDEX('Basic project data'!$A$12:$A$16,MATCH(I146,'Basic project data'!$D$12:$D$16,1)))</f>
        <v/>
      </c>
      <c r="D146" s="329"/>
      <c r="E146" s="329"/>
      <c r="F146" s="329"/>
      <c r="G146" s="451"/>
      <c r="H146" s="450"/>
      <c r="I146" s="452"/>
      <c r="J146" s="449"/>
    </row>
    <row r="147" spans="1:10" x14ac:dyDescent="0.25">
      <c r="A147" s="329"/>
      <c r="B147" s="329"/>
      <c r="C147" s="448" t="str">
        <f>IF(I147="","",INDEX('Basic project data'!$A$12:$A$16,MATCH(I147,'Basic project data'!$D$12:$D$16,1)))</f>
        <v/>
      </c>
      <c r="D147" s="329"/>
      <c r="E147" s="329"/>
      <c r="F147" s="329"/>
      <c r="G147" s="451"/>
      <c r="H147" s="450"/>
      <c r="I147" s="452"/>
      <c r="J147" s="449"/>
    </row>
    <row r="148" spans="1:10" x14ac:dyDescent="0.25">
      <c r="A148" s="329"/>
      <c r="B148" s="329"/>
      <c r="C148" s="448" t="str">
        <f>IF(I148="","",INDEX('Basic project data'!$A$12:$A$16,MATCH(I148,'Basic project data'!$D$12:$D$16,1)))</f>
        <v/>
      </c>
      <c r="D148" s="329"/>
      <c r="E148" s="329"/>
      <c r="F148" s="329"/>
      <c r="G148" s="451"/>
      <c r="H148" s="450"/>
      <c r="I148" s="452"/>
      <c r="J148" s="449"/>
    </row>
    <row r="149" spans="1:10" x14ac:dyDescent="0.25">
      <c r="A149" s="329"/>
      <c r="B149" s="329"/>
      <c r="C149" s="448" t="str">
        <f>IF(I149="","",INDEX('Basic project data'!$A$12:$A$16,MATCH(I149,'Basic project data'!$D$12:$D$16,1)))</f>
        <v/>
      </c>
      <c r="D149" s="329"/>
      <c r="E149" s="329"/>
      <c r="F149" s="329"/>
      <c r="G149" s="451"/>
      <c r="H149" s="450"/>
      <c r="I149" s="452"/>
      <c r="J149" s="449"/>
    </row>
    <row r="150" spans="1:10" x14ac:dyDescent="0.25">
      <c r="A150" s="329"/>
      <c r="B150" s="329"/>
      <c r="C150" s="448" t="str">
        <f>IF(I150="","",INDEX('Basic project data'!$A$12:$A$16,MATCH(I150,'Basic project data'!$D$12:$D$16,1)))</f>
        <v/>
      </c>
      <c r="D150" s="329"/>
      <c r="E150" s="329"/>
      <c r="F150" s="329"/>
      <c r="G150" s="451"/>
      <c r="H150" s="450"/>
      <c r="I150" s="452"/>
      <c r="J150" s="449"/>
    </row>
    <row r="151" spans="1:10" x14ac:dyDescent="0.25">
      <c r="A151" s="329"/>
      <c r="B151" s="329"/>
      <c r="C151" s="448" t="str">
        <f>IF(I151="","",INDEX('Basic project data'!$A$12:$A$16,MATCH(I151,'Basic project data'!$D$12:$D$16,1)))</f>
        <v/>
      </c>
      <c r="D151" s="329"/>
      <c r="E151" s="329"/>
      <c r="F151" s="329"/>
      <c r="G151" s="451"/>
      <c r="H151" s="450"/>
      <c r="I151" s="452"/>
      <c r="J151" s="449"/>
    </row>
    <row r="152" spans="1:10" x14ac:dyDescent="0.25">
      <c r="A152" s="329"/>
      <c r="B152" s="329"/>
      <c r="C152" s="448" t="str">
        <f>IF(I152="","",INDEX('Basic project data'!$A$12:$A$16,MATCH(I152,'Basic project data'!$D$12:$D$16,1)))</f>
        <v/>
      </c>
      <c r="D152" s="329"/>
      <c r="E152" s="329"/>
      <c r="F152" s="329"/>
      <c r="G152" s="451"/>
      <c r="H152" s="450"/>
      <c r="I152" s="452"/>
      <c r="J152" s="449"/>
    </row>
    <row r="153" spans="1:10" x14ac:dyDescent="0.25">
      <c r="A153" s="329"/>
      <c r="B153" s="329"/>
      <c r="C153" s="448" t="str">
        <f>IF(I153="","",INDEX('Basic project data'!$A$12:$A$16,MATCH(I153,'Basic project data'!$D$12:$D$16,1)))</f>
        <v/>
      </c>
      <c r="D153" s="329"/>
      <c r="E153" s="329"/>
      <c r="F153" s="329"/>
      <c r="G153" s="451"/>
      <c r="H153" s="450"/>
      <c r="I153" s="452"/>
      <c r="J153" s="449"/>
    </row>
    <row r="154" spans="1:10" x14ac:dyDescent="0.25">
      <c r="A154" s="329"/>
      <c r="B154" s="329"/>
      <c r="C154" s="448" t="str">
        <f>IF(I154="","",INDEX('Basic project data'!$A$12:$A$16,MATCH(I154,'Basic project data'!$D$12:$D$16,1)))</f>
        <v/>
      </c>
      <c r="D154" s="329"/>
      <c r="E154" s="329"/>
      <c r="F154" s="329"/>
      <c r="G154" s="451"/>
      <c r="H154" s="450"/>
      <c r="I154" s="452"/>
      <c r="J154" s="449"/>
    </row>
    <row r="155" spans="1:10" x14ac:dyDescent="0.25">
      <c r="A155" s="329"/>
      <c r="B155" s="329"/>
      <c r="C155" s="448" t="str">
        <f>IF(I155="","",INDEX('Basic project data'!$A$12:$A$16,MATCH(I155,'Basic project data'!$D$12:$D$16,1)))</f>
        <v/>
      </c>
      <c r="D155" s="329"/>
      <c r="E155" s="329"/>
      <c r="F155" s="329"/>
      <c r="G155" s="451"/>
      <c r="H155" s="450"/>
      <c r="I155" s="452"/>
      <c r="J155" s="449"/>
    </row>
    <row r="156" spans="1:10" x14ac:dyDescent="0.25">
      <c r="A156" s="329"/>
      <c r="B156" s="329"/>
      <c r="C156" s="448" t="str">
        <f>IF(I156="","",INDEX('Basic project data'!$A$12:$A$16,MATCH(I156,'Basic project data'!$D$12:$D$16,1)))</f>
        <v/>
      </c>
      <c r="D156" s="329"/>
      <c r="E156" s="329"/>
      <c r="F156" s="329"/>
      <c r="G156" s="451"/>
      <c r="H156" s="450"/>
      <c r="I156" s="452"/>
      <c r="J156" s="449"/>
    </row>
    <row r="157" spans="1:10" x14ac:dyDescent="0.25">
      <c r="A157" s="329"/>
      <c r="B157" s="329"/>
      <c r="C157" s="448" t="str">
        <f>IF(I157="","",INDEX('Basic project data'!$A$12:$A$16,MATCH(I157,'Basic project data'!$D$12:$D$16,1)))</f>
        <v/>
      </c>
      <c r="D157" s="329"/>
      <c r="E157" s="329"/>
      <c r="F157" s="329"/>
      <c r="G157" s="451"/>
      <c r="H157" s="450"/>
      <c r="I157" s="452"/>
      <c r="J157" s="449"/>
    </row>
    <row r="158" spans="1:10" x14ac:dyDescent="0.25">
      <c r="A158" s="329"/>
      <c r="B158" s="329"/>
      <c r="C158" s="448" t="str">
        <f>IF(I158="","",INDEX('Basic project data'!$A$12:$A$16,MATCH(I158,'Basic project data'!$D$12:$D$16,1)))</f>
        <v/>
      </c>
      <c r="D158" s="329"/>
      <c r="E158" s="329"/>
      <c r="F158" s="329"/>
      <c r="G158" s="451"/>
      <c r="H158" s="450"/>
      <c r="I158" s="452"/>
      <c r="J158" s="449"/>
    </row>
    <row r="159" spans="1:10" x14ac:dyDescent="0.25">
      <c r="A159" s="329"/>
      <c r="B159" s="329"/>
      <c r="C159" s="448" t="str">
        <f>IF(I159="","",INDEX('Basic project data'!$A$12:$A$16,MATCH(I159,'Basic project data'!$D$12:$D$16,1)))</f>
        <v/>
      </c>
      <c r="D159" s="329"/>
      <c r="E159" s="329"/>
      <c r="F159" s="329"/>
      <c r="G159" s="451"/>
      <c r="H159" s="450"/>
      <c r="I159" s="452"/>
      <c r="J159" s="449"/>
    </row>
    <row r="160" spans="1:10" x14ac:dyDescent="0.25">
      <c r="A160" s="329"/>
      <c r="B160" s="329"/>
      <c r="C160" s="448" t="str">
        <f>IF(I160="","",INDEX('Basic project data'!$A$12:$A$16,MATCH(I160,'Basic project data'!$D$12:$D$16,1)))</f>
        <v/>
      </c>
      <c r="D160" s="329"/>
      <c r="E160" s="329"/>
      <c r="F160" s="329"/>
      <c r="G160" s="451"/>
      <c r="H160" s="450"/>
      <c r="I160" s="452"/>
      <c r="J160" s="449"/>
    </row>
    <row r="161" spans="1:10" x14ac:dyDescent="0.25">
      <c r="A161" s="329"/>
      <c r="B161" s="329"/>
      <c r="C161" s="448" t="str">
        <f>IF(I161="","",INDEX('Basic project data'!$A$12:$A$16,MATCH(I161,'Basic project data'!$D$12:$D$16,1)))</f>
        <v/>
      </c>
      <c r="D161" s="329"/>
      <c r="E161" s="329"/>
      <c r="F161" s="329"/>
      <c r="G161" s="451"/>
      <c r="H161" s="450"/>
      <c r="I161" s="452"/>
      <c r="J161" s="449"/>
    </row>
    <row r="162" spans="1:10" x14ac:dyDescent="0.25">
      <c r="A162" s="329"/>
      <c r="B162" s="329"/>
      <c r="C162" s="448" t="str">
        <f>IF(I162="","",INDEX('Basic project data'!$A$12:$A$16,MATCH(I162,'Basic project data'!$D$12:$D$16,1)))</f>
        <v/>
      </c>
      <c r="D162" s="329"/>
      <c r="E162" s="329"/>
      <c r="F162" s="329"/>
      <c r="G162" s="451"/>
      <c r="H162" s="450"/>
      <c r="I162" s="452"/>
      <c r="J162" s="449"/>
    </row>
    <row r="163" spans="1:10" x14ac:dyDescent="0.25">
      <c r="A163" s="329"/>
      <c r="B163" s="329"/>
      <c r="C163" s="448" t="str">
        <f>IF(I163="","",INDEX('Basic project data'!$A$12:$A$16,MATCH(I163,'Basic project data'!$D$12:$D$16,1)))</f>
        <v/>
      </c>
      <c r="D163" s="329"/>
      <c r="E163" s="329"/>
      <c r="F163" s="329"/>
      <c r="G163" s="451"/>
      <c r="H163" s="450"/>
      <c r="I163" s="452"/>
      <c r="J163" s="449"/>
    </row>
    <row r="164" spans="1:10" x14ac:dyDescent="0.25">
      <c r="A164" s="329"/>
      <c r="B164" s="329"/>
      <c r="C164" s="448" t="str">
        <f>IF(I164="","",INDEX('Basic project data'!$A$12:$A$16,MATCH(I164,'Basic project data'!$D$12:$D$16,1)))</f>
        <v/>
      </c>
      <c r="D164" s="329"/>
      <c r="E164" s="329"/>
      <c r="F164" s="329"/>
      <c r="G164" s="451"/>
      <c r="H164" s="450"/>
      <c r="I164" s="452"/>
      <c r="J164" s="449"/>
    </row>
    <row r="165" spans="1:10" x14ac:dyDescent="0.25">
      <c r="A165" s="329"/>
      <c r="B165" s="329"/>
      <c r="C165" s="448" t="str">
        <f>IF(I165="","",INDEX('Basic project data'!$A$12:$A$16,MATCH(I165,'Basic project data'!$D$12:$D$16,1)))</f>
        <v/>
      </c>
      <c r="D165" s="329"/>
      <c r="E165" s="329"/>
      <c r="F165" s="329"/>
      <c r="G165" s="451"/>
      <c r="H165" s="450"/>
      <c r="I165" s="452"/>
      <c r="J165" s="449"/>
    </row>
    <row r="166" spans="1:10" x14ac:dyDescent="0.25">
      <c r="A166" s="329"/>
      <c r="B166" s="329"/>
      <c r="C166" s="448" t="str">
        <f>IF(I166="","",INDEX('Basic project data'!$A$12:$A$16,MATCH(I166,'Basic project data'!$D$12:$D$16,1)))</f>
        <v/>
      </c>
      <c r="D166" s="329"/>
      <c r="E166" s="329"/>
      <c r="F166" s="329"/>
      <c r="G166" s="451"/>
      <c r="H166" s="450"/>
      <c r="I166" s="452"/>
      <c r="J166" s="449"/>
    </row>
    <row r="167" spans="1:10" x14ac:dyDescent="0.25">
      <c r="A167" s="329"/>
      <c r="B167" s="329"/>
      <c r="C167" s="448" t="str">
        <f>IF(I167="","",INDEX('Basic project data'!$A$12:$A$16,MATCH(I167,'Basic project data'!$D$12:$D$16,1)))</f>
        <v/>
      </c>
      <c r="D167" s="329"/>
      <c r="E167" s="329"/>
      <c r="F167" s="329"/>
      <c r="G167" s="451"/>
      <c r="H167" s="450"/>
      <c r="I167" s="452"/>
      <c r="J167" s="449"/>
    </row>
    <row r="168" spans="1:10" x14ac:dyDescent="0.25">
      <c r="A168" s="329"/>
      <c r="B168" s="329"/>
      <c r="C168" s="448" t="str">
        <f>IF(I168="","",INDEX('Basic project data'!$A$12:$A$16,MATCH(I168,'Basic project data'!$D$12:$D$16,1)))</f>
        <v/>
      </c>
      <c r="D168" s="329"/>
      <c r="E168" s="329"/>
      <c r="F168" s="329"/>
      <c r="G168" s="451"/>
      <c r="H168" s="450"/>
      <c r="I168" s="452"/>
      <c r="J168" s="449"/>
    </row>
    <row r="169" spans="1:10" x14ac:dyDescent="0.25">
      <c r="A169" s="329"/>
      <c r="B169" s="329"/>
      <c r="C169" s="448" t="str">
        <f>IF(I169="","",INDEX('Basic project data'!$A$12:$A$16,MATCH(I169,'Basic project data'!$D$12:$D$16,1)))</f>
        <v/>
      </c>
      <c r="D169" s="329"/>
      <c r="E169" s="329"/>
      <c r="F169" s="329"/>
      <c r="G169" s="451"/>
      <c r="H169" s="450"/>
      <c r="I169" s="452"/>
      <c r="J169" s="449"/>
    </row>
    <row r="170" spans="1:10" x14ac:dyDescent="0.25">
      <c r="A170" s="329"/>
      <c r="B170" s="329"/>
      <c r="C170" s="448" t="str">
        <f>IF(I170="","",INDEX('Basic project data'!$A$12:$A$16,MATCH(I170,'Basic project data'!$D$12:$D$16,1)))</f>
        <v/>
      </c>
      <c r="D170" s="329"/>
      <c r="E170" s="329"/>
      <c r="F170" s="329"/>
      <c r="G170" s="451"/>
      <c r="H170" s="450"/>
      <c r="I170" s="452"/>
      <c r="J170" s="449"/>
    </row>
    <row r="171" spans="1:10" x14ac:dyDescent="0.25">
      <c r="A171" s="329"/>
      <c r="B171" s="329"/>
      <c r="C171" s="448" t="str">
        <f>IF(I171="","",INDEX('Basic project data'!$A$12:$A$16,MATCH(I171,'Basic project data'!$D$12:$D$16,1)))</f>
        <v/>
      </c>
      <c r="D171" s="329"/>
      <c r="E171" s="329"/>
      <c r="F171" s="329"/>
      <c r="G171" s="451"/>
      <c r="H171" s="450"/>
      <c r="I171" s="452"/>
      <c r="J171" s="449"/>
    </row>
    <row r="172" spans="1:10" x14ac:dyDescent="0.25">
      <c r="A172" s="329"/>
      <c r="B172" s="329"/>
      <c r="C172" s="448" t="str">
        <f>IF(I172="","",INDEX('Basic project data'!$A$12:$A$16,MATCH(I172,'Basic project data'!$D$12:$D$16,1)))</f>
        <v/>
      </c>
      <c r="D172" s="329"/>
      <c r="E172" s="329"/>
      <c r="F172" s="329"/>
      <c r="G172" s="451"/>
      <c r="H172" s="450"/>
      <c r="I172" s="452"/>
      <c r="J172" s="449"/>
    </row>
    <row r="173" spans="1:10" x14ac:dyDescent="0.25">
      <c r="A173" s="329"/>
      <c r="B173" s="329"/>
      <c r="C173" s="448" t="str">
        <f>IF(I173="","",INDEX('Basic project data'!$A$12:$A$16,MATCH(I173,'Basic project data'!$D$12:$D$16,1)))</f>
        <v/>
      </c>
      <c r="D173" s="329"/>
      <c r="E173" s="329"/>
      <c r="F173" s="329"/>
      <c r="G173" s="453"/>
      <c r="H173" s="450"/>
      <c r="I173" s="454"/>
      <c r="J173" s="449"/>
    </row>
    <row r="174" spans="1:10" x14ac:dyDescent="0.25">
      <c r="A174" s="329"/>
      <c r="B174" s="329"/>
      <c r="C174" s="448" t="str">
        <f>IF(I174="","",INDEX('Basic project data'!$A$12:$A$16,MATCH(I174,'Basic project data'!$D$12:$D$16,1)))</f>
        <v/>
      </c>
      <c r="D174" s="329"/>
      <c r="E174" s="329"/>
      <c r="F174" s="329"/>
      <c r="G174" s="453"/>
      <c r="H174" s="450"/>
      <c r="I174" s="454"/>
      <c r="J174" s="449"/>
    </row>
    <row r="175" spans="1:10" x14ac:dyDescent="0.25">
      <c r="A175" s="329"/>
      <c r="B175" s="329"/>
      <c r="C175" s="448" t="str">
        <f>IF(I175="","",INDEX('Basic project data'!$A$12:$A$16,MATCH(I175,'Basic project data'!$D$12:$D$16,1)))</f>
        <v/>
      </c>
      <c r="D175" s="329"/>
      <c r="E175" s="329"/>
      <c r="F175" s="329"/>
      <c r="G175" s="453"/>
      <c r="H175" s="450"/>
      <c r="I175" s="454"/>
      <c r="J175" s="449"/>
    </row>
    <row r="176" spans="1:10" x14ac:dyDescent="0.25">
      <c r="A176" s="329"/>
      <c r="B176" s="329"/>
      <c r="C176" s="448" t="str">
        <f>IF(I176="","",INDEX('Basic project data'!$A$12:$A$16,MATCH(I176,'Basic project data'!$D$12:$D$16,1)))</f>
        <v/>
      </c>
      <c r="D176" s="329"/>
      <c r="E176" s="329"/>
      <c r="F176" s="329"/>
      <c r="G176" s="453"/>
      <c r="H176" s="450"/>
      <c r="I176" s="454"/>
      <c r="J176" s="449"/>
    </row>
    <row r="177" spans="1:10" x14ac:dyDescent="0.25">
      <c r="A177" s="329"/>
      <c r="B177" s="329"/>
      <c r="C177" s="448" t="str">
        <f>IF(I177="","",INDEX('Basic project data'!$A$12:$A$16,MATCH(I177,'Basic project data'!$D$12:$D$16,1)))</f>
        <v/>
      </c>
      <c r="D177" s="329"/>
      <c r="E177" s="329"/>
      <c r="F177" s="329"/>
      <c r="G177" s="453"/>
      <c r="H177" s="450"/>
      <c r="I177" s="454"/>
      <c r="J177" s="449"/>
    </row>
    <row r="178" spans="1:10" x14ac:dyDescent="0.25">
      <c r="A178" s="329"/>
      <c r="B178" s="329"/>
      <c r="C178" s="448" t="str">
        <f>IF(I178="","",INDEX('Basic project data'!$A$12:$A$16,MATCH(I178,'Basic project data'!$D$12:$D$16,1)))</f>
        <v/>
      </c>
      <c r="D178" s="329"/>
      <c r="E178" s="329"/>
      <c r="F178" s="329"/>
      <c r="G178" s="453"/>
      <c r="H178" s="450"/>
      <c r="I178" s="454"/>
      <c r="J178" s="449"/>
    </row>
    <row r="179" spans="1:10" x14ac:dyDescent="0.25">
      <c r="A179" s="329"/>
      <c r="B179" s="329"/>
      <c r="C179" s="448" t="str">
        <f>IF(I179="","",INDEX('Basic project data'!$A$12:$A$16,MATCH(I179,'Basic project data'!$D$12:$D$16,1)))</f>
        <v/>
      </c>
      <c r="D179" s="329"/>
      <c r="E179" s="329"/>
      <c r="F179" s="329"/>
      <c r="G179" s="453"/>
      <c r="H179" s="450"/>
      <c r="I179" s="454"/>
      <c r="J179" s="449"/>
    </row>
    <row r="180" spans="1:10" x14ac:dyDescent="0.25">
      <c r="A180" s="329"/>
      <c r="B180" s="329"/>
      <c r="C180" s="448" t="str">
        <f>IF(I180="","",INDEX('Basic project data'!$A$12:$A$16,MATCH(I180,'Basic project data'!$D$12:$D$16,1)))</f>
        <v/>
      </c>
      <c r="D180" s="329"/>
      <c r="E180" s="329"/>
      <c r="F180" s="329"/>
      <c r="G180" s="453"/>
      <c r="H180" s="450"/>
      <c r="I180" s="454"/>
      <c r="J180" s="449"/>
    </row>
    <row r="181" spans="1:10" x14ac:dyDescent="0.25">
      <c r="A181" s="329"/>
      <c r="B181" s="329"/>
      <c r="C181" s="448" t="str">
        <f>IF(I181="","",INDEX('Basic project data'!$A$12:$A$16,MATCH(I181,'Basic project data'!$D$12:$D$16,1)))</f>
        <v/>
      </c>
      <c r="D181" s="329"/>
      <c r="E181" s="329"/>
      <c r="F181" s="329"/>
      <c r="G181" s="453"/>
      <c r="H181" s="450"/>
      <c r="I181" s="454"/>
      <c r="J181" s="449"/>
    </row>
    <row r="182" spans="1:10" x14ac:dyDescent="0.25">
      <c r="A182" s="329"/>
      <c r="B182" s="329"/>
      <c r="C182" s="448" t="str">
        <f>IF(I182="","",INDEX('Basic project data'!$A$12:$A$16,MATCH(I182,'Basic project data'!$D$12:$D$16,1)))</f>
        <v/>
      </c>
      <c r="D182" s="329"/>
      <c r="E182" s="329"/>
      <c r="F182" s="329"/>
      <c r="G182" s="453"/>
      <c r="H182" s="450"/>
      <c r="I182" s="454"/>
      <c r="J182" s="449"/>
    </row>
    <row r="183" spans="1:10" x14ac:dyDescent="0.25">
      <c r="A183" s="329"/>
      <c r="B183" s="329"/>
      <c r="C183" s="448" t="str">
        <f>IF(I183="","",INDEX('Basic project data'!$A$12:$A$16,MATCH(I183,'Basic project data'!$D$12:$D$16,1)))</f>
        <v/>
      </c>
      <c r="D183" s="329"/>
      <c r="E183" s="329"/>
      <c r="F183" s="329"/>
      <c r="G183" s="453"/>
      <c r="H183" s="450"/>
      <c r="I183" s="454"/>
      <c r="J183" s="449"/>
    </row>
    <row r="184" spans="1:10" x14ac:dyDescent="0.25">
      <c r="A184" s="329"/>
      <c r="B184" s="329"/>
      <c r="C184" s="448" t="str">
        <f>IF(I184="","",INDEX('Basic project data'!$A$12:$A$16,MATCH(I184,'Basic project data'!$D$12:$D$16,1)))</f>
        <v/>
      </c>
      <c r="D184" s="329"/>
      <c r="E184" s="329"/>
      <c r="F184" s="329"/>
      <c r="G184" s="453"/>
      <c r="H184" s="450"/>
      <c r="I184" s="454"/>
      <c r="J184" s="449"/>
    </row>
    <row r="185" spans="1:10" x14ac:dyDescent="0.25">
      <c r="A185" s="329"/>
      <c r="B185" s="329"/>
      <c r="C185" s="448" t="str">
        <f>IF(I185="","",INDEX('Basic project data'!$A$12:$A$16,MATCH(I185,'Basic project data'!$D$12:$D$16,1)))</f>
        <v/>
      </c>
      <c r="D185" s="329"/>
      <c r="E185" s="329"/>
      <c r="F185" s="329"/>
      <c r="G185" s="453"/>
      <c r="H185" s="450"/>
      <c r="I185" s="454"/>
      <c r="J185" s="449"/>
    </row>
    <row r="186" spans="1:10" x14ac:dyDescent="0.25">
      <c r="A186" s="329"/>
      <c r="B186" s="329"/>
      <c r="C186" s="448" t="str">
        <f>IF(I186="","",INDEX('Basic project data'!$A$12:$A$16,MATCH(I186,'Basic project data'!$D$12:$D$16,1)))</f>
        <v/>
      </c>
      <c r="D186" s="329"/>
      <c r="E186" s="329"/>
      <c r="F186" s="329"/>
      <c r="G186" s="453"/>
      <c r="H186" s="450"/>
      <c r="I186" s="454"/>
      <c r="J186" s="449"/>
    </row>
    <row r="187" spans="1:10" x14ac:dyDescent="0.25">
      <c r="A187" s="329"/>
      <c r="B187" s="329"/>
      <c r="C187" s="448" t="str">
        <f>IF(I187="","",INDEX('Basic project data'!$A$12:$A$16,MATCH(I187,'Basic project data'!$D$12:$D$16,1)))</f>
        <v/>
      </c>
      <c r="D187" s="329"/>
      <c r="E187" s="329"/>
      <c r="F187" s="329"/>
      <c r="G187" s="453"/>
      <c r="H187" s="450"/>
      <c r="I187" s="454"/>
      <c r="J187" s="449"/>
    </row>
    <row r="188" spans="1:10" x14ac:dyDescent="0.25">
      <c r="A188" s="329"/>
      <c r="B188" s="329"/>
      <c r="C188" s="448" t="str">
        <f>IF(I188="","",INDEX('Basic project data'!$A$12:$A$16,MATCH(I188,'Basic project data'!$D$12:$D$16,1)))</f>
        <v/>
      </c>
      <c r="D188" s="329"/>
      <c r="E188" s="329"/>
      <c r="F188" s="329"/>
      <c r="G188" s="453"/>
      <c r="H188" s="450"/>
      <c r="I188" s="454"/>
      <c r="J188" s="449"/>
    </row>
    <row r="189" spans="1:10" x14ac:dyDescent="0.25">
      <c r="A189" s="329"/>
      <c r="B189" s="329"/>
      <c r="C189" s="448" t="str">
        <f>IF(I189="","",INDEX('Basic project data'!$A$12:$A$16,MATCH(I189,'Basic project data'!$D$12:$D$16,1)))</f>
        <v/>
      </c>
      <c r="D189" s="329"/>
      <c r="E189" s="329"/>
      <c r="F189" s="329"/>
      <c r="G189" s="453"/>
      <c r="H189" s="450"/>
      <c r="I189" s="454"/>
      <c r="J189" s="449"/>
    </row>
    <row r="190" spans="1:10" x14ac:dyDescent="0.25">
      <c r="A190" s="329"/>
      <c r="B190" s="329"/>
      <c r="C190" s="448" t="str">
        <f>IF(I190="","",INDEX('Basic project data'!$A$12:$A$16,MATCH(I190,'Basic project data'!$D$12:$D$16,1)))</f>
        <v/>
      </c>
      <c r="D190" s="329"/>
      <c r="E190" s="329"/>
      <c r="F190" s="329"/>
      <c r="G190" s="453"/>
      <c r="H190" s="450"/>
      <c r="I190" s="454"/>
      <c r="J190" s="449"/>
    </row>
    <row r="191" spans="1:10" x14ac:dyDescent="0.25">
      <c r="A191" s="329"/>
      <c r="B191" s="329"/>
      <c r="C191" s="448" t="str">
        <f>IF(I191="","",INDEX('Basic project data'!$A$12:$A$16,MATCH(I191,'Basic project data'!$D$12:$D$16,1)))</f>
        <v/>
      </c>
      <c r="D191" s="329"/>
      <c r="E191" s="329"/>
      <c r="F191" s="329"/>
      <c r="G191" s="453"/>
      <c r="H191" s="450"/>
      <c r="I191" s="454"/>
      <c r="J191" s="449"/>
    </row>
    <row r="192" spans="1:10" x14ac:dyDescent="0.25">
      <c r="A192" s="329"/>
      <c r="B192" s="329"/>
      <c r="C192" s="448" t="str">
        <f>IF(I192="","",INDEX('Basic project data'!$A$12:$A$16,MATCH(I192,'Basic project data'!$D$12:$D$16,1)))</f>
        <v/>
      </c>
      <c r="D192" s="329"/>
      <c r="E192" s="329"/>
      <c r="F192" s="329"/>
      <c r="G192" s="453"/>
      <c r="H192" s="450"/>
      <c r="I192" s="454"/>
      <c r="J192" s="449"/>
    </row>
    <row r="193" spans="1:10" x14ac:dyDescent="0.25">
      <c r="A193" s="329"/>
      <c r="B193" s="329"/>
      <c r="C193" s="448" t="str">
        <f>IF(I193="","",INDEX('Basic project data'!$A$12:$A$16,MATCH(I193,'Basic project data'!$D$12:$D$16,1)))</f>
        <v/>
      </c>
      <c r="D193" s="329"/>
      <c r="E193" s="329"/>
      <c r="F193" s="329"/>
      <c r="G193" s="453"/>
      <c r="H193" s="450"/>
      <c r="I193" s="454"/>
      <c r="J193" s="449"/>
    </row>
    <row r="194" spans="1:10" x14ac:dyDescent="0.25">
      <c r="A194" s="329"/>
      <c r="B194" s="329"/>
      <c r="C194" s="448" t="str">
        <f>IF(I194="","",INDEX('Basic project data'!$A$12:$A$16,MATCH(I194,'Basic project data'!$D$12:$D$16,1)))</f>
        <v/>
      </c>
      <c r="D194" s="329"/>
      <c r="E194" s="329"/>
      <c r="F194" s="329"/>
      <c r="G194" s="453"/>
      <c r="H194" s="450"/>
      <c r="I194" s="454"/>
      <c r="J194" s="449"/>
    </row>
    <row r="195" spans="1:10" x14ac:dyDescent="0.25">
      <c r="A195" s="329"/>
      <c r="B195" s="329"/>
      <c r="C195" s="448" t="str">
        <f>IF(I195="","",INDEX('Basic project data'!$A$12:$A$16,MATCH(I195,'Basic project data'!$D$12:$D$16,1)))</f>
        <v/>
      </c>
      <c r="D195" s="329"/>
      <c r="E195" s="329"/>
      <c r="F195" s="329"/>
      <c r="G195" s="453"/>
      <c r="H195" s="450"/>
      <c r="I195" s="454"/>
      <c r="J195" s="449"/>
    </row>
    <row r="196" spans="1:10" x14ac:dyDescent="0.25">
      <c r="A196" s="329"/>
      <c r="B196" s="329"/>
      <c r="C196" s="448" t="str">
        <f>IF(I196="","",INDEX('Basic project data'!$A$12:$A$16,MATCH(I196,'Basic project data'!$D$12:$D$16,1)))</f>
        <v/>
      </c>
      <c r="D196" s="329"/>
      <c r="E196" s="329"/>
      <c r="F196" s="329"/>
      <c r="G196" s="453"/>
      <c r="H196" s="450"/>
      <c r="I196" s="454"/>
      <c r="J196" s="449"/>
    </row>
    <row r="197" spans="1:10" x14ac:dyDescent="0.25">
      <c r="A197" s="329"/>
      <c r="B197" s="329"/>
      <c r="C197" s="448" t="str">
        <f>IF(I197="","",INDEX('Basic project data'!$A$12:$A$16,MATCH(I197,'Basic project data'!$D$12:$D$16,1)))</f>
        <v/>
      </c>
      <c r="D197" s="329"/>
      <c r="E197" s="329"/>
      <c r="F197" s="329"/>
      <c r="G197" s="453"/>
      <c r="H197" s="450"/>
      <c r="I197" s="454"/>
      <c r="J197" s="449"/>
    </row>
    <row r="198" spans="1:10" x14ac:dyDescent="0.25">
      <c r="A198" s="329"/>
      <c r="B198" s="329"/>
      <c r="C198" s="448" t="str">
        <f>IF(I198="","",INDEX('Basic project data'!$A$12:$A$16,MATCH(I198,'Basic project data'!$D$12:$D$16,1)))</f>
        <v/>
      </c>
      <c r="D198" s="329"/>
      <c r="E198" s="329"/>
      <c r="F198" s="329"/>
      <c r="G198" s="453"/>
      <c r="H198" s="450"/>
      <c r="I198" s="454"/>
      <c r="J198" s="449"/>
    </row>
    <row r="199" spans="1:10" x14ac:dyDescent="0.25">
      <c r="A199" s="329"/>
      <c r="B199" s="329"/>
      <c r="C199" s="448" t="str">
        <f>IF(I199="","",INDEX('Basic project data'!$A$12:$A$16,MATCH(I199,'Basic project data'!$D$12:$D$16,1)))</f>
        <v/>
      </c>
      <c r="D199" s="329"/>
      <c r="E199" s="329"/>
      <c r="F199" s="329"/>
      <c r="G199" s="453"/>
      <c r="H199" s="450"/>
      <c r="I199" s="454"/>
      <c r="J199" s="449"/>
    </row>
    <row r="200" spans="1:10" x14ac:dyDescent="0.25">
      <c r="A200" s="329"/>
      <c r="B200" s="329"/>
      <c r="C200" s="448" t="str">
        <f>IF(I200="","",INDEX('Basic project data'!$A$12:$A$16,MATCH(I200,'Basic project data'!$D$12:$D$16,1)))</f>
        <v/>
      </c>
      <c r="D200" s="329"/>
      <c r="E200" s="329"/>
      <c r="F200" s="329"/>
      <c r="G200" s="453"/>
      <c r="H200" s="450"/>
      <c r="I200" s="454"/>
      <c r="J200" s="449"/>
    </row>
    <row r="201" spans="1:10" x14ac:dyDescent="0.25">
      <c r="A201" s="329"/>
      <c r="B201" s="329"/>
      <c r="C201" s="448" t="str">
        <f>IF(I201="","",INDEX('Basic project data'!$A$12:$A$16,MATCH(I201,'Basic project data'!$D$12:$D$16,1)))</f>
        <v/>
      </c>
      <c r="D201" s="329"/>
      <c r="E201" s="329"/>
      <c r="F201" s="329"/>
      <c r="G201" s="453"/>
      <c r="H201" s="450"/>
      <c r="I201" s="454"/>
      <c r="J201" s="449"/>
    </row>
    <row r="202" spans="1:10" x14ac:dyDescent="0.25">
      <c r="A202" s="329"/>
      <c r="B202" s="329"/>
      <c r="C202" s="448" t="str">
        <f>IF(I202="","",INDEX('Basic project data'!$A$12:$A$16,MATCH(I202,'Basic project data'!$D$12:$D$16,1)))</f>
        <v/>
      </c>
      <c r="D202" s="329"/>
      <c r="E202" s="329"/>
      <c r="F202" s="329"/>
      <c r="G202" s="453"/>
      <c r="H202" s="450"/>
      <c r="I202" s="454"/>
      <c r="J202" s="449"/>
    </row>
    <row r="203" spans="1:10" x14ac:dyDescent="0.25">
      <c r="A203" s="329"/>
      <c r="B203" s="329"/>
      <c r="C203" s="448" t="str">
        <f>IF(I203="","",INDEX('Basic project data'!$A$12:$A$16,MATCH(I203,'Basic project data'!$D$12:$D$16,1)))</f>
        <v/>
      </c>
      <c r="D203" s="329"/>
      <c r="E203" s="329"/>
      <c r="F203" s="329"/>
      <c r="G203" s="453"/>
      <c r="H203" s="450"/>
      <c r="I203" s="454"/>
      <c r="J203" s="449"/>
    </row>
    <row r="204" spans="1:10" x14ac:dyDescent="0.25">
      <c r="A204" s="329"/>
      <c r="B204" s="329"/>
      <c r="C204" s="448" t="str">
        <f>IF(I204="","",INDEX('Basic project data'!$A$12:$A$16,MATCH(I204,'Basic project data'!$D$12:$D$16,1)))</f>
        <v/>
      </c>
      <c r="D204" s="329"/>
      <c r="E204" s="329"/>
      <c r="F204" s="329"/>
      <c r="G204" s="453"/>
      <c r="H204" s="450"/>
      <c r="I204" s="454"/>
      <c r="J204" s="449"/>
    </row>
    <row r="205" spans="1:10" x14ac:dyDescent="0.25">
      <c r="A205" s="329"/>
      <c r="B205" s="329"/>
      <c r="C205" s="448" t="str">
        <f>IF(I205="","",INDEX('Basic project data'!$A$12:$A$16,MATCH(I205,'Basic project data'!$D$12:$D$16,1)))</f>
        <v/>
      </c>
      <c r="D205" s="329"/>
      <c r="E205" s="329"/>
      <c r="F205" s="329"/>
      <c r="G205" s="453"/>
      <c r="H205" s="450"/>
      <c r="I205" s="454"/>
      <c r="J205" s="449"/>
    </row>
    <row r="206" spans="1:10" x14ac:dyDescent="0.25">
      <c r="A206" s="329"/>
      <c r="B206" s="329"/>
      <c r="C206" s="448" t="str">
        <f>IF(I206="","",INDEX('Basic project data'!$A$12:$A$16,MATCH(I206,'Basic project data'!$D$12:$D$16,1)))</f>
        <v/>
      </c>
      <c r="D206" s="329"/>
      <c r="E206" s="329"/>
      <c r="F206" s="329"/>
      <c r="G206" s="453"/>
      <c r="H206" s="450"/>
      <c r="I206" s="454"/>
      <c r="J206" s="449"/>
    </row>
    <row r="207" spans="1:10" x14ac:dyDescent="0.25">
      <c r="A207" s="329"/>
      <c r="B207" s="329"/>
      <c r="C207" s="448" t="str">
        <f>IF(I207="","",INDEX('Basic project data'!$A$12:$A$16,MATCH(I207,'Basic project data'!$D$12:$D$16,1)))</f>
        <v/>
      </c>
      <c r="D207" s="329"/>
      <c r="E207" s="329"/>
      <c r="F207" s="329"/>
      <c r="G207" s="453"/>
      <c r="H207" s="450"/>
      <c r="I207" s="454"/>
      <c r="J207" s="449"/>
    </row>
    <row r="208" spans="1:10" x14ac:dyDescent="0.25">
      <c r="A208" s="329"/>
      <c r="B208" s="329"/>
      <c r="C208" s="448" t="str">
        <f>IF(I208="","",INDEX('Basic project data'!$A$12:$A$16,MATCH(I208,'Basic project data'!$D$12:$D$16,1)))</f>
        <v/>
      </c>
      <c r="D208" s="329"/>
      <c r="E208" s="329"/>
      <c r="F208" s="329"/>
      <c r="G208" s="453"/>
      <c r="H208" s="450"/>
      <c r="I208" s="454"/>
      <c r="J208" s="449"/>
    </row>
    <row r="209" spans="1:10" x14ac:dyDescent="0.25">
      <c r="A209" s="329"/>
      <c r="B209" s="329"/>
      <c r="C209" s="448" t="str">
        <f>IF(I209="","",INDEX('Basic project data'!$A$12:$A$16,MATCH(I209,'Basic project data'!$D$12:$D$16,1)))</f>
        <v/>
      </c>
      <c r="D209" s="329"/>
      <c r="E209" s="329"/>
      <c r="F209" s="329"/>
      <c r="G209" s="453"/>
      <c r="H209" s="450"/>
      <c r="I209" s="454"/>
      <c r="J209" s="449"/>
    </row>
    <row r="210" spans="1:10" x14ac:dyDescent="0.25">
      <c r="A210" s="329"/>
      <c r="B210" s="329"/>
      <c r="C210" s="448" t="str">
        <f>IF(I210="","",INDEX('Basic project data'!$A$12:$A$16,MATCH(I210,'Basic project data'!$D$12:$D$16,1)))</f>
        <v/>
      </c>
      <c r="D210" s="329"/>
      <c r="E210" s="329"/>
      <c r="F210" s="329"/>
      <c r="G210" s="453"/>
      <c r="H210" s="450"/>
      <c r="I210" s="454"/>
      <c r="J210" s="449"/>
    </row>
    <row r="211" spans="1:10" x14ac:dyDescent="0.25">
      <c r="A211" s="329"/>
      <c r="B211" s="329"/>
      <c r="C211" s="448" t="str">
        <f>IF(I211="","",INDEX('Basic project data'!$A$12:$A$16,MATCH(I211,'Basic project data'!$D$12:$D$16,1)))</f>
        <v/>
      </c>
      <c r="D211" s="329"/>
      <c r="E211" s="329"/>
      <c r="F211" s="329"/>
      <c r="G211" s="453"/>
      <c r="H211" s="450"/>
      <c r="I211" s="454"/>
      <c r="J211" s="449"/>
    </row>
    <row r="212" spans="1:10" x14ac:dyDescent="0.25">
      <c r="A212" s="329"/>
      <c r="B212" s="329"/>
      <c r="C212" s="448" t="str">
        <f>IF(I212="","",INDEX('Basic project data'!$A$12:$A$16,MATCH(I212,'Basic project data'!$D$12:$D$16,1)))</f>
        <v/>
      </c>
      <c r="D212" s="329"/>
      <c r="E212" s="329"/>
      <c r="F212" s="329"/>
      <c r="G212" s="453"/>
      <c r="H212" s="450"/>
      <c r="I212" s="454"/>
      <c r="J212" s="449"/>
    </row>
    <row r="213" spans="1:10" x14ac:dyDescent="0.25">
      <c r="A213" s="329"/>
      <c r="B213" s="329"/>
      <c r="C213" s="448" t="str">
        <f>IF(I213="","",INDEX('Basic project data'!$A$12:$A$16,MATCH(I213,'Basic project data'!$D$12:$D$16,1)))</f>
        <v/>
      </c>
      <c r="D213" s="329"/>
      <c r="E213" s="329"/>
      <c r="F213" s="329"/>
      <c r="G213" s="453"/>
      <c r="H213" s="450"/>
      <c r="I213" s="454"/>
      <c r="J213" s="449"/>
    </row>
    <row r="214" spans="1:10" x14ac:dyDescent="0.25">
      <c r="A214" s="329"/>
      <c r="B214" s="329"/>
      <c r="C214" s="448" t="str">
        <f>IF(I214="","",INDEX('Basic project data'!$A$12:$A$16,MATCH(I214,'Basic project data'!$D$12:$D$16,1)))</f>
        <v/>
      </c>
      <c r="D214" s="329"/>
      <c r="E214" s="329"/>
      <c r="F214" s="329"/>
      <c r="G214" s="453"/>
      <c r="H214" s="450"/>
      <c r="I214" s="454"/>
      <c r="J214" s="449"/>
    </row>
    <row r="215" spans="1:10" x14ac:dyDescent="0.25">
      <c r="A215" s="329"/>
      <c r="B215" s="329"/>
      <c r="C215" s="448" t="str">
        <f>IF(I215="","",INDEX('Basic project data'!$A$12:$A$16,MATCH(I215,'Basic project data'!$D$12:$D$16,1)))</f>
        <v/>
      </c>
      <c r="D215" s="329"/>
      <c r="E215" s="329"/>
      <c r="F215" s="329"/>
      <c r="G215" s="453"/>
      <c r="H215" s="450"/>
      <c r="I215" s="454"/>
      <c r="J215" s="449"/>
    </row>
    <row r="216" spans="1:10" x14ac:dyDescent="0.25">
      <c r="A216" s="329"/>
      <c r="B216" s="329"/>
      <c r="C216" s="448" t="str">
        <f>IF(I216="","",INDEX('Basic project data'!$A$12:$A$16,MATCH(I216,'Basic project data'!$D$12:$D$16,1)))</f>
        <v/>
      </c>
      <c r="D216" s="329"/>
      <c r="E216" s="329"/>
      <c r="F216" s="329"/>
      <c r="G216" s="453"/>
      <c r="H216" s="450"/>
      <c r="I216" s="454"/>
      <c r="J216" s="449"/>
    </row>
    <row r="217" spans="1:10" x14ac:dyDescent="0.25">
      <c r="A217" s="329"/>
      <c r="B217" s="329"/>
      <c r="C217" s="448" t="str">
        <f>IF(I217="","",INDEX('Basic project data'!$A$12:$A$16,MATCH(I217,'Basic project data'!$D$12:$D$16,1)))</f>
        <v/>
      </c>
      <c r="D217" s="329"/>
      <c r="E217" s="329"/>
      <c r="F217" s="329"/>
      <c r="G217" s="453"/>
      <c r="H217" s="450"/>
      <c r="I217" s="454"/>
      <c r="J217" s="449"/>
    </row>
    <row r="218" spans="1:10" x14ac:dyDescent="0.25">
      <c r="A218" s="329"/>
      <c r="B218" s="329"/>
      <c r="C218" s="448" t="str">
        <f>IF(I218="","",INDEX('Basic project data'!$A$12:$A$16,MATCH(I218,'Basic project data'!$D$12:$D$16,1)))</f>
        <v/>
      </c>
      <c r="D218" s="329"/>
      <c r="E218" s="329"/>
      <c r="F218" s="329"/>
      <c r="G218" s="453"/>
      <c r="H218" s="450"/>
      <c r="I218" s="454"/>
      <c r="J218" s="449"/>
    </row>
    <row r="219" spans="1:10" x14ac:dyDescent="0.25">
      <c r="A219" s="329"/>
      <c r="B219" s="329"/>
      <c r="C219" s="448" t="str">
        <f>IF(I219="","",INDEX('Basic project data'!$A$12:$A$16,MATCH(I219,'Basic project data'!$D$12:$D$16,1)))</f>
        <v/>
      </c>
      <c r="D219" s="329"/>
      <c r="E219" s="329"/>
      <c r="F219" s="329"/>
      <c r="G219" s="453"/>
      <c r="H219" s="450"/>
      <c r="I219" s="454"/>
      <c r="J219" s="449"/>
    </row>
    <row r="220" spans="1:10" x14ac:dyDescent="0.25">
      <c r="A220" s="329"/>
      <c r="B220" s="329"/>
      <c r="C220" s="448" t="str">
        <f>IF(I220="","",INDEX('Basic project data'!$A$12:$A$16,MATCH(I220,'Basic project data'!$D$12:$D$16,1)))</f>
        <v/>
      </c>
      <c r="D220" s="329"/>
      <c r="E220" s="329"/>
      <c r="F220" s="329"/>
      <c r="G220" s="453"/>
      <c r="H220" s="450"/>
      <c r="I220" s="454"/>
      <c r="J220" s="449"/>
    </row>
    <row r="221" spans="1:10" x14ac:dyDescent="0.25">
      <c r="A221" s="329"/>
      <c r="B221" s="329"/>
      <c r="C221" s="448" t="str">
        <f>IF(I221="","",INDEX('Basic project data'!$A$12:$A$16,MATCH(I221,'Basic project data'!$D$12:$D$16,1)))</f>
        <v/>
      </c>
      <c r="D221" s="329"/>
      <c r="E221" s="329"/>
      <c r="F221" s="329"/>
      <c r="G221" s="453"/>
      <c r="H221" s="450"/>
      <c r="I221" s="454"/>
      <c r="J221" s="449"/>
    </row>
    <row r="222" spans="1:10" x14ac:dyDescent="0.25">
      <c r="A222" s="329"/>
      <c r="B222" s="329"/>
      <c r="C222" s="448" t="str">
        <f>IF(I222="","",INDEX('Basic project data'!$A$12:$A$16,MATCH(I222,'Basic project data'!$D$12:$D$16,1)))</f>
        <v/>
      </c>
      <c r="D222" s="329"/>
      <c r="E222" s="329"/>
      <c r="F222" s="329"/>
      <c r="G222" s="453"/>
      <c r="H222" s="450"/>
      <c r="I222" s="454"/>
      <c r="J222" s="449"/>
    </row>
    <row r="223" spans="1:10" x14ac:dyDescent="0.25">
      <c r="A223" s="329"/>
      <c r="B223" s="329"/>
      <c r="C223" s="448" t="str">
        <f>IF(I223="","",INDEX('Basic project data'!$A$12:$A$16,MATCH(I223,'Basic project data'!$D$12:$D$16,1)))</f>
        <v/>
      </c>
      <c r="D223" s="329"/>
      <c r="E223" s="329"/>
      <c r="F223" s="329"/>
      <c r="G223" s="453"/>
      <c r="H223" s="450"/>
      <c r="I223" s="454"/>
      <c r="J223" s="449"/>
    </row>
    <row r="224" spans="1:10" x14ac:dyDescent="0.25">
      <c r="A224" s="329"/>
      <c r="B224" s="329"/>
      <c r="C224" s="448" t="str">
        <f>IF(I224="","",INDEX('Basic project data'!$A$12:$A$16,MATCH(I224,'Basic project data'!$D$12:$D$16,1)))</f>
        <v/>
      </c>
      <c r="D224" s="329"/>
      <c r="E224" s="329"/>
      <c r="F224" s="329"/>
      <c r="G224" s="453"/>
      <c r="H224" s="450"/>
      <c r="I224" s="454"/>
      <c r="J224" s="449"/>
    </row>
    <row r="225" spans="1:10" x14ac:dyDescent="0.25">
      <c r="A225" s="329"/>
      <c r="B225" s="329"/>
      <c r="C225" s="448" t="str">
        <f>IF(I225="","",INDEX('Basic project data'!$A$12:$A$16,MATCH(I225,'Basic project data'!$D$12:$D$16,1)))</f>
        <v/>
      </c>
      <c r="D225" s="329"/>
      <c r="E225" s="329"/>
      <c r="F225" s="329"/>
      <c r="G225" s="453"/>
      <c r="H225" s="450"/>
      <c r="I225" s="454"/>
      <c r="J225" s="449"/>
    </row>
    <row r="226" spans="1:10" x14ac:dyDescent="0.25">
      <c r="A226" s="329"/>
      <c r="B226" s="329"/>
      <c r="C226" s="448" t="str">
        <f>IF(I226="","",INDEX('Basic project data'!$A$12:$A$16,MATCH(I226,'Basic project data'!$D$12:$D$16,1)))</f>
        <v/>
      </c>
      <c r="D226" s="329"/>
      <c r="E226" s="329"/>
      <c r="F226" s="329"/>
      <c r="G226" s="453"/>
      <c r="H226" s="450"/>
      <c r="I226" s="454"/>
      <c r="J226" s="449"/>
    </row>
    <row r="227" spans="1:10" x14ac:dyDescent="0.25">
      <c r="A227" s="329"/>
      <c r="B227" s="329"/>
      <c r="C227" s="448" t="str">
        <f>IF(I227="","",INDEX('Basic project data'!$A$12:$A$16,MATCH(I227,'Basic project data'!$D$12:$D$16,1)))</f>
        <v/>
      </c>
      <c r="D227" s="329"/>
      <c r="E227" s="329"/>
      <c r="F227" s="329"/>
      <c r="G227" s="453"/>
      <c r="H227" s="450"/>
      <c r="I227" s="454"/>
      <c r="J227" s="449"/>
    </row>
    <row r="228" spans="1:10" x14ac:dyDescent="0.25">
      <c r="A228" s="329"/>
      <c r="B228" s="329"/>
      <c r="C228" s="448" t="str">
        <f>IF(I228="","",INDEX('Basic project data'!$A$12:$A$16,MATCH(I228,'Basic project data'!$D$12:$D$16,1)))</f>
        <v/>
      </c>
      <c r="D228" s="329"/>
      <c r="E228" s="329"/>
      <c r="F228" s="329"/>
      <c r="G228" s="453"/>
      <c r="H228" s="450"/>
      <c r="I228" s="454"/>
      <c r="J228" s="449"/>
    </row>
    <row r="229" spans="1:10" x14ac:dyDescent="0.25">
      <c r="A229" s="329"/>
      <c r="B229" s="329"/>
      <c r="C229" s="448" t="str">
        <f>IF(I229="","",INDEX('Basic project data'!$A$12:$A$16,MATCH(I229,'Basic project data'!$D$12:$D$16,1)))</f>
        <v/>
      </c>
      <c r="D229" s="329"/>
      <c r="E229" s="329"/>
      <c r="F229" s="329"/>
      <c r="G229" s="453"/>
      <c r="H229" s="450"/>
      <c r="I229" s="454"/>
      <c r="J229" s="449"/>
    </row>
    <row r="230" spans="1:10" x14ac:dyDescent="0.25">
      <c r="A230" s="329"/>
      <c r="B230" s="329"/>
      <c r="C230" s="448" t="str">
        <f>IF(I230="","",INDEX('Basic project data'!$A$12:$A$16,MATCH(I230,'Basic project data'!$D$12:$D$16,1)))</f>
        <v/>
      </c>
      <c r="D230" s="329"/>
      <c r="E230" s="329"/>
      <c r="F230" s="329"/>
      <c r="G230" s="453"/>
      <c r="H230" s="450"/>
      <c r="I230" s="454"/>
      <c r="J230" s="449"/>
    </row>
    <row r="231" spans="1:10" x14ac:dyDescent="0.25">
      <c r="A231" s="329"/>
      <c r="B231" s="329"/>
      <c r="C231" s="448" t="str">
        <f>IF(I231="","",INDEX('Basic project data'!$A$12:$A$16,MATCH(I231,'Basic project data'!$D$12:$D$16,1)))</f>
        <v/>
      </c>
      <c r="D231" s="329"/>
      <c r="E231" s="329"/>
      <c r="F231" s="329"/>
      <c r="G231" s="453"/>
      <c r="H231" s="450"/>
      <c r="I231" s="454"/>
      <c r="J231" s="449"/>
    </row>
    <row r="232" spans="1:10" x14ac:dyDescent="0.25">
      <c r="A232" s="329"/>
      <c r="B232" s="329"/>
      <c r="C232" s="448" t="str">
        <f>IF(I232="","",INDEX('Basic project data'!$A$12:$A$16,MATCH(I232,'Basic project data'!$D$12:$D$16,1)))</f>
        <v/>
      </c>
      <c r="D232" s="329"/>
      <c r="E232" s="329"/>
      <c r="F232" s="329"/>
      <c r="G232" s="453"/>
      <c r="H232" s="450"/>
      <c r="I232" s="454"/>
      <c r="J232" s="449"/>
    </row>
    <row r="233" spans="1:10" x14ac:dyDescent="0.25">
      <c r="A233" s="329"/>
      <c r="B233" s="329"/>
      <c r="C233" s="448" t="str">
        <f>IF(I233="","",INDEX('Basic project data'!$A$12:$A$16,MATCH(I233,'Basic project data'!$D$12:$D$16,1)))</f>
        <v/>
      </c>
      <c r="D233" s="329"/>
      <c r="E233" s="329"/>
      <c r="F233" s="329"/>
      <c r="G233" s="453"/>
      <c r="H233" s="450"/>
      <c r="I233" s="454"/>
      <c r="J233" s="449"/>
    </row>
    <row r="234" spans="1:10" x14ac:dyDescent="0.25">
      <c r="A234" s="329"/>
      <c r="B234" s="329"/>
      <c r="C234" s="448" t="str">
        <f>IF(I234="","",INDEX('Basic project data'!$A$12:$A$16,MATCH(I234,'Basic project data'!$D$12:$D$16,1)))</f>
        <v/>
      </c>
      <c r="D234" s="329"/>
      <c r="E234" s="329"/>
      <c r="F234" s="329"/>
      <c r="G234" s="453"/>
      <c r="H234" s="450"/>
      <c r="I234" s="454"/>
      <c r="J234" s="449"/>
    </row>
    <row r="235" spans="1:10" x14ac:dyDescent="0.25">
      <c r="A235" s="329"/>
      <c r="B235" s="329"/>
      <c r="C235" s="448" t="str">
        <f>IF(I235="","",INDEX('Basic project data'!$A$12:$A$16,MATCH(I235,'Basic project data'!$D$12:$D$16,1)))</f>
        <v/>
      </c>
      <c r="D235" s="329"/>
      <c r="E235" s="329"/>
      <c r="F235" s="329"/>
      <c r="G235" s="453"/>
      <c r="H235" s="450"/>
      <c r="I235" s="454"/>
      <c r="J235" s="449"/>
    </row>
    <row r="236" spans="1:10" x14ac:dyDescent="0.25">
      <c r="A236" s="329"/>
      <c r="B236" s="329"/>
      <c r="C236" s="448" t="str">
        <f>IF(I236="","",INDEX('Basic project data'!$A$12:$A$16,MATCH(I236,'Basic project data'!$D$12:$D$16,1)))</f>
        <v/>
      </c>
      <c r="D236" s="329"/>
      <c r="E236" s="329"/>
      <c r="F236" s="329"/>
      <c r="G236" s="453"/>
      <c r="H236" s="450"/>
      <c r="I236" s="454"/>
      <c r="J236" s="449"/>
    </row>
    <row r="237" spans="1:10" x14ac:dyDescent="0.25">
      <c r="A237" s="329"/>
      <c r="B237" s="329"/>
      <c r="C237" s="448" t="str">
        <f>IF(I237="","",INDEX('Basic project data'!$A$12:$A$16,MATCH(I237,'Basic project data'!$D$12:$D$16,1)))</f>
        <v/>
      </c>
      <c r="D237" s="329"/>
      <c r="E237" s="329"/>
      <c r="F237" s="329"/>
      <c r="G237" s="453"/>
      <c r="H237" s="450"/>
      <c r="I237" s="454"/>
      <c r="J237" s="449"/>
    </row>
    <row r="238" spans="1:10" x14ac:dyDescent="0.25">
      <c r="A238" s="329"/>
      <c r="B238" s="329"/>
      <c r="C238" s="448" t="str">
        <f>IF(I238="","",INDEX('Basic project data'!$A$12:$A$16,MATCH(I238,'Basic project data'!$D$12:$D$16,1)))</f>
        <v/>
      </c>
      <c r="D238" s="329"/>
      <c r="E238" s="329"/>
      <c r="F238" s="329"/>
      <c r="G238" s="453"/>
      <c r="H238" s="450"/>
      <c r="I238" s="454"/>
      <c r="J238" s="449"/>
    </row>
    <row r="239" spans="1:10" x14ac:dyDescent="0.25">
      <c r="A239" s="329"/>
      <c r="B239" s="329"/>
      <c r="C239" s="448" t="str">
        <f>IF(I239="","",INDEX('Basic project data'!$A$12:$A$16,MATCH(I239,'Basic project data'!$D$12:$D$16,1)))</f>
        <v/>
      </c>
      <c r="D239" s="329"/>
      <c r="E239" s="329"/>
      <c r="F239" s="329"/>
      <c r="G239" s="453"/>
      <c r="H239" s="450"/>
      <c r="I239" s="454"/>
      <c r="J239" s="449"/>
    </row>
    <row r="240" spans="1:10" x14ac:dyDescent="0.25">
      <c r="A240" s="329"/>
      <c r="B240" s="329"/>
      <c r="C240" s="448" t="str">
        <f>IF(I240="","",INDEX('Basic project data'!$A$12:$A$16,MATCH(I240,'Basic project data'!$D$12:$D$16,1)))</f>
        <v/>
      </c>
      <c r="D240" s="329"/>
      <c r="E240" s="329"/>
      <c r="F240" s="329"/>
      <c r="G240" s="453"/>
      <c r="H240" s="450"/>
      <c r="I240" s="454"/>
      <c r="J240" s="449"/>
    </row>
    <row r="241" spans="1:10" x14ac:dyDescent="0.25">
      <c r="A241" s="329"/>
      <c r="B241" s="329"/>
      <c r="C241" s="448" t="str">
        <f>IF(I241="","",INDEX('Basic project data'!$A$12:$A$16,MATCH(I241,'Basic project data'!$D$12:$D$16,1)))</f>
        <v/>
      </c>
      <c r="D241" s="329"/>
      <c r="E241" s="329"/>
      <c r="F241" s="329"/>
      <c r="G241" s="453"/>
      <c r="H241" s="450"/>
      <c r="I241" s="454"/>
      <c r="J241" s="449"/>
    </row>
    <row r="242" spans="1:10" x14ac:dyDescent="0.25">
      <c r="A242" s="329"/>
      <c r="B242" s="329"/>
      <c r="C242" s="448" t="str">
        <f>IF(I242="","",INDEX('Basic project data'!$A$12:$A$16,MATCH(I242,'Basic project data'!$D$12:$D$16,1)))</f>
        <v/>
      </c>
      <c r="D242" s="329"/>
      <c r="E242" s="329"/>
      <c r="F242" s="329"/>
      <c r="G242" s="453"/>
      <c r="H242" s="450"/>
      <c r="I242" s="454"/>
      <c r="J242" s="449"/>
    </row>
    <row r="243" spans="1:10" x14ac:dyDescent="0.25">
      <c r="A243" s="329"/>
      <c r="B243" s="329"/>
      <c r="C243" s="448" t="str">
        <f>IF(I243="","",INDEX('Basic project data'!$A$12:$A$16,MATCH(I243,'Basic project data'!$D$12:$D$16,1)))</f>
        <v/>
      </c>
      <c r="D243" s="329"/>
      <c r="E243" s="329"/>
      <c r="F243" s="329"/>
      <c r="G243" s="453"/>
      <c r="H243" s="450"/>
      <c r="I243" s="454"/>
      <c r="J243" s="449"/>
    </row>
    <row r="244" spans="1:10" x14ac:dyDescent="0.25">
      <c r="A244" s="329"/>
      <c r="B244" s="329"/>
      <c r="C244" s="448" t="str">
        <f>IF(I244="","",INDEX('Basic project data'!$A$12:$A$16,MATCH(I244,'Basic project data'!$D$12:$D$16,1)))</f>
        <v/>
      </c>
      <c r="D244" s="329"/>
      <c r="E244" s="329"/>
      <c r="F244" s="329"/>
      <c r="G244" s="453"/>
      <c r="H244" s="450"/>
      <c r="I244" s="454"/>
      <c r="J244" s="449"/>
    </row>
    <row r="245" spans="1:10" x14ac:dyDescent="0.25">
      <c r="A245" s="329"/>
      <c r="B245" s="329"/>
      <c r="C245" s="448" t="str">
        <f>IF(I245="","",INDEX('Basic project data'!$A$12:$A$16,MATCH(I245,'Basic project data'!$D$12:$D$16,1)))</f>
        <v/>
      </c>
      <c r="D245" s="329"/>
      <c r="E245" s="329"/>
      <c r="F245" s="329"/>
      <c r="G245" s="453"/>
      <c r="H245" s="450"/>
      <c r="I245" s="454"/>
      <c r="J245" s="449"/>
    </row>
    <row r="246" spans="1:10" x14ac:dyDescent="0.25">
      <c r="A246" s="329"/>
      <c r="B246" s="329"/>
      <c r="C246" s="448" t="str">
        <f>IF(I246="","",INDEX('Basic project data'!$A$12:$A$16,MATCH(I246,'Basic project data'!$D$12:$D$16,1)))</f>
        <v/>
      </c>
      <c r="D246" s="329"/>
      <c r="E246" s="329"/>
      <c r="F246" s="329"/>
      <c r="G246" s="453"/>
      <c r="H246" s="450"/>
      <c r="I246" s="454"/>
      <c r="J246" s="449"/>
    </row>
    <row r="247" spans="1:10" x14ac:dyDescent="0.25">
      <c r="A247" s="329"/>
      <c r="B247" s="329"/>
      <c r="C247" s="448" t="str">
        <f>IF(I247="","",INDEX('Basic project data'!$A$12:$A$16,MATCH(I247,'Basic project data'!$D$12:$D$16,1)))</f>
        <v/>
      </c>
      <c r="D247" s="329"/>
      <c r="E247" s="329"/>
      <c r="F247" s="329"/>
      <c r="G247" s="453"/>
      <c r="H247" s="450"/>
      <c r="I247" s="454"/>
      <c r="J247" s="449"/>
    </row>
    <row r="248" spans="1:10" x14ac:dyDescent="0.25">
      <c r="A248" s="329"/>
      <c r="B248" s="329"/>
      <c r="C248" s="448" t="str">
        <f>IF(I248="","",INDEX('Basic project data'!$A$12:$A$16,MATCH(I248,'Basic project data'!$D$12:$D$16,1)))</f>
        <v/>
      </c>
      <c r="D248" s="329"/>
      <c r="E248" s="329"/>
      <c r="F248" s="329"/>
      <c r="G248" s="453"/>
      <c r="H248" s="450"/>
      <c r="I248" s="454"/>
      <c r="J248" s="449"/>
    </row>
    <row r="249" spans="1:10" x14ac:dyDescent="0.25">
      <c r="A249" s="329"/>
      <c r="B249" s="329"/>
      <c r="C249" s="448" t="str">
        <f>IF(I249="","",INDEX('Basic project data'!$A$12:$A$16,MATCH(I249,'Basic project data'!$D$12:$D$16,1)))</f>
        <v/>
      </c>
      <c r="D249" s="329"/>
      <c r="E249" s="329"/>
      <c r="F249" s="329"/>
      <c r="G249" s="453"/>
      <c r="H249" s="450"/>
      <c r="I249" s="454"/>
      <c r="J249" s="449"/>
    </row>
    <row r="250" spans="1:10" x14ac:dyDescent="0.25">
      <c r="A250" s="329"/>
      <c r="B250" s="329"/>
      <c r="C250" s="448" t="str">
        <f>IF(I250="","",INDEX('Basic project data'!$A$12:$A$16,MATCH(I250,'Basic project data'!$D$12:$D$16,1)))</f>
        <v/>
      </c>
      <c r="D250" s="329"/>
      <c r="E250" s="329"/>
      <c r="F250" s="329"/>
      <c r="G250" s="453"/>
      <c r="H250" s="450"/>
      <c r="I250" s="454"/>
      <c r="J250" s="449"/>
    </row>
    <row r="251" spans="1:10" x14ac:dyDescent="0.25">
      <c r="A251" s="329"/>
      <c r="B251" s="329"/>
      <c r="C251" s="448" t="str">
        <f>IF(I251="","",INDEX('Basic project data'!$A$12:$A$16,MATCH(I251,'Basic project data'!$D$12:$D$16,1)))</f>
        <v/>
      </c>
      <c r="D251" s="329"/>
      <c r="E251" s="329"/>
      <c r="F251" s="329"/>
      <c r="G251" s="453"/>
      <c r="H251" s="450"/>
      <c r="I251" s="454"/>
      <c r="J251" s="449"/>
    </row>
    <row r="252" spans="1:10" x14ac:dyDescent="0.25">
      <c r="A252" s="329"/>
      <c r="B252" s="329"/>
      <c r="C252" s="448" t="str">
        <f>IF(I252="","",INDEX('Basic project data'!$A$12:$A$16,MATCH(I252,'Basic project data'!$D$12:$D$16,1)))</f>
        <v/>
      </c>
      <c r="D252" s="329"/>
      <c r="E252" s="329"/>
      <c r="F252" s="329"/>
      <c r="G252" s="453"/>
      <c r="H252" s="450"/>
      <c r="I252" s="454"/>
      <c r="J252" s="449"/>
    </row>
    <row r="253" spans="1:10" x14ac:dyDescent="0.25">
      <c r="A253" s="329"/>
      <c r="B253" s="329"/>
      <c r="C253" s="448" t="str">
        <f>IF(I253="","",INDEX('Basic project data'!$A$12:$A$16,MATCH(I253,'Basic project data'!$D$12:$D$16,1)))</f>
        <v/>
      </c>
      <c r="D253" s="329"/>
      <c r="E253" s="329"/>
      <c r="F253" s="329"/>
      <c r="G253" s="453"/>
      <c r="H253" s="450"/>
      <c r="I253" s="454"/>
      <c r="J253" s="449"/>
    </row>
    <row r="254" spans="1:10" x14ac:dyDescent="0.25">
      <c r="A254" s="329"/>
      <c r="B254" s="329"/>
      <c r="C254" s="448" t="str">
        <f>IF(I254="","",INDEX('Basic project data'!$A$12:$A$16,MATCH(I254,'Basic project data'!$D$12:$D$16,1)))</f>
        <v/>
      </c>
      <c r="D254" s="329"/>
      <c r="E254" s="329"/>
      <c r="F254" s="329"/>
      <c r="G254" s="453"/>
      <c r="H254" s="450"/>
      <c r="I254" s="454"/>
      <c r="J254" s="449"/>
    </row>
    <row r="255" spans="1:10" x14ac:dyDescent="0.25">
      <c r="A255" s="329"/>
      <c r="B255" s="329"/>
      <c r="C255" s="448" t="str">
        <f>IF(I255="","",INDEX('Basic project data'!$A$12:$A$16,MATCH(I255,'Basic project data'!$D$12:$D$16,1)))</f>
        <v/>
      </c>
      <c r="D255" s="329"/>
      <c r="E255" s="329"/>
      <c r="F255" s="329"/>
      <c r="G255" s="453"/>
      <c r="H255" s="450"/>
      <c r="I255" s="454"/>
      <c r="J255" s="449"/>
    </row>
    <row r="256" spans="1:10" x14ac:dyDescent="0.25">
      <c r="A256" s="329"/>
      <c r="B256" s="329"/>
      <c r="C256" s="448" t="str">
        <f>IF(I256="","",INDEX('Basic project data'!$A$12:$A$16,MATCH(I256,'Basic project data'!$D$12:$D$16,1)))</f>
        <v/>
      </c>
      <c r="D256" s="329"/>
      <c r="E256" s="329"/>
      <c r="F256" s="329"/>
      <c r="G256" s="453"/>
      <c r="H256" s="450"/>
      <c r="I256" s="454"/>
      <c r="J256" s="449"/>
    </row>
    <row r="257" spans="1:10" x14ac:dyDescent="0.25">
      <c r="A257" s="329"/>
      <c r="B257" s="329"/>
      <c r="C257" s="448" t="str">
        <f>IF(I257="","",INDEX('Basic project data'!$A$12:$A$16,MATCH(I257,'Basic project data'!$D$12:$D$16,1)))</f>
        <v/>
      </c>
      <c r="D257" s="329"/>
      <c r="E257" s="329"/>
      <c r="F257" s="329"/>
      <c r="G257" s="453"/>
      <c r="H257" s="450"/>
      <c r="I257" s="454"/>
      <c r="J257" s="449"/>
    </row>
    <row r="258" spans="1:10" x14ac:dyDescent="0.25">
      <c r="A258" s="329"/>
      <c r="B258" s="329"/>
      <c r="C258" s="448" t="str">
        <f>IF(I258="","",INDEX('Basic project data'!$A$12:$A$16,MATCH(I258,'Basic project data'!$D$12:$D$16,1)))</f>
        <v/>
      </c>
      <c r="D258" s="329"/>
      <c r="E258" s="329"/>
      <c r="F258" s="329"/>
      <c r="G258" s="453"/>
      <c r="H258" s="450"/>
      <c r="I258" s="454"/>
      <c r="J258" s="449"/>
    </row>
    <row r="259" spans="1:10" x14ac:dyDescent="0.25">
      <c r="A259" s="329"/>
      <c r="B259" s="329"/>
      <c r="C259" s="448" t="str">
        <f>IF(I259="","",INDEX('Basic project data'!$A$12:$A$16,MATCH(I259,'Basic project data'!$D$12:$D$16,1)))</f>
        <v/>
      </c>
      <c r="D259" s="329"/>
      <c r="E259" s="329"/>
      <c r="F259" s="329"/>
      <c r="G259" s="453"/>
      <c r="H259" s="450"/>
      <c r="I259" s="454"/>
      <c r="J259" s="449"/>
    </row>
    <row r="260" spans="1:10" x14ac:dyDescent="0.25">
      <c r="A260" s="329"/>
      <c r="B260" s="329"/>
      <c r="C260" s="448" t="str">
        <f>IF(I260="","",INDEX('Basic project data'!$A$12:$A$16,MATCH(I260,'Basic project data'!$D$12:$D$16,1)))</f>
        <v/>
      </c>
      <c r="D260" s="329"/>
      <c r="E260" s="329"/>
      <c r="F260" s="329"/>
      <c r="G260" s="453"/>
      <c r="H260" s="450"/>
      <c r="I260" s="454"/>
      <c r="J260" s="449"/>
    </row>
    <row r="261" spans="1:10" x14ac:dyDescent="0.25">
      <c r="A261" s="329"/>
      <c r="B261" s="329"/>
      <c r="C261" s="448" t="str">
        <f>IF(I261="","",INDEX('Basic project data'!$A$12:$A$16,MATCH(I261,'Basic project data'!$D$12:$D$16,1)))</f>
        <v/>
      </c>
      <c r="D261" s="329"/>
      <c r="E261" s="329"/>
      <c r="F261" s="329"/>
      <c r="G261" s="453"/>
      <c r="H261" s="450"/>
      <c r="I261" s="454"/>
      <c r="J261" s="449"/>
    </row>
    <row r="262" spans="1:10" x14ac:dyDescent="0.25">
      <c r="A262" s="329"/>
      <c r="B262" s="329"/>
      <c r="C262" s="448" t="str">
        <f>IF(I262="","",INDEX('Basic project data'!$A$12:$A$16,MATCH(I262,'Basic project data'!$D$12:$D$16,1)))</f>
        <v/>
      </c>
      <c r="D262" s="329"/>
      <c r="E262" s="329"/>
      <c r="F262" s="329"/>
      <c r="G262" s="453"/>
      <c r="H262" s="450"/>
      <c r="I262" s="454"/>
      <c r="J262" s="449"/>
    </row>
    <row r="263" spans="1:10" x14ac:dyDescent="0.25">
      <c r="A263" s="329"/>
      <c r="B263" s="329"/>
      <c r="C263" s="448" t="str">
        <f>IF(I263="","",INDEX('Basic project data'!$A$12:$A$16,MATCH(I263,'Basic project data'!$D$12:$D$16,1)))</f>
        <v/>
      </c>
      <c r="D263" s="329"/>
      <c r="E263" s="329"/>
      <c r="F263" s="329"/>
      <c r="G263" s="453"/>
      <c r="H263" s="450"/>
      <c r="I263" s="454"/>
      <c r="J263" s="449"/>
    </row>
    <row r="264" spans="1:10" x14ac:dyDescent="0.25">
      <c r="A264" s="329"/>
      <c r="B264" s="329"/>
      <c r="C264" s="448" t="str">
        <f>IF(I264="","",INDEX('Basic project data'!$A$12:$A$16,MATCH(I264,'Basic project data'!$D$12:$D$16,1)))</f>
        <v/>
      </c>
      <c r="D264" s="329"/>
      <c r="E264" s="329"/>
      <c r="F264" s="329"/>
      <c r="G264" s="453"/>
      <c r="H264" s="450"/>
      <c r="I264" s="454"/>
      <c r="J264" s="449"/>
    </row>
    <row r="265" spans="1:10" x14ac:dyDescent="0.25">
      <c r="A265" s="329"/>
      <c r="B265" s="329"/>
      <c r="C265" s="448" t="str">
        <f>IF(I265="","",INDEX('Basic project data'!$A$12:$A$16,MATCH(I265,'Basic project data'!$D$12:$D$16,1)))</f>
        <v/>
      </c>
      <c r="D265" s="329"/>
      <c r="E265" s="329"/>
      <c r="F265" s="329"/>
      <c r="G265" s="453"/>
      <c r="H265" s="450"/>
      <c r="I265" s="454"/>
      <c r="J265" s="449"/>
    </row>
    <row r="266" spans="1:10" x14ac:dyDescent="0.25">
      <c r="A266" s="329"/>
      <c r="B266" s="329"/>
      <c r="C266" s="448" t="str">
        <f>IF(I266="","",INDEX('Basic project data'!$A$12:$A$16,MATCH(I266,'Basic project data'!$D$12:$D$16,1)))</f>
        <v/>
      </c>
      <c r="D266" s="329"/>
      <c r="E266" s="329"/>
      <c r="F266" s="329"/>
      <c r="G266" s="453"/>
      <c r="H266" s="450"/>
      <c r="I266" s="454"/>
      <c r="J266" s="449"/>
    </row>
    <row r="267" spans="1:10" x14ac:dyDescent="0.25">
      <c r="A267" s="329"/>
      <c r="B267" s="329"/>
      <c r="C267" s="448" t="str">
        <f>IF(I267="","",INDEX('Basic project data'!$A$12:$A$16,MATCH(I267,'Basic project data'!$D$12:$D$16,1)))</f>
        <v/>
      </c>
      <c r="D267" s="329"/>
      <c r="E267" s="329"/>
      <c r="F267" s="329"/>
      <c r="G267" s="453"/>
      <c r="H267" s="450"/>
      <c r="I267" s="454"/>
      <c r="J267" s="449"/>
    </row>
    <row r="268" spans="1:10" x14ac:dyDescent="0.25">
      <c r="A268" s="329"/>
      <c r="B268" s="329"/>
      <c r="C268" s="448" t="str">
        <f>IF(I268="","",INDEX('Basic project data'!$A$12:$A$16,MATCH(I268,'Basic project data'!$D$12:$D$16,1)))</f>
        <v/>
      </c>
      <c r="D268" s="329"/>
      <c r="E268" s="329"/>
      <c r="F268" s="329"/>
      <c r="G268" s="453"/>
      <c r="H268" s="450"/>
      <c r="I268" s="454"/>
      <c r="J268" s="449"/>
    </row>
    <row r="269" spans="1:10" x14ac:dyDescent="0.25">
      <c r="A269" s="329"/>
      <c r="B269" s="329"/>
      <c r="C269" s="448" t="str">
        <f>IF(I269="","",INDEX('Basic project data'!$A$12:$A$16,MATCH(I269,'Basic project data'!$D$12:$D$16,1)))</f>
        <v/>
      </c>
      <c r="D269" s="329"/>
      <c r="E269" s="329"/>
      <c r="F269" s="329"/>
      <c r="G269" s="453"/>
      <c r="H269" s="450"/>
      <c r="I269" s="454"/>
      <c r="J269" s="449"/>
    </row>
    <row r="270" spans="1:10" x14ac:dyDescent="0.25">
      <c r="A270" s="329"/>
      <c r="B270" s="329"/>
      <c r="C270" s="448" t="str">
        <f>IF(I270="","",INDEX('Basic project data'!$A$12:$A$16,MATCH(I270,'Basic project data'!$D$12:$D$16,1)))</f>
        <v/>
      </c>
      <c r="D270" s="329"/>
      <c r="E270" s="329"/>
      <c r="F270" s="329"/>
      <c r="G270" s="453"/>
      <c r="H270" s="450"/>
      <c r="I270" s="454"/>
      <c r="J270" s="449"/>
    </row>
    <row r="271" spans="1:10" x14ac:dyDescent="0.25">
      <c r="A271" s="329"/>
      <c r="B271" s="329"/>
      <c r="C271" s="448" t="str">
        <f>IF(I271="","",INDEX('Basic project data'!$A$12:$A$16,MATCH(I271,'Basic project data'!$D$12:$D$16,1)))</f>
        <v/>
      </c>
      <c r="D271" s="329"/>
      <c r="E271" s="329"/>
      <c r="F271" s="329"/>
      <c r="G271" s="453"/>
      <c r="H271" s="450"/>
      <c r="I271" s="454"/>
      <c r="J271" s="449"/>
    </row>
    <row r="272" spans="1:10" x14ac:dyDescent="0.25">
      <c r="A272" s="329"/>
      <c r="B272" s="329"/>
      <c r="C272" s="448" t="str">
        <f>IF(I272="","",INDEX('Basic project data'!$A$12:$A$16,MATCH(I272,'Basic project data'!$D$12:$D$16,1)))</f>
        <v/>
      </c>
      <c r="D272" s="329"/>
      <c r="E272" s="329"/>
      <c r="F272" s="329"/>
      <c r="G272" s="453"/>
      <c r="H272" s="450"/>
      <c r="I272" s="454"/>
      <c r="J272" s="449"/>
    </row>
    <row r="273" spans="1:10" x14ac:dyDescent="0.25">
      <c r="A273" s="329"/>
      <c r="B273" s="329"/>
      <c r="C273" s="448" t="str">
        <f>IF(I273="","",INDEX('Basic project data'!$A$12:$A$16,MATCH(I273,'Basic project data'!$D$12:$D$16,1)))</f>
        <v/>
      </c>
      <c r="D273" s="329"/>
      <c r="E273" s="329"/>
      <c r="F273" s="329"/>
      <c r="G273" s="453"/>
      <c r="H273" s="450"/>
      <c r="I273" s="454"/>
      <c r="J273" s="449"/>
    </row>
    <row r="274" spans="1:10" x14ac:dyDescent="0.25">
      <c r="A274" s="329"/>
      <c r="B274" s="329"/>
      <c r="C274" s="448" t="str">
        <f>IF(I274="","",INDEX('Basic project data'!$A$12:$A$16,MATCH(I274,'Basic project data'!$D$12:$D$16,1)))</f>
        <v/>
      </c>
      <c r="D274" s="329"/>
      <c r="E274" s="329"/>
      <c r="F274" s="329"/>
      <c r="G274" s="453"/>
      <c r="H274" s="450"/>
      <c r="I274" s="454"/>
      <c r="J274" s="449"/>
    </row>
    <row r="275" spans="1:10" x14ac:dyDescent="0.25">
      <c r="A275" s="329"/>
      <c r="B275" s="329"/>
      <c r="C275" s="448" t="str">
        <f>IF(I275="","",INDEX('Basic project data'!$A$12:$A$16,MATCH(I275,'Basic project data'!$D$12:$D$16,1)))</f>
        <v/>
      </c>
      <c r="D275" s="329"/>
      <c r="E275" s="329"/>
      <c r="F275" s="329"/>
      <c r="G275" s="453"/>
      <c r="H275" s="450"/>
      <c r="I275" s="454"/>
      <c r="J275" s="449"/>
    </row>
    <row r="276" spans="1:10" x14ac:dyDescent="0.25">
      <c r="A276" s="329"/>
      <c r="B276" s="329"/>
      <c r="C276" s="448" t="str">
        <f>IF(I276="","",INDEX('Basic project data'!$A$12:$A$16,MATCH(I276,'Basic project data'!$D$12:$D$16,1)))</f>
        <v/>
      </c>
      <c r="D276" s="329"/>
      <c r="E276" s="329"/>
      <c r="F276" s="329"/>
      <c r="G276" s="453"/>
      <c r="H276" s="450"/>
      <c r="I276" s="454"/>
      <c r="J276" s="449"/>
    </row>
    <row r="277" spans="1:10" x14ac:dyDescent="0.25">
      <c r="A277" s="329"/>
      <c r="B277" s="329"/>
      <c r="C277" s="448" t="str">
        <f>IF(I277="","",INDEX('Basic project data'!$A$12:$A$16,MATCH(I277,'Basic project data'!$D$12:$D$16,1)))</f>
        <v/>
      </c>
      <c r="D277" s="329"/>
      <c r="E277" s="329"/>
      <c r="F277" s="329"/>
      <c r="G277" s="453"/>
      <c r="H277" s="450"/>
      <c r="I277" s="454"/>
      <c r="J277" s="449"/>
    </row>
    <row r="278" spans="1:10" x14ac:dyDescent="0.25">
      <c r="A278" s="329"/>
      <c r="B278" s="329"/>
      <c r="C278" s="448" t="str">
        <f>IF(I278="","",INDEX('Basic project data'!$A$12:$A$16,MATCH(I278,'Basic project data'!$D$12:$D$16,1)))</f>
        <v/>
      </c>
      <c r="D278" s="329"/>
      <c r="E278" s="329"/>
      <c r="F278" s="329"/>
      <c r="G278" s="453"/>
      <c r="H278" s="450"/>
      <c r="I278" s="454"/>
      <c r="J278" s="449"/>
    </row>
    <row r="279" spans="1:10" x14ac:dyDescent="0.25">
      <c r="A279" s="329"/>
      <c r="B279" s="329"/>
      <c r="C279" s="448" t="str">
        <f>IF(I279="","",INDEX('Basic project data'!$A$12:$A$16,MATCH(I279,'Basic project data'!$D$12:$D$16,1)))</f>
        <v/>
      </c>
      <c r="D279" s="329"/>
      <c r="E279" s="329"/>
      <c r="F279" s="329"/>
      <c r="G279" s="453"/>
      <c r="H279" s="450"/>
      <c r="I279" s="454"/>
      <c r="J279" s="449"/>
    </row>
    <row r="280" spans="1:10" x14ac:dyDescent="0.25">
      <c r="A280" s="329"/>
      <c r="B280" s="329"/>
      <c r="C280" s="448" t="str">
        <f>IF(I280="","",INDEX('Basic project data'!$A$12:$A$16,MATCH(I280,'Basic project data'!$D$12:$D$16,1)))</f>
        <v/>
      </c>
      <c r="D280" s="329"/>
      <c r="E280" s="329"/>
      <c r="F280" s="329"/>
      <c r="G280" s="453"/>
      <c r="H280" s="450"/>
      <c r="I280" s="454"/>
      <c r="J280" s="449"/>
    </row>
    <row r="281" spans="1:10" x14ac:dyDescent="0.25">
      <c r="A281" s="329"/>
      <c r="B281" s="329"/>
      <c r="C281" s="448" t="str">
        <f>IF(I281="","",INDEX('Basic project data'!$A$12:$A$16,MATCH(I281,'Basic project data'!$D$12:$D$16,1)))</f>
        <v/>
      </c>
      <c r="D281" s="329"/>
      <c r="E281" s="329"/>
      <c r="F281" s="329"/>
      <c r="G281" s="453"/>
      <c r="H281" s="450"/>
      <c r="I281" s="454"/>
      <c r="J281" s="449"/>
    </row>
    <row r="282" spans="1:10" x14ac:dyDescent="0.25">
      <c r="A282" s="329"/>
      <c r="B282" s="329"/>
      <c r="C282" s="448" t="str">
        <f>IF(I282="","",INDEX('Basic project data'!$A$12:$A$16,MATCH(I282,'Basic project data'!$D$12:$D$16,1)))</f>
        <v/>
      </c>
      <c r="D282" s="329"/>
      <c r="E282" s="329"/>
      <c r="F282" s="329"/>
      <c r="G282" s="453"/>
      <c r="H282" s="450"/>
      <c r="I282" s="454"/>
      <c r="J282" s="449"/>
    </row>
    <row r="283" spans="1:10" x14ac:dyDescent="0.25">
      <c r="A283" s="329"/>
      <c r="B283" s="329"/>
      <c r="C283" s="448" t="str">
        <f>IF(I283="","",INDEX('Basic project data'!$A$12:$A$16,MATCH(I283,'Basic project data'!$D$12:$D$16,1)))</f>
        <v/>
      </c>
      <c r="D283" s="329"/>
      <c r="E283" s="329"/>
      <c r="F283" s="329"/>
      <c r="G283" s="453"/>
      <c r="H283" s="450"/>
      <c r="I283" s="454"/>
      <c r="J283" s="449"/>
    </row>
    <row r="284" spans="1:10" x14ac:dyDescent="0.25">
      <c r="A284" s="329"/>
      <c r="B284" s="329"/>
      <c r="C284" s="448" t="str">
        <f>IF(I284="","",INDEX('Basic project data'!$A$12:$A$16,MATCH(I284,'Basic project data'!$D$12:$D$16,1)))</f>
        <v/>
      </c>
      <c r="D284" s="329"/>
      <c r="E284" s="329"/>
      <c r="F284" s="329"/>
      <c r="G284" s="453"/>
      <c r="H284" s="450"/>
      <c r="I284" s="454"/>
      <c r="J284" s="449"/>
    </row>
    <row r="285" spans="1:10" x14ac:dyDescent="0.25">
      <c r="A285" s="329"/>
      <c r="B285" s="329"/>
      <c r="C285" s="448" t="str">
        <f>IF(I285="","",INDEX('Basic project data'!$A$12:$A$16,MATCH(I285,'Basic project data'!$D$12:$D$16,1)))</f>
        <v/>
      </c>
      <c r="D285" s="329"/>
      <c r="E285" s="329"/>
      <c r="F285" s="329"/>
      <c r="G285" s="453"/>
      <c r="H285" s="450"/>
      <c r="I285" s="454"/>
      <c r="J285" s="449"/>
    </row>
    <row r="286" spans="1:10" x14ac:dyDescent="0.25">
      <c r="A286" s="329"/>
      <c r="B286" s="329"/>
      <c r="C286" s="448" t="str">
        <f>IF(I286="","",INDEX('Basic project data'!$A$12:$A$16,MATCH(I286,'Basic project data'!$D$12:$D$16,1)))</f>
        <v/>
      </c>
      <c r="D286" s="329"/>
      <c r="E286" s="329"/>
      <c r="F286" s="329"/>
      <c r="G286" s="453"/>
      <c r="H286" s="450"/>
      <c r="I286" s="454"/>
      <c r="J286" s="449"/>
    </row>
    <row r="287" spans="1:10" x14ac:dyDescent="0.25">
      <c r="A287" s="329"/>
      <c r="B287" s="329"/>
      <c r="C287" s="448" t="str">
        <f>IF(I287="","",INDEX('Basic project data'!$A$12:$A$16,MATCH(I287,'Basic project data'!$D$12:$D$16,1)))</f>
        <v/>
      </c>
      <c r="D287" s="329"/>
      <c r="E287" s="329"/>
      <c r="F287" s="329"/>
      <c r="G287" s="453"/>
      <c r="H287" s="450"/>
      <c r="I287" s="454"/>
      <c r="J287" s="449"/>
    </row>
    <row r="288" spans="1:10" x14ac:dyDescent="0.25">
      <c r="A288" s="329"/>
      <c r="B288" s="329"/>
      <c r="C288" s="448" t="str">
        <f>IF(I288="","",INDEX('Basic project data'!$A$12:$A$16,MATCH(I288,'Basic project data'!$D$12:$D$16,1)))</f>
        <v/>
      </c>
      <c r="D288" s="329"/>
      <c r="E288" s="329"/>
      <c r="F288" s="329"/>
      <c r="G288" s="453"/>
      <c r="H288" s="450"/>
      <c r="I288" s="454"/>
      <c r="J288" s="449"/>
    </row>
    <row r="289" spans="1:10" x14ac:dyDescent="0.25">
      <c r="A289" s="329"/>
      <c r="B289" s="329"/>
      <c r="C289" s="448" t="str">
        <f>IF(I289="","",INDEX('Basic project data'!$A$12:$A$16,MATCH(I289,'Basic project data'!$D$12:$D$16,1)))</f>
        <v/>
      </c>
      <c r="D289" s="329"/>
      <c r="E289" s="329"/>
      <c r="F289" s="329"/>
      <c r="G289" s="453"/>
      <c r="H289" s="450"/>
      <c r="I289" s="454"/>
      <c r="J289" s="449"/>
    </row>
    <row r="290" spans="1:10" x14ac:dyDescent="0.25">
      <c r="A290" s="329"/>
      <c r="B290" s="329"/>
      <c r="C290" s="448" t="str">
        <f>IF(I290="","",INDEX('Basic project data'!$A$12:$A$16,MATCH(I290,'Basic project data'!$D$12:$D$16,1)))</f>
        <v/>
      </c>
      <c r="D290" s="329"/>
      <c r="E290" s="329"/>
      <c r="F290" s="329"/>
      <c r="G290" s="453"/>
      <c r="H290" s="450"/>
      <c r="I290" s="454"/>
      <c r="J290" s="449"/>
    </row>
    <row r="291" spans="1:10" x14ac:dyDescent="0.25">
      <c r="A291" s="329"/>
      <c r="B291" s="329"/>
      <c r="C291" s="448" t="str">
        <f>IF(I291="","",INDEX('Basic project data'!$A$12:$A$16,MATCH(I291,'Basic project data'!$D$12:$D$16,1)))</f>
        <v/>
      </c>
      <c r="D291" s="329"/>
      <c r="E291" s="329"/>
      <c r="F291" s="329"/>
      <c r="G291" s="453"/>
      <c r="H291" s="450"/>
      <c r="I291" s="454"/>
      <c r="J291" s="449"/>
    </row>
    <row r="292" spans="1:10" x14ac:dyDescent="0.25">
      <c r="A292" s="329"/>
      <c r="B292" s="329"/>
      <c r="C292" s="448" t="str">
        <f>IF(I292="","",INDEX('Basic project data'!$A$12:$A$16,MATCH(I292,'Basic project data'!$D$12:$D$16,1)))</f>
        <v/>
      </c>
      <c r="D292" s="329"/>
      <c r="E292" s="329"/>
      <c r="F292" s="329"/>
      <c r="G292" s="453"/>
      <c r="H292" s="450"/>
      <c r="I292" s="454"/>
      <c r="J292" s="449"/>
    </row>
    <row r="293" spans="1:10" x14ac:dyDescent="0.25">
      <c r="A293" s="329"/>
      <c r="B293" s="329"/>
      <c r="C293" s="448" t="str">
        <f>IF(I293="","",INDEX('Basic project data'!$A$12:$A$16,MATCH(I293,'Basic project data'!$D$12:$D$16,1)))</f>
        <v/>
      </c>
      <c r="D293" s="329"/>
      <c r="E293" s="329"/>
      <c r="F293" s="329"/>
      <c r="G293" s="453"/>
      <c r="H293" s="450"/>
      <c r="I293" s="454"/>
      <c r="J293" s="449"/>
    </row>
    <row r="294" spans="1:10" x14ac:dyDescent="0.25">
      <c r="A294" s="329"/>
      <c r="B294" s="329"/>
      <c r="C294" s="448" t="str">
        <f>IF(I294="","",INDEX('Basic project data'!$A$12:$A$16,MATCH(I294,'Basic project data'!$D$12:$D$16,1)))</f>
        <v/>
      </c>
      <c r="D294" s="329"/>
      <c r="E294" s="329"/>
      <c r="F294" s="329"/>
      <c r="G294" s="453"/>
      <c r="H294" s="450"/>
      <c r="I294" s="454"/>
      <c r="J294" s="449"/>
    </row>
    <row r="295" spans="1:10" x14ac:dyDescent="0.25">
      <c r="A295" s="329"/>
      <c r="B295" s="329"/>
      <c r="C295" s="448" t="str">
        <f>IF(I295="","",INDEX('Basic project data'!$A$12:$A$16,MATCH(I295,'Basic project data'!$D$12:$D$16,1)))</f>
        <v/>
      </c>
      <c r="D295" s="329"/>
      <c r="E295" s="329"/>
      <c r="F295" s="329"/>
      <c r="G295" s="453"/>
      <c r="H295" s="450"/>
      <c r="I295" s="454"/>
      <c r="J295" s="449"/>
    </row>
    <row r="296" spans="1:10" x14ac:dyDescent="0.25">
      <c r="A296" s="329"/>
      <c r="B296" s="329"/>
      <c r="C296" s="448" t="str">
        <f>IF(I296="","",INDEX('Basic project data'!$A$12:$A$16,MATCH(I296,'Basic project data'!$D$12:$D$16,1)))</f>
        <v/>
      </c>
      <c r="D296" s="329"/>
      <c r="E296" s="329"/>
      <c r="F296" s="329"/>
      <c r="G296" s="453"/>
      <c r="H296" s="450"/>
      <c r="I296" s="454"/>
      <c r="J296" s="449"/>
    </row>
    <row r="297" spans="1:10" x14ac:dyDescent="0.25">
      <c r="A297" s="329"/>
      <c r="B297" s="329"/>
      <c r="C297" s="448" t="str">
        <f>IF(I297="","",INDEX('Basic project data'!$A$12:$A$16,MATCH(I297,'Basic project data'!$D$12:$D$16,1)))</f>
        <v/>
      </c>
      <c r="D297" s="329"/>
      <c r="E297" s="329"/>
      <c r="F297" s="329"/>
      <c r="G297" s="453"/>
      <c r="H297" s="450"/>
      <c r="I297" s="454"/>
      <c r="J297" s="449"/>
    </row>
    <row r="298" spans="1:10" x14ac:dyDescent="0.25">
      <c r="A298" s="329"/>
      <c r="B298" s="329"/>
      <c r="C298" s="448" t="str">
        <f>IF(I298="","",INDEX('Basic project data'!$A$12:$A$16,MATCH(I298,'Basic project data'!$D$12:$D$16,1)))</f>
        <v/>
      </c>
      <c r="D298" s="329"/>
      <c r="E298" s="329"/>
      <c r="F298" s="329"/>
      <c r="G298" s="453"/>
      <c r="H298" s="450"/>
      <c r="I298" s="454"/>
      <c r="J298" s="449"/>
    </row>
    <row r="299" spans="1:10" x14ac:dyDescent="0.25">
      <c r="A299" s="329"/>
      <c r="B299" s="329"/>
      <c r="C299" s="448" t="str">
        <f>IF(I299="","",INDEX('Basic project data'!$A$12:$A$16,MATCH(I299,'Basic project data'!$D$12:$D$16,1)))</f>
        <v/>
      </c>
      <c r="D299" s="329"/>
      <c r="E299" s="329"/>
      <c r="F299" s="329"/>
      <c r="G299" s="453"/>
      <c r="H299" s="450"/>
      <c r="I299" s="454"/>
      <c r="J299" s="449"/>
    </row>
    <row r="300" spans="1:10" x14ac:dyDescent="0.25">
      <c r="A300" s="329"/>
      <c r="B300" s="329"/>
      <c r="C300" s="448" t="str">
        <f>IF(I300="","",INDEX('Basic project data'!$A$12:$A$16,MATCH(I300,'Basic project data'!$D$12:$D$16,1)))</f>
        <v/>
      </c>
      <c r="D300" s="329"/>
      <c r="E300" s="329"/>
      <c r="F300" s="329"/>
      <c r="G300" s="453"/>
      <c r="H300" s="450"/>
      <c r="I300" s="454"/>
      <c r="J300" s="449"/>
    </row>
    <row r="301" spans="1:10" x14ac:dyDescent="0.25">
      <c r="A301" s="329"/>
      <c r="B301" s="329"/>
      <c r="C301" s="448" t="str">
        <f>IF(I301="","",INDEX('Basic project data'!$A$12:$A$16,MATCH(I301,'Basic project data'!$D$12:$D$16,1)))</f>
        <v/>
      </c>
      <c r="D301" s="329"/>
      <c r="E301" s="329"/>
      <c r="F301" s="329"/>
      <c r="G301" s="453"/>
      <c r="H301" s="450"/>
      <c r="I301" s="454"/>
      <c r="J301" s="449"/>
    </row>
    <row r="302" spans="1:10" x14ac:dyDescent="0.25">
      <c r="A302" s="329"/>
      <c r="B302" s="329"/>
      <c r="C302" s="448" t="str">
        <f>IF(I302="","",INDEX('Basic project data'!$A$12:$A$16,MATCH(I302,'Basic project data'!$D$12:$D$16,1)))</f>
        <v/>
      </c>
      <c r="D302" s="329"/>
      <c r="E302" s="329"/>
      <c r="F302" s="329"/>
      <c r="G302" s="453"/>
      <c r="H302" s="450"/>
      <c r="I302" s="454"/>
      <c r="J302" s="449"/>
    </row>
    <row r="303" spans="1:10" x14ac:dyDescent="0.25">
      <c r="A303" s="329"/>
      <c r="B303" s="329"/>
      <c r="C303" s="448" t="str">
        <f>IF(I303="","",INDEX('Basic project data'!$A$12:$A$16,MATCH(I303,'Basic project data'!$D$12:$D$16,1)))</f>
        <v/>
      </c>
      <c r="D303" s="329"/>
      <c r="E303" s="329"/>
      <c r="F303" s="329"/>
      <c r="G303" s="453"/>
      <c r="H303" s="450"/>
      <c r="I303" s="454"/>
      <c r="J303" s="449"/>
    </row>
    <row r="304" spans="1:10" x14ac:dyDescent="0.25">
      <c r="A304" s="329"/>
      <c r="B304" s="329"/>
      <c r="C304" s="448" t="str">
        <f>IF(I304="","",INDEX('Basic project data'!$A$12:$A$16,MATCH(I304,'Basic project data'!$D$12:$D$16,1)))</f>
        <v/>
      </c>
      <c r="D304" s="329"/>
      <c r="E304" s="329"/>
      <c r="F304" s="329"/>
      <c r="G304" s="453"/>
      <c r="H304" s="450"/>
      <c r="I304" s="454"/>
      <c r="J304" s="449"/>
    </row>
    <row r="305" spans="1:10" x14ac:dyDescent="0.25">
      <c r="A305" s="329"/>
      <c r="B305" s="329"/>
      <c r="C305" s="448" t="str">
        <f>IF(I305="","",INDEX('Basic project data'!$A$12:$A$16,MATCH(I305,'Basic project data'!$D$12:$D$16,1)))</f>
        <v/>
      </c>
      <c r="D305" s="329"/>
      <c r="E305" s="329"/>
      <c r="F305" s="329"/>
      <c r="G305" s="453"/>
      <c r="H305" s="450"/>
      <c r="I305" s="454"/>
      <c r="J305" s="449"/>
    </row>
    <row r="306" spans="1:10" x14ac:dyDescent="0.25">
      <c r="A306" s="329"/>
      <c r="B306" s="329"/>
      <c r="C306" s="448" t="str">
        <f>IF(I306="","",INDEX('Basic project data'!$A$12:$A$16,MATCH(I306,'Basic project data'!$D$12:$D$16,1)))</f>
        <v/>
      </c>
      <c r="D306" s="329"/>
      <c r="E306" s="329"/>
      <c r="F306" s="329"/>
      <c r="G306" s="453"/>
      <c r="H306" s="450"/>
      <c r="I306" s="454"/>
      <c r="J306" s="449"/>
    </row>
    <row r="307" spans="1:10" x14ac:dyDescent="0.25">
      <c r="A307" s="329"/>
      <c r="B307" s="329"/>
      <c r="C307" s="448" t="str">
        <f>IF(I307="","",INDEX('Basic project data'!$A$12:$A$16,MATCH(I307,'Basic project data'!$D$12:$D$16,1)))</f>
        <v/>
      </c>
      <c r="D307" s="329"/>
      <c r="E307" s="329"/>
      <c r="F307" s="329"/>
      <c r="G307" s="453"/>
      <c r="H307" s="450"/>
      <c r="I307" s="454"/>
      <c r="J307" s="449"/>
    </row>
    <row r="308" spans="1:10" x14ac:dyDescent="0.25">
      <c r="A308" s="329"/>
      <c r="B308" s="329"/>
      <c r="C308" s="448" t="str">
        <f>IF(I308="","",INDEX('Basic project data'!$A$12:$A$16,MATCH(I308,'Basic project data'!$D$12:$D$16,1)))</f>
        <v/>
      </c>
      <c r="D308" s="329"/>
      <c r="E308" s="329"/>
      <c r="F308" s="329"/>
      <c r="G308" s="453"/>
      <c r="H308" s="450"/>
      <c r="I308" s="454"/>
      <c r="J308" s="449"/>
    </row>
    <row r="309" spans="1:10" x14ac:dyDescent="0.25">
      <c r="A309" s="329"/>
      <c r="B309" s="329"/>
      <c r="C309" s="448" t="str">
        <f>IF(I309="","",INDEX('Basic project data'!$A$12:$A$16,MATCH(I309,'Basic project data'!$D$12:$D$16,1)))</f>
        <v/>
      </c>
      <c r="D309" s="329"/>
      <c r="E309" s="329"/>
      <c r="F309" s="329"/>
      <c r="G309" s="453"/>
      <c r="H309" s="450"/>
      <c r="I309" s="454"/>
      <c r="J309" s="449"/>
    </row>
    <row r="310" spans="1:10" x14ac:dyDescent="0.25">
      <c r="A310" s="329"/>
      <c r="B310" s="329"/>
      <c r="C310" s="448" t="str">
        <f>IF(I310="","",INDEX('Basic project data'!$A$12:$A$16,MATCH(I310,'Basic project data'!$D$12:$D$16,1)))</f>
        <v/>
      </c>
      <c r="D310" s="329"/>
      <c r="E310" s="329"/>
      <c r="F310" s="329"/>
      <c r="G310" s="453"/>
      <c r="H310" s="450"/>
      <c r="I310" s="454"/>
      <c r="J310" s="449"/>
    </row>
    <row r="311" spans="1:10" x14ac:dyDescent="0.25">
      <c r="A311" s="329"/>
      <c r="B311" s="329"/>
      <c r="C311" s="448" t="str">
        <f>IF(I311="","",INDEX('Basic project data'!$A$12:$A$16,MATCH(I311,'Basic project data'!$D$12:$D$16,1)))</f>
        <v/>
      </c>
      <c r="D311" s="329"/>
      <c r="E311" s="329"/>
      <c r="F311" s="329"/>
      <c r="G311" s="453"/>
      <c r="H311" s="450"/>
      <c r="I311" s="454"/>
      <c r="J311" s="449"/>
    </row>
    <row r="312" spans="1:10" x14ac:dyDescent="0.25">
      <c r="A312" s="329"/>
      <c r="B312" s="329"/>
      <c r="C312" s="448" t="str">
        <f>IF(I312="","",INDEX('Basic project data'!$A$12:$A$16,MATCH(I312,'Basic project data'!$D$12:$D$16,1)))</f>
        <v/>
      </c>
      <c r="D312" s="329"/>
      <c r="E312" s="329"/>
      <c r="F312" s="329"/>
      <c r="G312" s="453"/>
      <c r="H312" s="450"/>
      <c r="I312" s="454"/>
      <c r="J312" s="449"/>
    </row>
    <row r="313" spans="1:10" x14ac:dyDescent="0.25">
      <c r="A313" s="329"/>
      <c r="B313" s="329"/>
      <c r="C313" s="448" t="str">
        <f>IF(I313="","",INDEX('Basic project data'!$A$12:$A$16,MATCH(I313,'Basic project data'!$D$12:$D$16,1)))</f>
        <v/>
      </c>
      <c r="D313" s="329"/>
      <c r="E313" s="329"/>
      <c r="F313" s="329"/>
      <c r="G313" s="453"/>
      <c r="H313" s="450"/>
      <c r="I313" s="454"/>
      <c r="J313" s="449"/>
    </row>
    <row r="314" spans="1:10" x14ac:dyDescent="0.25">
      <c r="A314" s="329"/>
      <c r="B314" s="329"/>
      <c r="C314" s="448" t="str">
        <f>IF(I314="","",INDEX('Basic project data'!$A$12:$A$16,MATCH(I314,'Basic project data'!$D$12:$D$16,1)))</f>
        <v/>
      </c>
      <c r="D314" s="329"/>
      <c r="E314" s="329"/>
      <c r="F314" s="329"/>
      <c r="G314" s="453"/>
      <c r="H314" s="450"/>
      <c r="I314" s="454"/>
      <c r="J314" s="449"/>
    </row>
    <row r="315" spans="1:10" x14ac:dyDescent="0.25">
      <c r="A315" s="329"/>
      <c r="B315" s="329"/>
      <c r="C315" s="448" t="str">
        <f>IF(I315="","",INDEX('Basic project data'!$A$12:$A$16,MATCH(I315,'Basic project data'!$D$12:$D$16,1)))</f>
        <v/>
      </c>
      <c r="D315" s="329"/>
      <c r="E315" s="329"/>
      <c r="F315" s="329"/>
      <c r="G315" s="453"/>
      <c r="H315" s="450"/>
      <c r="I315" s="454"/>
      <c r="J315" s="449"/>
    </row>
    <row r="316" spans="1:10" x14ac:dyDescent="0.25">
      <c r="A316" s="329"/>
      <c r="B316" s="329"/>
      <c r="C316" s="448" t="str">
        <f>IF(I316="","",INDEX('Basic project data'!$A$12:$A$16,MATCH(I316,'Basic project data'!$D$12:$D$16,1)))</f>
        <v/>
      </c>
      <c r="D316" s="329"/>
      <c r="E316" s="329"/>
      <c r="F316" s="329"/>
      <c r="G316" s="453"/>
      <c r="H316" s="450"/>
      <c r="I316" s="454"/>
      <c r="J316" s="449"/>
    </row>
    <row r="317" spans="1:10" x14ac:dyDescent="0.25">
      <c r="A317" s="329"/>
      <c r="B317" s="329"/>
      <c r="C317" s="448" t="str">
        <f>IF(I317="","",INDEX('Basic project data'!$A$12:$A$16,MATCH(I317,'Basic project data'!$D$12:$D$16,1)))</f>
        <v/>
      </c>
      <c r="D317" s="329"/>
      <c r="E317" s="329"/>
      <c r="F317" s="329"/>
      <c r="G317" s="453"/>
      <c r="H317" s="450"/>
      <c r="I317" s="454"/>
      <c r="J317" s="449"/>
    </row>
    <row r="318" spans="1:10" x14ac:dyDescent="0.25">
      <c r="A318" s="329"/>
      <c r="B318" s="329"/>
      <c r="C318" s="448" t="str">
        <f>IF(I318="","",INDEX('Basic project data'!$A$12:$A$16,MATCH(I318,'Basic project data'!$D$12:$D$16,1)))</f>
        <v/>
      </c>
      <c r="D318" s="329"/>
      <c r="E318" s="329"/>
      <c r="F318" s="329"/>
      <c r="G318" s="453"/>
      <c r="H318" s="450"/>
      <c r="I318" s="454"/>
      <c r="J318" s="449"/>
    </row>
    <row r="319" spans="1:10" x14ac:dyDescent="0.25">
      <c r="A319" s="329"/>
      <c r="B319" s="329"/>
      <c r="C319" s="448" t="str">
        <f>IF(I319="","",INDEX('Basic project data'!$A$12:$A$16,MATCH(I319,'Basic project data'!$D$12:$D$16,1)))</f>
        <v/>
      </c>
      <c r="D319" s="329"/>
      <c r="E319" s="329"/>
      <c r="F319" s="329"/>
      <c r="G319" s="453"/>
      <c r="H319" s="450"/>
      <c r="I319" s="454"/>
      <c r="J319" s="449"/>
    </row>
    <row r="320" spans="1:10" x14ac:dyDescent="0.25">
      <c r="A320" s="329"/>
      <c r="B320" s="329"/>
      <c r="C320" s="448" t="str">
        <f>IF(I320="","",INDEX('Basic project data'!$A$12:$A$16,MATCH(I320,'Basic project data'!$D$12:$D$16,1)))</f>
        <v/>
      </c>
      <c r="D320" s="329"/>
      <c r="E320" s="329"/>
      <c r="F320" s="329"/>
      <c r="G320" s="453"/>
      <c r="H320" s="450"/>
      <c r="I320" s="454"/>
      <c r="J320" s="449"/>
    </row>
    <row r="321" spans="1:10" x14ac:dyDescent="0.25">
      <c r="A321" s="329"/>
      <c r="B321" s="329"/>
      <c r="C321" s="448" t="str">
        <f>IF(I321="","",INDEX('Basic project data'!$A$12:$A$16,MATCH(I321,'Basic project data'!$D$12:$D$16,1)))</f>
        <v/>
      </c>
      <c r="D321" s="329"/>
      <c r="E321" s="329"/>
      <c r="F321" s="329"/>
      <c r="G321" s="453"/>
      <c r="H321" s="450"/>
      <c r="I321" s="454"/>
      <c r="J321" s="449"/>
    </row>
    <row r="322" spans="1:10" x14ac:dyDescent="0.25">
      <c r="A322" s="329"/>
      <c r="B322" s="329"/>
      <c r="C322" s="448" t="str">
        <f>IF(I322="","",INDEX('Basic project data'!$A$12:$A$16,MATCH(I322,'Basic project data'!$D$12:$D$16,1)))</f>
        <v/>
      </c>
      <c r="D322" s="329"/>
      <c r="E322" s="329"/>
      <c r="F322" s="329"/>
      <c r="G322" s="453"/>
      <c r="H322" s="450"/>
      <c r="I322" s="454"/>
      <c r="J322" s="449"/>
    </row>
    <row r="323" spans="1:10" x14ac:dyDescent="0.25">
      <c r="A323" s="329"/>
      <c r="B323" s="329"/>
      <c r="C323" s="448" t="str">
        <f>IF(I323="","",INDEX('Basic project data'!$A$12:$A$16,MATCH(I323,'Basic project data'!$D$12:$D$16,1)))</f>
        <v/>
      </c>
      <c r="D323" s="329"/>
      <c r="E323" s="329"/>
      <c r="F323" s="329"/>
      <c r="G323" s="453"/>
      <c r="H323" s="450"/>
      <c r="I323" s="454"/>
      <c r="J323" s="449"/>
    </row>
    <row r="324" spans="1:10" x14ac:dyDescent="0.25">
      <c r="A324" s="329"/>
      <c r="B324" s="329"/>
      <c r="C324" s="448" t="str">
        <f>IF(I324="","",INDEX('Basic project data'!$A$12:$A$16,MATCH(I324,'Basic project data'!$D$12:$D$16,1)))</f>
        <v/>
      </c>
      <c r="D324" s="329"/>
      <c r="E324" s="329"/>
      <c r="F324" s="329"/>
      <c r="G324" s="453"/>
      <c r="H324" s="450"/>
      <c r="I324" s="454"/>
      <c r="J324" s="449"/>
    </row>
    <row r="325" spans="1:10" x14ac:dyDescent="0.25">
      <c r="A325" s="329"/>
      <c r="B325" s="329"/>
      <c r="C325" s="448" t="str">
        <f>IF(I325="","",INDEX('Basic project data'!$A$12:$A$16,MATCH(I325,'Basic project data'!$D$12:$D$16,1)))</f>
        <v/>
      </c>
      <c r="D325" s="329"/>
      <c r="E325" s="329"/>
      <c r="F325" s="329"/>
      <c r="G325" s="453"/>
      <c r="H325" s="450"/>
      <c r="I325" s="454"/>
      <c r="J325" s="449"/>
    </row>
    <row r="326" spans="1:10" x14ac:dyDescent="0.25">
      <c r="A326" s="329"/>
      <c r="B326" s="329"/>
      <c r="C326" s="448" t="str">
        <f>IF(I326="","",INDEX('Basic project data'!$A$12:$A$16,MATCH(I326,'Basic project data'!$D$12:$D$16,1)))</f>
        <v/>
      </c>
      <c r="D326" s="329"/>
      <c r="E326" s="329"/>
      <c r="F326" s="329"/>
      <c r="G326" s="453"/>
      <c r="H326" s="450"/>
      <c r="I326" s="454"/>
      <c r="J326" s="449"/>
    </row>
    <row r="327" spans="1:10" x14ac:dyDescent="0.25">
      <c r="A327" s="329"/>
      <c r="B327" s="329"/>
      <c r="C327" s="448" t="str">
        <f>IF(I327="","",INDEX('Basic project data'!$A$12:$A$16,MATCH(I327,'Basic project data'!$D$12:$D$16,1)))</f>
        <v/>
      </c>
      <c r="D327" s="329"/>
      <c r="E327" s="329"/>
      <c r="F327" s="329"/>
      <c r="G327" s="453"/>
      <c r="H327" s="450"/>
      <c r="I327" s="454"/>
      <c r="J327" s="449"/>
    </row>
    <row r="328" spans="1:10" x14ac:dyDescent="0.25">
      <c r="A328" s="329"/>
      <c r="B328" s="329"/>
      <c r="C328" s="448" t="str">
        <f>IF(I328="","",INDEX('Basic project data'!$A$12:$A$16,MATCH(I328,'Basic project data'!$D$12:$D$16,1)))</f>
        <v/>
      </c>
      <c r="D328" s="329"/>
      <c r="E328" s="329"/>
      <c r="F328" s="329"/>
      <c r="G328" s="453"/>
      <c r="H328" s="450"/>
      <c r="I328" s="454"/>
      <c r="J328" s="449"/>
    </row>
    <row r="329" spans="1:10" x14ac:dyDescent="0.25">
      <c r="A329" s="329"/>
      <c r="B329" s="329"/>
      <c r="C329" s="448" t="str">
        <f>IF(I329="","",INDEX('Basic project data'!$A$12:$A$16,MATCH(I329,'Basic project data'!$D$12:$D$16,1)))</f>
        <v/>
      </c>
      <c r="D329" s="329"/>
      <c r="E329" s="329"/>
      <c r="F329" s="329"/>
      <c r="G329" s="453"/>
      <c r="H329" s="450"/>
      <c r="I329" s="454"/>
      <c r="J329" s="449"/>
    </row>
    <row r="330" spans="1:10" x14ac:dyDescent="0.25">
      <c r="A330" s="329"/>
      <c r="B330" s="329"/>
      <c r="C330" s="448" t="str">
        <f>IF(I330="","",INDEX('Basic project data'!$A$12:$A$16,MATCH(I330,'Basic project data'!$D$12:$D$16,1)))</f>
        <v/>
      </c>
      <c r="D330" s="329"/>
      <c r="E330" s="329"/>
      <c r="F330" s="329"/>
      <c r="G330" s="453"/>
      <c r="H330" s="450"/>
      <c r="I330" s="454"/>
      <c r="J330" s="449"/>
    </row>
    <row r="331" spans="1:10" x14ac:dyDescent="0.25">
      <c r="A331" s="329"/>
      <c r="B331" s="329"/>
      <c r="C331" s="448" t="str">
        <f>IF(I331="","",INDEX('Basic project data'!$A$12:$A$16,MATCH(I331,'Basic project data'!$D$12:$D$16,1)))</f>
        <v/>
      </c>
      <c r="D331" s="329"/>
      <c r="E331" s="329"/>
      <c r="F331" s="329"/>
      <c r="G331" s="453"/>
      <c r="H331" s="450"/>
      <c r="I331" s="454"/>
      <c r="J331" s="449"/>
    </row>
    <row r="332" spans="1:10" x14ac:dyDescent="0.25">
      <c r="A332" s="329"/>
      <c r="B332" s="329"/>
      <c r="C332" s="448" t="str">
        <f>IF(I332="","",INDEX('Basic project data'!$A$12:$A$16,MATCH(I332,'Basic project data'!$D$12:$D$16,1)))</f>
        <v/>
      </c>
      <c r="D332" s="329"/>
      <c r="E332" s="329"/>
      <c r="F332" s="329"/>
      <c r="G332" s="453"/>
      <c r="H332" s="450"/>
      <c r="I332" s="454"/>
      <c r="J332" s="449"/>
    </row>
    <row r="333" spans="1:10" x14ac:dyDescent="0.25">
      <c r="A333" s="329"/>
      <c r="B333" s="329"/>
      <c r="C333" s="448" t="str">
        <f>IF(I333="","",INDEX('Basic project data'!$A$12:$A$16,MATCH(I333,'Basic project data'!$D$12:$D$16,1)))</f>
        <v/>
      </c>
      <c r="D333" s="329"/>
      <c r="E333" s="329"/>
      <c r="F333" s="329"/>
      <c r="G333" s="453"/>
      <c r="H333" s="450"/>
      <c r="I333" s="454"/>
      <c r="J333" s="449"/>
    </row>
    <row r="334" spans="1:10" x14ac:dyDescent="0.25">
      <c r="A334" s="329"/>
      <c r="B334" s="329"/>
      <c r="C334" s="448" t="str">
        <f>IF(I334="","",INDEX('Basic project data'!$A$12:$A$16,MATCH(I334,'Basic project data'!$D$12:$D$16,1)))</f>
        <v/>
      </c>
      <c r="D334" s="329"/>
      <c r="E334" s="329"/>
      <c r="F334" s="329"/>
      <c r="G334" s="453"/>
      <c r="H334" s="450"/>
      <c r="I334" s="454"/>
      <c r="J334" s="449"/>
    </row>
    <row r="335" spans="1:10" x14ac:dyDescent="0.25">
      <c r="A335" s="329"/>
      <c r="B335" s="329"/>
      <c r="C335" s="448" t="str">
        <f>IF(I335="","",INDEX('Basic project data'!$A$12:$A$16,MATCH(I335,'Basic project data'!$D$12:$D$16,1)))</f>
        <v/>
      </c>
      <c r="D335" s="329"/>
      <c r="E335" s="329"/>
      <c r="F335" s="329"/>
      <c r="G335" s="453"/>
      <c r="H335" s="450"/>
      <c r="I335" s="454"/>
      <c r="J335" s="449"/>
    </row>
    <row r="336" spans="1:10" x14ac:dyDescent="0.25">
      <c r="A336" s="329"/>
      <c r="B336" s="329"/>
      <c r="C336" s="448" t="str">
        <f>IF(I336="","",INDEX('Basic project data'!$A$12:$A$16,MATCH(I336,'Basic project data'!$D$12:$D$16,1)))</f>
        <v/>
      </c>
      <c r="D336" s="329"/>
      <c r="E336" s="329"/>
      <c r="F336" s="329"/>
      <c r="G336" s="453"/>
      <c r="H336" s="450"/>
      <c r="I336" s="454"/>
      <c r="J336" s="449"/>
    </row>
    <row r="337" spans="1:10" x14ac:dyDescent="0.25">
      <c r="A337" s="329"/>
      <c r="B337" s="329"/>
      <c r="C337" s="448" t="str">
        <f>IF(I337="","",INDEX('Basic project data'!$A$12:$A$16,MATCH(I337,'Basic project data'!$D$12:$D$16,1)))</f>
        <v/>
      </c>
      <c r="D337" s="329"/>
      <c r="E337" s="329"/>
      <c r="F337" s="329"/>
      <c r="G337" s="453"/>
      <c r="H337" s="450"/>
      <c r="I337" s="454"/>
      <c r="J337" s="449"/>
    </row>
    <row r="338" spans="1:10" x14ac:dyDescent="0.25">
      <c r="A338" s="329"/>
      <c r="B338" s="329"/>
      <c r="C338" s="448" t="str">
        <f>IF(I338="","",INDEX('Basic project data'!$A$12:$A$16,MATCH(I338,'Basic project data'!$D$12:$D$16,1)))</f>
        <v/>
      </c>
      <c r="D338" s="329"/>
      <c r="E338" s="329"/>
      <c r="F338" s="329"/>
      <c r="G338" s="453"/>
      <c r="H338" s="450"/>
      <c r="I338" s="454"/>
      <c r="J338" s="449"/>
    </row>
    <row r="339" spans="1:10" x14ac:dyDescent="0.25">
      <c r="A339" s="329"/>
      <c r="B339" s="329"/>
      <c r="C339" s="448" t="str">
        <f>IF(I339="","",INDEX('Basic project data'!$A$12:$A$16,MATCH(I339,'Basic project data'!$D$12:$D$16,1)))</f>
        <v/>
      </c>
      <c r="D339" s="329"/>
      <c r="E339" s="329"/>
      <c r="F339" s="329"/>
      <c r="G339" s="453"/>
      <c r="H339" s="450"/>
      <c r="I339" s="454"/>
      <c r="J339" s="449"/>
    </row>
    <row r="340" spans="1:10" x14ac:dyDescent="0.25">
      <c r="A340" s="329"/>
      <c r="B340" s="329"/>
      <c r="C340" s="448" t="str">
        <f>IF(I340="","",INDEX('Basic project data'!$A$12:$A$16,MATCH(I340,'Basic project data'!$D$12:$D$16,1)))</f>
        <v/>
      </c>
      <c r="D340" s="329"/>
      <c r="E340" s="329"/>
      <c r="F340" s="329"/>
      <c r="G340" s="453"/>
      <c r="H340" s="450"/>
      <c r="I340" s="454"/>
      <c r="J340" s="449"/>
    </row>
    <row r="341" spans="1:10" x14ac:dyDescent="0.25">
      <c r="A341" s="329"/>
      <c r="B341" s="329"/>
      <c r="C341" s="448" t="str">
        <f>IF(I341="","",INDEX('Basic project data'!$A$12:$A$16,MATCH(I341,'Basic project data'!$D$12:$D$16,1)))</f>
        <v/>
      </c>
      <c r="D341" s="329"/>
      <c r="E341" s="329"/>
      <c r="F341" s="329"/>
      <c r="G341" s="453"/>
      <c r="H341" s="450"/>
      <c r="I341" s="454"/>
      <c r="J341" s="449"/>
    </row>
    <row r="342" spans="1:10" x14ac:dyDescent="0.25">
      <c r="A342" s="329"/>
      <c r="B342" s="329"/>
      <c r="C342" s="448" t="str">
        <f>IF(I342="","",INDEX('Basic project data'!$A$12:$A$16,MATCH(I342,'Basic project data'!$D$12:$D$16,1)))</f>
        <v/>
      </c>
      <c r="D342" s="329"/>
      <c r="E342" s="329"/>
      <c r="F342" s="329"/>
      <c r="G342" s="453"/>
      <c r="H342" s="450"/>
      <c r="I342" s="454"/>
      <c r="J342" s="449"/>
    </row>
    <row r="343" spans="1:10" x14ac:dyDescent="0.25">
      <c r="A343" s="329"/>
      <c r="B343" s="329"/>
      <c r="C343" s="448" t="str">
        <f>IF(I343="","",INDEX('Basic project data'!$A$12:$A$16,MATCH(I343,'Basic project data'!$D$12:$D$16,1)))</f>
        <v/>
      </c>
      <c r="D343" s="329"/>
      <c r="E343" s="329"/>
      <c r="F343" s="329"/>
      <c r="G343" s="453"/>
      <c r="H343" s="450"/>
      <c r="I343" s="454"/>
      <c r="J343" s="449"/>
    </row>
    <row r="344" spans="1:10" x14ac:dyDescent="0.25">
      <c r="A344" s="329"/>
      <c r="B344" s="329"/>
      <c r="C344" s="448" t="str">
        <f>IF(I344="","",INDEX('Basic project data'!$A$12:$A$16,MATCH(I344,'Basic project data'!$D$12:$D$16,1)))</f>
        <v/>
      </c>
      <c r="D344" s="329"/>
      <c r="E344" s="329"/>
      <c r="F344" s="329"/>
      <c r="G344" s="453"/>
      <c r="H344" s="450"/>
      <c r="I344" s="454"/>
      <c r="J344" s="449"/>
    </row>
    <row r="345" spans="1:10" x14ac:dyDescent="0.25">
      <c r="A345" s="329"/>
      <c r="B345" s="329"/>
      <c r="C345" s="448" t="str">
        <f>IF(I345="","",INDEX('Basic project data'!$A$12:$A$16,MATCH(I345,'Basic project data'!$D$12:$D$16,1)))</f>
        <v/>
      </c>
      <c r="D345" s="329"/>
      <c r="E345" s="329"/>
      <c r="F345" s="329"/>
      <c r="G345" s="453"/>
      <c r="H345" s="450"/>
      <c r="I345" s="454"/>
      <c r="J345" s="449"/>
    </row>
    <row r="346" spans="1:10" x14ac:dyDescent="0.25">
      <c r="A346" s="329"/>
      <c r="B346" s="329"/>
      <c r="C346" s="448" t="str">
        <f>IF(I346="","",INDEX('Basic project data'!$A$12:$A$16,MATCH(I346,'Basic project data'!$D$12:$D$16,1)))</f>
        <v/>
      </c>
      <c r="D346" s="329"/>
      <c r="E346" s="329"/>
      <c r="F346" s="329"/>
      <c r="G346" s="453"/>
      <c r="H346" s="450"/>
      <c r="I346" s="454"/>
      <c r="J346" s="449"/>
    </row>
    <row r="347" spans="1:10" x14ac:dyDescent="0.25">
      <c r="A347" s="329"/>
      <c r="B347" s="329"/>
      <c r="C347" s="448" t="str">
        <f>IF(I347="","",INDEX('Basic project data'!$A$12:$A$16,MATCH(I347,'Basic project data'!$D$12:$D$16,1)))</f>
        <v/>
      </c>
      <c r="D347" s="329"/>
      <c r="E347" s="329"/>
      <c r="F347" s="329"/>
      <c r="G347" s="453"/>
      <c r="H347" s="450"/>
      <c r="I347" s="454"/>
      <c r="J347" s="449"/>
    </row>
    <row r="348" spans="1:10" x14ac:dyDescent="0.25">
      <c r="A348" s="329"/>
      <c r="B348" s="329"/>
      <c r="C348" s="448" t="str">
        <f>IF(I348="","",INDEX('Basic project data'!$A$12:$A$16,MATCH(I348,'Basic project data'!$D$12:$D$16,1)))</f>
        <v/>
      </c>
      <c r="D348" s="329"/>
      <c r="E348" s="329"/>
      <c r="F348" s="329"/>
      <c r="G348" s="453"/>
      <c r="H348" s="450"/>
      <c r="I348" s="454"/>
      <c r="J348" s="449"/>
    </row>
    <row r="349" spans="1:10" x14ac:dyDescent="0.25">
      <c r="A349" s="329"/>
      <c r="B349" s="329"/>
      <c r="C349" s="448" t="str">
        <f>IF(I349="","",INDEX('Basic project data'!$A$12:$A$16,MATCH(I349,'Basic project data'!$D$12:$D$16,1)))</f>
        <v/>
      </c>
      <c r="D349" s="329"/>
      <c r="E349" s="329"/>
      <c r="F349" s="329"/>
      <c r="G349" s="453"/>
      <c r="H349" s="450"/>
      <c r="I349" s="454"/>
      <c r="J349" s="449"/>
    </row>
    <row r="350" spans="1:10" x14ac:dyDescent="0.25">
      <c r="A350" s="329"/>
      <c r="B350" s="329"/>
      <c r="C350" s="448" t="str">
        <f>IF(I350="","",INDEX('Basic project data'!$A$12:$A$16,MATCH(I350,'Basic project data'!$D$12:$D$16,1)))</f>
        <v/>
      </c>
      <c r="D350" s="329"/>
      <c r="E350" s="329"/>
      <c r="F350" s="329"/>
      <c r="G350" s="453"/>
      <c r="H350" s="450"/>
      <c r="I350" s="454"/>
      <c r="J350" s="449"/>
    </row>
    <row r="351" spans="1:10" x14ac:dyDescent="0.25">
      <c r="A351" s="329"/>
      <c r="B351" s="329"/>
      <c r="C351" s="448" t="str">
        <f>IF(I351="","",INDEX('Basic project data'!$A$12:$A$16,MATCH(I351,'Basic project data'!$D$12:$D$16,1)))</f>
        <v/>
      </c>
      <c r="D351" s="329"/>
      <c r="E351" s="329"/>
      <c r="F351" s="329"/>
      <c r="G351" s="453"/>
      <c r="H351" s="450"/>
      <c r="I351" s="454"/>
      <c r="J351" s="449"/>
    </row>
    <row r="352" spans="1:10" x14ac:dyDescent="0.25">
      <c r="A352" s="329"/>
      <c r="B352" s="329"/>
      <c r="C352" s="448" t="str">
        <f>IF(I352="","",INDEX('Basic project data'!$A$12:$A$16,MATCH(I352,'Basic project data'!$D$12:$D$16,1)))</f>
        <v/>
      </c>
      <c r="D352" s="329"/>
      <c r="E352" s="329"/>
      <c r="F352" s="329"/>
      <c r="G352" s="453"/>
      <c r="H352" s="450"/>
      <c r="I352" s="454"/>
      <c r="J352" s="449"/>
    </row>
    <row r="353" spans="1:10" x14ac:dyDescent="0.25">
      <c r="A353" s="329"/>
      <c r="B353" s="329"/>
      <c r="C353" s="448" t="str">
        <f>IF(I353="","",INDEX('Basic project data'!$A$12:$A$16,MATCH(I353,'Basic project data'!$D$12:$D$16,1)))</f>
        <v/>
      </c>
      <c r="D353" s="329"/>
      <c r="E353" s="329"/>
      <c r="F353" s="329"/>
      <c r="G353" s="453"/>
      <c r="H353" s="450"/>
      <c r="I353" s="454"/>
      <c r="J353" s="449"/>
    </row>
    <row r="354" spans="1:10" x14ac:dyDescent="0.25">
      <c r="A354" s="329"/>
      <c r="B354" s="329"/>
      <c r="C354" s="448" t="str">
        <f>IF(I354="","",INDEX('Basic project data'!$A$12:$A$16,MATCH(I354,'Basic project data'!$D$12:$D$16,1)))</f>
        <v/>
      </c>
      <c r="D354" s="329"/>
      <c r="E354" s="329"/>
      <c r="F354" s="329"/>
      <c r="G354" s="453"/>
      <c r="H354" s="450"/>
      <c r="I354" s="454"/>
      <c r="J354" s="449"/>
    </row>
    <row r="355" spans="1:10" x14ac:dyDescent="0.25">
      <c r="A355" s="329"/>
      <c r="B355" s="329"/>
      <c r="C355" s="448" t="str">
        <f>IF(I355="","",INDEX('Basic project data'!$A$12:$A$16,MATCH(I355,'Basic project data'!$D$12:$D$16,1)))</f>
        <v/>
      </c>
      <c r="D355" s="329"/>
      <c r="E355" s="329"/>
      <c r="F355" s="329"/>
      <c r="G355" s="453"/>
      <c r="H355" s="450"/>
      <c r="I355" s="454"/>
      <c r="J355" s="449"/>
    </row>
    <row r="356" spans="1:10" x14ac:dyDescent="0.25">
      <c r="A356" s="329"/>
      <c r="B356" s="329"/>
      <c r="C356" s="448" t="str">
        <f>IF(I356="","",INDEX('Basic project data'!$A$12:$A$16,MATCH(I356,'Basic project data'!$D$12:$D$16,1)))</f>
        <v/>
      </c>
      <c r="D356" s="329"/>
      <c r="E356" s="329"/>
      <c r="F356" s="329"/>
      <c r="G356" s="453"/>
      <c r="H356" s="450"/>
      <c r="I356" s="454"/>
      <c r="J356" s="449"/>
    </row>
    <row r="357" spans="1:10" x14ac:dyDescent="0.25">
      <c r="A357" s="329"/>
      <c r="B357" s="329"/>
      <c r="C357" s="448" t="str">
        <f>IF(I357="","",INDEX('Basic project data'!$A$12:$A$16,MATCH(I357,'Basic project data'!$D$12:$D$16,1)))</f>
        <v/>
      </c>
      <c r="D357" s="329"/>
      <c r="E357" s="329"/>
      <c r="F357" s="329"/>
      <c r="G357" s="453"/>
      <c r="H357" s="450"/>
      <c r="I357" s="454"/>
      <c r="J357" s="449"/>
    </row>
    <row r="358" spans="1:10" x14ac:dyDescent="0.25">
      <c r="A358" s="329"/>
      <c r="B358" s="329"/>
      <c r="C358" s="448" t="str">
        <f>IF(I358="","",INDEX('Basic project data'!$A$12:$A$16,MATCH(I358,'Basic project data'!$D$12:$D$16,1)))</f>
        <v/>
      </c>
      <c r="D358" s="329"/>
      <c r="E358" s="329"/>
      <c r="F358" s="329"/>
      <c r="G358" s="453"/>
      <c r="H358" s="450"/>
      <c r="I358" s="454"/>
      <c r="J358" s="449"/>
    </row>
    <row r="359" spans="1:10" x14ac:dyDescent="0.25">
      <c r="A359" s="329"/>
      <c r="B359" s="329"/>
      <c r="C359" s="448" t="str">
        <f>IF(I359="","",INDEX('Basic project data'!$A$12:$A$16,MATCH(I359,'Basic project data'!$D$12:$D$16,1)))</f>
        <v/>
      </c>
      <c r="D359" s="329"/>
      <c r="E359" s="329"/>
      <c r="F359" s="329"/>
      <c r="G359" s="453"/>
      <c r="H359" s="450"/>
      <c r="I359" s="454"/>
      <c r="J359" s="449"/>
    </row>
    <row r="360" spans="1:10" x14ac:dyDescent="0.25">
      <c r="A360" s="329"/>
      <c r="B360" s="329"/>
      <c r="C360" s="448" t="str">
        <f>IF(I360="","",INDEX('Basic project data'!$A$12:$A$16,MATCH(I360,'Basic project data'!$D$12:$D$16,1)))</f>
        <v/>
      </c>
      <c r="D360" s="329"/>
      <c r="E360" s="329"/>
      <c r="F360" s="329"/>
      <c r="G360" s="453"/>
      <c r="H360" s="450"/>
      <c r="I360" s="454"/>
      <c r="J360" s="449"/>
    </row>
    <row r="361" spans="1:10" x14ac:dyDescent="0.25">
      <c r="A361" s="329"/>
      <c r="B361" s="329"/>
      <c r="C361" s="448" t="str">
        <f>IF(I361="","",INDEX('Basic project data'!$A$12:$A$16,MATCH(I361,'Basic project data'!$D$12:$D$16,1)))</f>
        <v/>
      </c>
      <c r="D361" s="329"/>
      <c r="E361" s="329"/>
      <c r="F361" s="329"/>
      <c r="G361" s="453"/>
      <c r="H361" s="450"/>
      <c r="I361" s="454"/>
      <c r="J361" s="449"/>
    </row>
    <row r="362" spans="1:10" x14ac:dyDescent="0.25">
      <c r="A362" s="329"/>
      <c r="B362" s="329"/>
      <c r="C362" s="448" t="str">
        <f>IF(I362="","",INDEX('Basic project data'!$A$12:$A$16,MATCH(I362,'Basic project data'!$D$12:$D$16,1)))</f>
        <v/>
      </c>
      <c r="D362" s="329"/>
      <c r="E362" s="329"/>
      <c r="F362" s="329"/>
      <c r="G362" s="453"/>
      <c r="H362" s="450"/>
      <c r="I362" s="454"/>
      <c r="J362" s="449"/>
    </row>
    <row r="363" spans="1:10" x14ac:dyDescent="0.25">
      <c r="A363" s="329"/>
      <c r="B363" s="329"/>
      <c r="C363" s="448" t="str">
        <f>IF(I363="","",INDEX('Basic project data'!$A$12:$A$16,MATCH(I363,'Basic project data'!$D$12:$D$16,1)))</f>
        <v/>
      </c>
      <c r="D363" s="329"/>
      <c r="E363" s="329"/>
      <c r="F363" s="329"/>
      <c r="G363" s="453"/>
      <c r="H363" s="450"/>
      <c r="I363" s="454"/>
      <c r="J363" s="449"/>
    </row>
    <row r="364" spans="1:10" x14ac:dyDescent="0.25">
      <c r="A364" s="329"/>
      <c r="B364" s="329"/>
      <c r="C364" s="448" t="str">
        <f>IF(I364="","",INDEX('Basic project data'!$A$12:$A$16,MATCH(I364,'Basic project data'!$D$12:$D$16,1)))</f>
        <v/>
      </c>
      <c r="D364" s="329"/>
      <c r="E364" s="329"/>
      <c r="F364" s="329"/>
      <c r="G364" s="453"/>
      <c r="H364" s="450"/>
      <c r="I364" s="454"/>
      <c r="J364" s="449"/>
    </row>
    <row r="365" spans="1:10" x14ac:dyDescent="0.25">
      <c r="A365" s="329"/>
      <c r="B365" s="329"/>
      <c r="C365" s="448" t="str">
        <f>IF(I365="","",INDEX('Basic project data'!$A$12:$A$16,MATCH(I365,'Basic project data'!$D$12:$D$16,1)))</f>
        <v/>
      </c>
      <c r="D365" s="329"/>
      <c r="E365" s="329"/>
      <c r="F365" s="329"/>
      <c r="G365" s="453"/>
      <c r="H365" s="450"/>
      <c r="I365" s="454"/>
      <c r="J365" s="449"/>
    </row>
    <row r="366" spans="1:10" x14ac:dyDescent="0.25">
      <c r="A366" s="329"/>
      <c r="B366" s="329"/>
      <c r="C366" s="448" t="str">
        <f>IF(I366="","",INDEX('Basic project data'!$A$12:$A$16,MATCH(I366,'Basic project data'!$D$12:$D$16,1)))</f>
        <v/>
      </c>
      <c r="D366" s="329"/>
      <c r="E366" s="329"/>
      <c r="F366" s="329"/>
      <c r="G366" s="453"/>
      <c r="H366" s="450"/>
      <c r="I366" s="454"/>
      <c r="J366" s="449"/>
    </row>
    <row r="367" spans="1:10" x14ac:dyDescent="0.25">
      <c r="A367" s="329"/>
      <c r="B367" s="329"/>
      <c r="C367" s="448" t="str">
        <f>IF(I367="","",INDEX('Basic project data'!$A$12:$A$16,MATCH(I367,'Basic project data'!$D$12:$D$16,1)))</f>
        <v/>
      </c>
      <c r="D367" s="329"/>
      <c r="E367" s="329"/>
      <c r="F367" s="329"/>
      <c r="G367" s="453"/>
      <c r="H367" s="450"/>
      <c r="I367" s="454"/>
      <c r="J367" s="449"/>
    </row>
    <row r="368" spans="1:10" x14ac:dyDescent="0.25">
      <c r="A368" s="329"/>
      <c r="B368" s="329"/>
      <c r="C368" s="448" t="str">
        <f>IF(I368="","",INDEX('Basic project data'!$A$12:$A$16,MATCH(I368,'Basic project data'!$D$12:$D$16,1)))</f>
        <v/>
      </c>
      <c r="D368" s="329"/>
      <c r="E368" s="329"/>
      <c r="F368" s="329"/>
      <c r="G368" s="453"/>
      <c r="H368" s="450"/>
      <c r="I368" s="454"/>
      <c r="J368" s="449"/>
    </row>
    <row r="369" spans="1:10" x14ac:dyDescent="0.25">
      <c r="A369" s="329"/>
      <c r="B369" s="329"/>
      <c r="C369" s="448" t="str">
        <f>IF(I369="","",INDEX('Basic project data'!$A$12:$A$16,MATCH(I369,'Basic project data'!$D$12:$D$16,1)))</f>
        <v/>
      </c>
      <c r="D369" s="329"/>
      <c r="E369" s="329"/>
      <c r="F369" s="329"/>
      <c r="G369" s="453"/>
      <c r="H369" s="450"/>
      <c r="I369" s="454"/>
      <c r="J369" s="449"/>
    </row>
    <row r="370" spans="1:10" x14ac:dyDescent="0.25">
      <c r="A370" s="329"/>
      <c r="B370" s="329"/>
      <c r="C370" s="448" t="str">
        <f>IF(I370="","",INDEX('Basic project data'!$A$12:$A$16,MATCH(I370,'Basic project data'!$D$12:$D$16,1)))</f>
        <v/>
      </c>
      <c r="D370" s="329"/>
      <c r="E370" s="329"/>
      <c r="F370" s="329"/>
      <c r="G370" s="453"/>
      <c r="H370" s="450"/>
      <c r="I370" s="454"/>
      <c r="J370" s="449"/>
    </row>
    <row r="371" spans="1:10" x14ac:dyDescent="0.25">
      <c r="A371" s="329"/>
      <c r="B371" s="329"/>
      <c r="C371" s="448" t="str">
        <f>IF(I371="","",INDEX('Basic project data'!$A$12:$A$16,MATCH(I371,'Basic project data'!$D$12:$D$16,1)))</f>
        <v/>
      </c>
      <c r="D371" s="329"/>
      <c r="E371" s="329"/>
      <c r="F371" s="329"/>
      <c r="G371" s="453"/>
      <c r="H371" s="450"/>
      <c r="I371" s="454"/>
      <c r="J371" s="449"/>
    </row>
    <row r="372" spans="1:10" x14ac:dyDescent="0.25">
      <c r="A372" s="329"/>
      <c r="B372" s="329"/>
      <c r="C372" s="448" t="str">
        <f>IF(I372="","",INDEX('Basic project data'!$A$12:$A$16,MATCH(I372,'Basic project data'!$D$12:$D$16,1)))</f>
        <v/>
      </c>
      <c r="D372" s="329"/>
      <c r="E372" s="329"/>
      <c r="F372" s="329"/>
      <c r="G372" s="453"/>
      <c r="H372" s="450"/>
      <c r="I372" s="454"/>
      <c r="J372" s="449"/>
    </row>
    <row r="373" spans="1:10" x14ac:dyDescent="0.25">
      <c r="A373" s="329"/>
      <c r="B373" s="329"/>
      <c r="C373" s="448" t="str">
        <f>IF(I373="","",INDEX('Basic project data'!$A$12:$A$16,MATCH(I373,'Basic project data'!$D$12:$D$16,1)))</f>
        <v/>
      </c>
      <c r="D373" s="329"/>
      <c r="E373" s="329"/>
      <c r="F373" s="329"/>
      <c r="G373" s="453"/>
      <c r="H373" s="450"/>
      <c r="I373" s="454"/>
      <c r="J373" s="449"/>
    </row>
    <row r="374" spans="1:10" x14ac:dyDescent="0.25">
      <c r="A374" s="329"/>
      <c r="B374" s="329"/>
      <c r="C374" s="448" t="str">
        <f>IF(I374="","",INDEX('Basic project data'!$A$12:$A$16,MATCH(I374,'Basic project data'!$D$12:$D$16,1)))</f>
        <v/>
      </c>
      <c r="D374" s="329"/>
      <c r="E374" s="329"/>
      <c r="F374" s="329"/>
      <c r="G374" s="453"/>
      <c r="H374" s="450"/>
      <c r="I374" s="454"/>
      <c r="J374" s="449"/>
    </row>
    <row r="375" spans="1:10" x14ac:dyDescent="0.25">
      <c r="A375" s="329"/>
      <c r="B375" s="329"/>
      <c r="C375" s="448" t="str">
        <f>IF(I375="","",INDEX('Basic project data'!$A$12:$A$16,MATCH(I375,'Basic project data'!$D$12:$D$16,1)))</f>
        <v/>
      </c>
      <c r="D375" s="329"/>
      <c r="E375" s="329"/>
      <c r="F375" s="329"/>
      <c r="G375" s="453"/>
      <c r="H375" s="450"/>
      <c r="I375" s="454"/>
      <c r="J375" s="449"/>
    </row>
    <row r="376" spans="1:10" x14ac:dyDescent="0.25">
      <c r="A376" s="329"/>
      <c r="B376" s="329"/>
      <c r="C376" s="448" t="str">
        <f>IF(I376="","",INDEX('Basic project data'!$A$12:$A$16,MATCH(I376,'Basic project data'!$D$12:$D$16,1)))</f>
        <v/>
      </c>
      <c r="D376" s="329"/>
      <c r="E376" s="329"/>
      <c r="F376" s="329"/>
      <c r="G376" s="453"/>
      <c r="H376" s="450"/>
      <c r="I376" s="454"/>
      <c r="J376" s="449"/>
    </row>
    <row r="377" spans="1:10" x14ac:dyDescent="0.25">
      <c r="A377" s="329"/>
      <c r="B377" s="329"/>
      <c r="C377" s="448" t="str">
        <f>IF(I377="","",INDEX('Basic project data'!$A$12:$A$16,MATCH(I377,'Basic project data'!$D$12:$D$16,1)))</f>
        <v/>
      </c>
      <c r="D377" s="329"/>
      <c r="E377" s="329"/>
      <c r="F377" s="329"/>
      <c r="G377" s="453"/>
      <c r="H377" s="450"/>
      <c r="I377" s="454"/>
      <c r="J377" s="449"/>
    </row>
    <row r="378" spans="1:10" x14ac:dyDescent="0.25">
      <c r="A378" s="329"/>
      <c r="B378" s="329"/>
      <c r="C378" s="448" t="str">
        <f>IF(I378="","",INDEX('Basic project data'!$A$12:$A$16,MATCH(I378,'Basic project data'!$D$12:$D$16,1)))</f>
        <v/>
      </c>
      <c r="D378" s="329"/>
      <c r="E378" s="329"/>
      <c r="F378" s="329"/>
      <c r="G378" s="453"/>
      <c r="H378" s="450"/>
      <c r="I378" s="454"/>
      <c r="J378" s="449"/>
    </row>
    <row r="379" spans="1:10" x14ac:dyDescent="0.25">
      <c r="A379" s="329"/>
      <c r="B379" s="329"/>
      <c r="C379" s="448" t="str">
        <f>IF(I379="","",INDEX('Basic project data'!$A$12:$A$16,MATCH(I379,'Basic project data'!$D$12:$D$16,1)))</f>
        <v/>
      </c>
      <c r="D379" s="329"/>
      <c r="E379" s="329"/>
      <c r="F379" s="329"/>
      <c r="G379" s="453"/>
      <c r="H379" s="450"/>
      <c r="I379" s="454"/>
      <c r="J379" s="449"/>
    </row>
    <row r="380" spans="1:10" x14ac:dyDescent="0.25">
      <c r="A380" s="329"/>
      <c r="B380" s="329"/>
      <c r="C380" s="448" t="str">
        <f>IF(I380="","",INDEX('Basic project data'!$A$12:$A$16,MATCH(I380,'Basic project data'!$D$12:$D$16,1)))</f>
        <v/>
      </c>
      <c r="D380" s="329"/>
      <c r="E380" s="329"/>
      <c r="F380" s="329"/>
      <c r="G380" s="453"/>
      <c r="H380" s="450"/>
      <c r="I380" s="454"/>
      <c r="J380" s="449"/>
    </row>
    <row r="381" spans="1:10" x14ac:dyDescent="0.25">
      <c r="A381" s="329"/>
      <c r="B381" s="329"/>
      <c r="C381" s="448" t="str">
        <f>IF(I381="","",INDEX('Basic project data'!$A$12:$A$16,MATCH(I381,'Basic project data'!$D$12:$D$16,1)))</f>
        <v/>
      </c>
      <c r="D381" s="329"/>
      <c r="E381" s="329"/>
      <c r="F381" s="329"/>
      <c r="G381" s="453"/>
      <c r="H381" s="450"/>
      <c r="I381" s="454"/>
      <c r="J381" s="449"/>
    </row>
    <row r="382" spans="1:10" x14ac:dyDescent="0.25">
      <c r="A382" s="329"/>
      <c r="B382" s="329"/>
      <c r="C382" s="448" t="str">
        <f>IF(I382="","",INDEX('Basic project data'!$A$12:$A$16,MATCH(I382,'Basic project data'!$D$12:$D$16,1)))</f>
        <v/>
      </c>
      <c r="D382" s="329"/>
      <c r="E382" s="329"/>
      <c r="F382" s="329"/>
      <c r="G382" s="453"/>
      <c r="H382" s="450"/>
      <c r="I382" s="454"/>
      <c r="J382" s="449"/>
    </row>
    <row r="383" spans="1:10" x14ac:dyDescent="0.25">
      <c r="A383" s="329"/>
      <c r="B383" s="329"/>
      <c r="C383" s="448" t="str">
        <f>IF(I383="","",INDEX('Basic project data'!$A$12:$A$16,MATCH(I383,'Basic project data'!$D$12:$D$16,1)))</f>
        <v/>
      </c>
      <c r="D383" s="329"/>
      <c r="E383" s="329"/>
      <c r="F383" s="329"/>
      <c r="G383" s="453"/>
      <c r="H383" s="450"/>
      <c r="I383" s="454"/>
      <c r="J383" s="449"/>
    </row>
    <row r="384" spans="1:10" x14ac:dyDescent="0.25">
      <c r="A384" s="329"/>
      <c r="B384" s="329"/>
      <c r="C384" s="448" t="str">
        <f>IF(I384="","",INDEX('Basic project data'!$A$12:$A$16,MATCH(I384,'Basic project data'!$D$12:$D$16,1)))</f>
        <v/>
      </c>
      <c r="D384" s="329"/>
      <c r="E384" s="329"/>
      <c r="F384" s="329"/>
      <c r="G384" s="453"/>
      <c r="H384" s="450"/>
      <c r="I384" s="454"/>
      <c r="J384" s="449"/>
    </row>
    <row r="385" spans="1:10" x14ac:dyDescent="0.25">
      <c r="A385" s="329"/>
      <c r="B385" s="329"/>
      <c r="C385" s="448" t="str">
        <f>IF(I385="","",INDEX('Basic project data'!$A$12:$A$16,MATCH(I385,'Basic project data'!$D$12:$D$16,1)))</f>
        <v/>
      </c>
      <c r="D385" s="329"/>
      <c r="E385" s="329"/>
      <c r="F385" s="329"/>
      <c r="G385" s="453"/>
      <c r="H385" s="450"/>
      <c r="I385" s="454"/>
      <c r="J385" s="449"/>
    </row>
    <row r="386" spans="1:10" x14ac:dyDescent="0.25">
      <c r="A386" s="329"/>
      <c r="B386" s="329"/>
      <c r="C386" s="448" t="str">
        <f>IF(I386="","",INDEX('Basic project data'!$A$12:$A$16,MATCH(I386,'Basic project data'!$D$12:$D$16,1)))</f>
        <v/>
      </c>
      <c r="D386" s="329"/>
      <c r="E386" s="329"/>
      <c r="F386" s="329"/>
      <c r="G386" s="453"/>
      <c r="H386" s="450"/>
      <c r="I386" s="454"/>
      <c r="J386" s="449"/>
    </row>
    <row r="387" spans="1:10" x14ac:dyDescent="0.25">
      <c r="A387" s="329"/>
      <c r="B387" s="329"/>
      <c r="C387" s="448" t="str">
        <f>IF(I387="","",INDEX('Basic project data'!$A$12:$A$16,MATCH(I387,'Basic project data'!$D$12:$D$16,1)))</f>
        <v/>
      </c>
      <c r="D387" s="329"/>
      <c r="E387" s="329"/>
      <c r="F387" s="329"/>
      <c r="G387" s="453"/>
      <c r="H387" s="450"/>
      <c r="I387" s="454"/>
      <c r="J387" s="449"/>
    </row>
    <row r="388" spans="1:10" x14ac:dyDescent="0.25">
      <c r="A388" s="329"/>
      <c r="B388" s="329"/>
      <c r="C388" s="448" t="str">
        <f>IF(I388="","",INDEX('Basic project data'!$A$12:$A$16,MATCH(I388,'Basic project data'!$D$12:$D$16,1)))</f>
        <v/>
      </c>
      <c r="D388" s="329"/>
      <c r="E388" s="329"/>
      <c r="F388" s="329"/>
      <c r="G388" s="453"/>
      <c r="H388" s="450"/>
      <c r="I388" s="454"/>
      <c r="J388" s="449"/>
    </row>
    <row r="389" spans="1:10" x14ac:dyDescent="0.25">
      <c r="A389" s="329"/>
      <c r="B389" s="329"/>
      <c r="C389" s="448" t="str">
        <f>IF(I389="","",INDEX('Basic project data'!$A$12:$A$16,MATCH(I389,'Basic project data'!$D$12:$D$16,1)))</f>
        <v/>
      </c>
      <c r="D389" s="329"/>
      <c r="E389" s="329"/>
      <c r="F389" s="329"/>
      <c r="G389" s="453"/>
      <c r="H389" s="450"/>
      <c r="I389" s="454"/>
      <c r="J389" s="449"/>
    </row>
    <row r="390" spans="1:10" x14ac:dyDescent="0.25">
      <c r="A390" s="329"/>
      <c r="B390" s="329"/>
      <c r="C390" s="448" t="str">
        <f>IF(I390="","",INDEX('Basic project data'!$A$12:$A$16,MATCH(I390,'Basic project data'!$D$12:$D$16,1)))</f>
        <v/>
      </c>
      <c r="D390" s="329"/>
      <c r="E390" s="329"/>
      <c r="F390" s="329"/>
      <c r="G390" s="453"/>
      <c r="H390" s="450"/>
      <c r="I390" s="454"/>
      <c r="J390" s="449"/>
    </row>
    <row r="391" spans="1:10" x14ac:dyDescent="0.25">
      <c r="A391" s="329"/>
      <c r="B391" s="329"/>
      <c r="C391" s="448" t="str">
        <f>IF(I391="","",INDEX('Basic project data'!$A$12:$A$16,MATCH(I391,'Basic project data'!$D$12:$D$16,1)))</f>
        <v/>
      </c>
      <c r="D391" s="329"/>
      <c r="E391" s="329"/>
      <c r="F391" s="329"/>
      <c r="G391" s="453"/>
      <c r="H391" s="450"/>
      <c r="I391" s="454"/>
      <c r="J391" s="449"/>
    </row>
    <row r="392" spans="1:10" x14ac:dyDescent="0.25">
      <c r="A392" s="329"/>
      <c r="B392" s="329"/>
      <c r="C392" s="448" t="str">
        <f>IF(I392="","",INDEX('Basic project data'!$A$12:$A$16,MATCH(I392,'Basic project data'!$D$12:$D$16,1)))</f>
        <v/>
      </c>
      <c r="D392" s="329"/>
      <c r="E392" s="329"/>
      <c r="F392" s="329"/>
      <c r="G392" s="453"/>
      <c r="H392" s="450"/>
      <c r="I392" s="454"/>
      <c r="J392" s="449"/>
    </row>
    <row r="393" spans="1:10" x14ac:dyDescent="0.25">
      <c r="A393" s="329"/>
      <c r="B393" s="329"/>
      <c r="C393" s="448" t="str">
        <f>IF(I393="","",INDEX('Basic project data'!$A$12:$A$16,MATCH(I393,'Basic project data'!$D$12:$D$16,1)))</f>
        <v/>
      </c>
      <c r="D393" s="329"/>
      <c r="E393" s="329"/>
      <c r="F393" s="329"/>
      <c r="G393" s="453"/>
      <c r="H393" s="450"/>
      <c r="I393" s="454"/>
      <c r="J393" s="449"/>
    </row>
    <row r="394" spans="1:10" x14ac:dyDescent="0.25">
      <c r="A394" s="329"/>
      <c r="B394" s="329"/>
      <c r="C394" s="448" t="str">
        <f>IF(I394="","",INDEX('Basic project data'!$A$12:$A$16,MATCH(I394,'Basic project data'!$D$12:$D$16,1)))</f>
        <v/>
      </c>
      <c r="D394" s="329"/>
      <c r="E394" s="329"/>
      <c r="F394" s="329"/>
      <c r="G394" s="453"/>
      <c r="H394" s="450"/>
      <c r="I394" s="454"/>
      <c r="J394" s="449"/>
    </row>
    <row r="395" spans="1:10" x14ac:dyDescent="0.25">
      <c r="A395" s="329"/>
      <c r="B395" s="329"/>
      <c r="C395" s="448" t="str">
        <f>IF(I395="","",INDEX('Basic project data'!$A$12:$A$16,MATCH(I395,'Basic project data'!$D$12:$D$16,1)))</f>
        <v/>
      </c>
      <c r="D395" s="329"/>
      <c r="E395" s="329"/>
      <c r="F395" s="329"/>
      <c r="G395" s="453"/>
      <c r="H395" s="450"/>
      <c r="I395" s="454"/>
      <c r="J395" s="449"/>
    </row>
    <row r="396" spans="1:10" x14ac:dyDescent="0.25">
      <c r="A396" s="329"/>
      <c r="B396" s="329"/>
      <c r="C396" s="448" t="str">
        <f>IF(I396="","",INDEX('Basic project data'!$A$12:$A$16,MATCH(I396,'Basic project data'!$D$12:$D$16,1)))</f>
        <v/>
      </c>
      <c r="D396" s="329"/>
      <c r="E396" s="329"/>
      <c r="F396" s="329"/>
      <c r="G396" s="453"/>
      <c r="H396" s="450"/>
      <c r="I396" s="454"/>
      <c r="J396" s="449"/>
    </row>
    <row r="397" spans="1:10" x14ac:dyDescent="0.25">
      <c r="A397" s="329"/>
      <c r="B397" s="329"/>
      <c r="C397" s="448" t="str">
        <f>IF(I397="","",INDEX('Basic project data'!$A$12:$A$16,MATCH(I397,'Basic project data'!$D$12:$D$16,1)))</f>
        <v/>
      </c>
      <c r="D397" s="329"/>
      <c r="E397" s="329"/>
      <c r="F397" s="329"/>
      <c r="G397" s="453"/>
      <c r="H397" s="450"/>
      <c r="I397" s="454"/>
      <c r="J397" s="449"/>
    </row>
    <row r="398" spans="1:10" x14ac:dyDescent="0.25">
      <c r="A398" s="329"/>
      <c r="B398" s="329"/>
      <c r="C398" s="448" t="str">
        <f>IF(I398="","",INDEX('Basic project data'!$A$12:$A$16,MATCH(I398,'Basic project data'!$D$12:$D$16,1)))</f>
        <v/>
      </c>
      <c r="D398" s="329"/>
      <c r="E398" s="329"/>
      <c r="F398" s="329"/>
      <c r="G398" s="453"/>
      <c r="H398" s="450"/>
      <c r="I398" s="454"/>
      <c r="J398" s="449"/>
    </row>
    <row r="399" spans="1:10" x14ac:dyDescent="0.25">
      <c r="A399" s="329"/>
      <c r="B399" s="329"/>
      <c r="C399" s="448" t="str">
        <f>IF(I399="","",INDEX('Basic project data'!$A$12:$A$16,MATCH(I399,'Basic project data'!$D$12:$D$16,1)))</f>
        <v/>
      </c>
      <c r="D399" s="329"/>
      <c r="E399" s="329"/>
      <c r="F399" s="329"/>
      <c r="G399" s="453"/>
      <c r="H399" s="450"/>
      <c r="I399" s="454"/>
      <c r="J399" s="449"/>
    </row>
    <row r="400" spans="1:10" x14ac:dyDescent="0.25">
      <c r="A400" s="329"/>
      <c r="B400" s="329"/>
      <c r="C400" s="448" t="str">
        <f>IF(I400="","",INDEX('Basic project data'!$A$12:$A$16,MATCH(I400,'Basic project data'!$D$12:$D$16,1)))</f>
        <v/>
      </c>
      <c r="D400" s="329"/>
      <c r="E400" s="329"/>
      <c r="F400" s="329"/>
      <c r="G400" s="453"/>
      <c r="H400" s="450"/>
      <c r="I400" s="454"/>
      <c r="J400" s="449"/>
    </row>
    <row r="401" spans="1:10" x14ac:dyDescent="0.25">
      <c r="A401" s="329"/>
      <c r="B401" s="329"/>
      <c r="C401" s="448" t="str">
        <f>IF(I401="","",INDEX('Basic project data'!$A$12:$A$16,MATCH(I401,'Basic project data'!$D$12:$D$16,1)))</f>
        <v/>
      </c>
      <c r="D401" s="329"/>
      <c r="E401" s="329"/>
      <c r="F401" s="329"/>
      <c r="G401" s="453"/>
      <c r="H401" s="450"/>
      <c r="I401" s="454"/>
      <c r="J401" s="449"/>
    </row>
    <row r="402" spans="1:10" x14ac:dyDescent="0.25">
      <c r="A402" s="329"/>
      <c r="B402" s="329"/>
      <c r="C402" s="448" t="str">
        <f>IF(I402="","",INDEX('Basic project data'!$A$12:$A$16,MATCH(I402,'Basic project data'!$D$12:$D$16,1)))</f>
        <v/>
      </c>
      <c r="D402" s="329"/>
      <c r="E402" s="329"/>
      <c r="F402" s="329"/>
      <c r="G402" s="453"/>
      <c r="H402" s="450"/>
      <c r="I402" s="454"/>
      <c r="J402" s="449"/>
    </row>
    <row r="403" spans="1:10" x14ac:dyDescent="0.25">
      <c r="A403" s="329"/>
      <c r="B403" s="329"/>
      <c r="C403" s="448" t="str">
        <f>IF(I403="","",INDEX('Basic project data'!$A$12:$A$16,MATCH(I403,'Basic project data'!$D$12:$D$16,1)))</f>
        <v/>
      </c>
      <c r="D403" s="329"/>
      <c r="E403" s="329"/>
      <c r="F403" s="329"/>
      <c r="G403" s="453"/>
      <c r="H403" s="450"/>
      <c r="I403" s="454"/>
      <c r="J403" s="449"/>
    </row>
    <row r="404" spans="1:10" x14ac:dyDescent="0.25">
      <c r="A404" s="329"/>
      <c r="B404" s="329"/>
      <c r="C404" s="448" t="str">
        <f>IF(I404="","",INDEX('Basic project data'!$A$12:$A$16,MATCH(I404,'Basic project data'!$D$12:$D$16,1)))</f>
        <v/>
      </c>
      <c r="D404" s="329"/>
      <c r="E404" s="329"/>
      <c r="F404" s="329"/>
      <c r="G404" s="453"/>
      <c r="H404" s="450"/>
      <c r="I404" s="454"/>
      <c r="J404" s="449"/>
    </row>
    <row r="405" spans="1:10" x14ac:dyDescent="0.25">
      <c r="A405" s="329"/>
      <c r="B405" s="329"/>
      <c r="C405" s="448" t="str">
        <f>IF(I405="","",INDEX('Basic project data'!$A$12:$A$16,MATCH(I405,'Basic project data'!$D$12:$D$16,1)))</f>
        <v/>
      </c>
      <c r="D405" s="329"/>
      <c r="E405" s="329"/>
      <c r="F405" s="329"/>
      <c r="G405" s="453"/>
      <c r="H405" s="450"/>
      <c r="I405" s="454"/>
      <c r="J405" s="449"/>
    </row>
    <row r="406" spans="1:10" x14ac:dyDescent="0.25">
      <c r="A406" s="329"/>
      <c r="B406" s="329"/>
      <c r="C406" s="448" t="str">
        <f>IF(I406="","",INDEX('Basic project data'!$A$12:$A$16,MATCH(I406,'Basic project data'!$D$12:$D$16,1)))</f>
        <v/>
      </c>
      <c r="D406" s="329"/>
      <c r="E406" s="329"/>
      <c r="F406" s="329"/>
      <c r="G406" s="453"/>
      <c r="H406" s="450"/>
      <c r="I406" s="454"/>
      <c r="J406" s="449"/>
    </row>
    <row r="407" spans="1:10" x14ac:dyDescent="0.25">
      <c r="A407" s="329"/>
      <c r="B407" s="329"/>
      <c r="C407" s="448" t="str">
        <f>IF(I407="","",INDEX('Basic project data'!$A$12:$A$16,MATCH(I407,'Basic project data'!$D$12:$D$16,1)))</f>
        <v/>
      </c>
      <c r="D407" s="329"/>
      <c r="E407" s="329"/>
      <c r="F407" s="329"/>
      <c r="G407" s="453"/>
      <c r="H407" s="450"/>
      <c r="I407" s="454"/>
      <c r="J407" s="449"/>
    </row>
    <row r="408" spans="1:10" x14ac:dyDescent="0.25">
      <c r="A408" s="329"/>
      <c r="B408" s="329"/>
      <c r="C408" s="448" t="str">
        <f>IF(I408="","",INDEX('Basic project data'!$A$12:$A$16,MATCH(I408,'Basic project data'!$D$12:$D$16,1)))</f>
        <v/>
      </c>
      <c r="D408" s="329"/>
      <c r="E408" s="329"/>
      <c r="F408" s="329"/>
      <c r="G408" s="453"/>
      <c r="H408" s="450"/>
      <c r="I408" s="454"/>
      <c r="J408" s="449"/>
    </row>
    <row r="409" spans="1:10" x14ac:dyDescent="0.25">
      <c r="A409" s="329"/>
      <c r="B409" s="329"/>
      <c r="C409" s="448" t="str">
        <f>IF(I409="","",INDEX('Basic project data'!$A$12:$A$16,MATCH(I409,'Basic project data'!$D$12:$D$16,1)))</f>
        <v/>
      </c>
      <c r="D409" s="329"/>
      <c r="E409" s="329"/>
      <c r="F409" s="329"/>
      <c r="G409" s="453"/>
      <c r="H409" s="450"/>
      <c r="I409" s="454"/>
      <c r="J409" s="449"/>
    </row>
    <row r="410" spans="1:10" x14ac:dyDescent="0.25">
      <c r="A410" s="329"/>
      <c r="B410" s="329"/>
      <c r="C410" s="448" t="str">
        <f>IF(I410="","",INDEX('Basic project data'!$A$12:$A$16,MATCH(I410,'Basic project data'!$D$12:$D$16,1)))</f>
        <v/>
      </c>
      <c r="D410" s="329"/>
      <c r="E410" s="329"/>
      <c r="F410" s="329"/>
      <c r="G410" s="453"/>
      <c r="H410" s="450"/>
      <c r="I410" s="454"/>
      <c r="J410" s="449"/>
    </row>
    <row r="411" spans="1:10" x14ac:dyDescent="0.25">
      <c r="A411" s="329"/>
      <c r="B411" s="329"/>
      <c r="C411" s="448" t="str">
        <f>IF(I411="","",INDEX('Basic project data'!$A$12:$A$16,MATCH(I411,'Basic project data'!$D$12:$D$16,1)))</f>
        <v/>
      </c>
      <c r="D411" s="329"/>
      <c r="E411" s="329"/>
      <c r="F411" s="329"/>
      <c r="G411" s="453"/>
      <c r="H411" s="450"/>
      <c r="I411" s="454"/>
      <c r="J411" s="449"/>
    </row>
    <row r="412" spans="1:10" x14ac:dyDescent="0.25">
      <c r="A412" s="329"/>
      <c r="B412" s="329"/>
      <c r="C412" s="448" t="str">
        <f>IF(I412="","",INDEX('Basic project data'!$A$12:$A$16,MATCH(I412,'Basic project data'!$D$12:$D$16,1)))</f>
        <v/>
      </c>
      <c r="D412" s="329"/>
      <c r="E412" s="329"/>
      <c r="F412" s="329"/>
      <c r="G412" s="453"/>
      <c r="H412" s="450"/>
      <c r="I412" s="454"/>
      <c r="J412" s="449"/>
    </row>
    <row r="413" spans="1:10" x14ac:dyDescent="0.25">
      <c r="A413" s="329"/>
      <c r="B413" s="329"/>
      <c r="C413" s="448" t="str">
        <f>IF(I413="","",INDEX('Basic project data'!$A$12:$A$16,MATCH(I413,'Basic project data'!$D$12:$D$16,1)))</f>
        <v/>
      </c>
      <c r="D413" s="329"/>
      <c r="E413" s="329"/>
      <c r="F413" s="329"/>
      <c r="G413" s="453"/>
      <c r="H413" s="450"/>
      <c r="I413" s="454"/>
      <c r="J413" s="449"/>
    </row>
    <row r="414" spans="1:10" x14ac:dyDescent="0.25">
      <c r="A414" s="329"/>
      <c r="B414" s="329"/>
      <c r="C414" s="448" t="str">
        <f>IF(I414="","",INDEX('Basic project data'!$A$12:$A$16,MATCH(I414,'Basic project data'!$D$12:$D$16,1)))</f>
        <v/>
      </c>
      <c r="D414" s="329"/>
      <c r="E414" s="329"/>
      <c r="F414" s="329"/>
      <c r="G414" s="453"/>
      <c r="H414" s="450"/>
      <c r="I414" s="454"/>
      <c r="J414" s="449"/>
    </row>
    <row r="415" spans="1:10" x14ac:dyDescent="0.25">
      <c r="A415" s="329"/>
      <c r="B415" s="329"/>
      <c r="C415" s="448" t="str">
        <f>IF(I415="","",INDEX('Basic project data'!$A$12:$A$16,MATCH(I415,'Basic project data'!$D$12:$D$16,1)))</f>
        <v/>
      </c>
      <c r="D415" s="329"/>
      <c r="E415" s="329"/>
      <c r="F415" s="329"/>
      <c r="G415" s="453"/>
      <c r="H415" s="450"/>
      <c r="I415" s="454"/>
      <c r="J415" s="449"/>
    </row>
    <row r="416" spans="1:10" x14ac:dyDescent="0.25">
      <c r="A416" s="329"/>
      <c r="B416" s="329"/>
      <c r="C416" s="448" t="str">
        <f>IF(I416="","",INDEX('Basic project data'!$A$12:$A$16,MATCH(I416,'Basic project data'!$D$12:$D$16,1)))</f>
        <v/>
      </c>
      <c r="D416" s="329"/>
      <c r="E416" s="329"/>
      <c r="F416" s="329"/>
      <c r="G416" s="453"/>
      <c r="H416" s="450"/>
      <c r="I416" s="454"/>
      <c r="J416" s="449"/>
    </row>
    <row r="417" spans="1:10" x14ac:dyDescent="0.25">
      <c r="A417" s="329"/>
      <c r="B417" s="329"/>
      <c r="C417" s="448" t="str">
        <f>IF(I417="","",INDEX('Basic project data'!$A$12:$A$16,MATCH(I417,'Basic project data'!$D$12:$D$16,1)))</f>
        <v/>
      </c>
      <c r="D417" s="329"/>
      <c r="E417" s="329"/>
      <c r="F417" s="329"/>
      <c r="G417" s="453"/>
      <c r="H417" s="450"/>
      <c r="I417" s="454"/>
      <c r="J417" s="449"/>
    </row>
    <row r="418" spans="1:10" x14ac:dyDescent="0.25">
      <c r="A418" s="329"/>
      <c r="B418" s="329"/>
      <c r="C418" s="448" t="str">
        <f>IF(I418="","",INDEX('Basic project data'!$A$12:$A$16,MATCH(I418,'Basic project data'!$D$12:$D$16,1)))</f>
        <v/>
      </c>
      <c r="D418" s="329"/>
      <c r="E418" s="329"/>
      <c r="F418" s="329"/>
      <c r="G418" s="453"/>
      <c r="H418" s="450"/>
      <c r="I418" s="454"/>
      <c r="J418" s="449"/>
    </row>
    <row r="419" spans="1:10" x14ac:dyDescent="0.25">
      <c r="A419" s="329"/>
      <c r="B419" s="329"/>
      <c r="C419" s="448" t="str">
        <f>IF(I419="","",INDEX('Basic project data'!$A$12:$A$16,MATCH(I419,'Basic project data'!$D$12:$D$16,1)))</f>
        <v/>
      </c>
      <c r="D419" s="329"/>
      <c r="E419" s="329"/>
      <c r="F419" s="329"/>
      <c r="G419" s="453"/>
      <c r="H419" s="450"/>
      <c r="I419" s="454"/>
      <c r="J419" s="449"/>
    </row>
    <row r="420" spans="1:10" x14ac:dyDescent="0.25">
      <c r="A420" s="329"/>
      <c r="B420" s="329"/>
      <c r="C420" s="448" t="str">
        <f>IF(I420="","",INDEX('Basic project data'!$A$12:$A$16,MATCH(I420,'Basic project data'!$D$12:$D$16,1)))</f>
        <v/>
      </c>
      <c r="D420" s="329"/>
      <c r="E420" s="329"/>
      <c r="F420" s="329"/>
      <c r="G420" s="453"/>
      <c r="H420" s="450"/>
      <c r="I420" s="454"/>
      <c r="J420" s="449"/>
    </row>
    <row r="421" spans="1:10" x14ac:dyDescent="0.25">
      <c r="A421" s="329"/>
      <c r="B421" s="329"/>
      <c r="C421" s="448" t="str">
        <f>IF(I421="","",INDEX('Basic project data'!$A$12:$A$16,MATCH(I421,'Basic project data'!$D$12:$D$16,1)))</f>
        <v/>
      </c>
      <c r="D421" s="329"/>
      <c r="E421" s="329"/>
      <c r="F421" s="329"/>
      <c r="G421" s="453"/>
      <c r="H421" s="450"/>
      <c r="I421" s="454"/>
      <c r="J421" s="449"/>
    </row>
    <row r="422" spans="1:10" x14ac:dyDescent="0.25">
      <c r="A422" s="329"/>
      <c r="B422" s="329"/>
      <c r="C422" s="448" t="str">
        <f>IF(I422="","",INDEX('Basic project data'!$A$12:$A$16,MATCH(I422,'Basic project data'!$D$12:$D$16,1)))</f>
        <v/>
      </c>
      <c r="D422" s="329"/>
      <c r="E422" s="329"/>
      <c r="F422" s="329"/>
      <c r="G422" s="453"/>
      <c r="H422" s="450"/>
      <c r="I422" s="454"/>
      <c r="J422" s="449"/>
    </row>
    <row r="423" spans="1:10" x14ac:dyDescent="0.25">
      <c r="A423" s="329"/>
      <c r="B423" s="329"/>
      <c r="C423" s="448" t="str">
        <f>IF(I423="","",INDEX('Basic project data'!$A$12:$A$16,MATCH(I423,'Basic project data'!$D$12:$D$16,1)))</f>
        <v/>
      </c>
      <c r="D423" s="329"/>
      <c r="E423" s="329"/>
      <c r="F423" s="329"/>
      <c r="G423" s="453"/>
      <c r="H423" s="450"/>
      <c r="I423" s="454"/>
      <c r="J423" s="449"/>
    </row>
    <row r="424" spans="1:10" x14ac:dyDescent="0.25">
      <c r="A424" s="329"/>
      <c r="B424" s="329"/>
      <c r="C424" s="448" t="str">
        <f>IF(I424="","",INDEX('Basic project data'!$A$12:$A$16,MATCH(I424,'Basic project data'!$D$12:$D$16,1)))</f>
        <v/>
      </c>
      <c r="D424" s="329"/>
      <c r="E424" s="329"/>
      <c r="F424" s="329"/>
      <c r="G424" s="453"/>
      <c r="H424" s="450"/>
      <c r="I424" s="454"/>
      <c r="J424" s="449"/>
    </row>
    <row r="425" spans="1:10" x14ac:dyDescent="0.25">
      <c r="A425" s="329"/>
      <c r="B425" s="329"/>
      <c r="C425" s="448" t="str">
        <f>IF(I425="","",INDEX('Basic project data'!$A$12:$A$16,MATCH(I425,'Basic project data'!$D$12:$D$16,1)))</f>
        <v/>
      </c>
      <c r="D425" s="329"/>
      <c r="E425" s="329"/>
      <c r="F425" s="329"/>
      <c r="G425" s="453"/>
      <c r="H425" s="450"/>
      <c r="I425" s="454"/>
      <c r="J425" s="449"/>
    </row>
    <row r="426" spans="1:10" x14ac:dyDescent="0.25">
      <c r="A426" s="329"/>
      <c r="B426" s="329"/>
      <c r="C426" s="448" t="str">
        <f>IF(I426="","",INDEX('Basic project data'!$A$12:$A$16,MATCH(I426,'Basic project data'!$D$12:$D$16,1)))</f>
        <v/>
      </c>
      <c r="D426" s="329"/>
      <c r="E426" s="329"/>
      <c r="F426" s="329"/>
      <c r="G426" s="453"/>
      <c r="H426" s="450"/>
      <c r="I426" s="454"/>
      <c r="J426" s="449"/>
    </row>
    <row r="427" spans="1:10" x14ac:dyDescent="0.25">
      <c r="A427" s="329"/>
      <c r="B427" s="329"/>
      <c r="C427" s="448" t="str">
        <f>IF(I427="","",INDEX('Basic project data'!$A$12:$A$16,MATCH(I427,'Basic project data'!$D$12:$D$16,1)))</f>
        <v/>
      </c>
      <c r="D427" s="329"/>
      <c r="E427" s="329"/>
      <c r="F427" s="329"/>
      <c r="G427" s="453"/>
      <c r="H427" s="450"/>
      <c r="I427" s="454"/>
      <c r="J427" s="449"/>
    </row>
    <row r="428" spans="1:10" x14ac:dyDescent="0.25">
      <c r="A428" s="329"/>
      <c r="B428" s="329"/>
      <c r="C428" s="448" t="str">
        <f>IF(I428="","",INDEX('Basic project data'!$A$12:$A$16,MATCH(I428,'Basic project data'!$D$12:$D$16,1)))</f>
        <v/>
      </c>
      <c r="D428" s="329"/>
      <c r="E428" s="329"/>
      <c r="F428" s="329"/>
      <c r="G428" s="453"/>
      <c r="H428" s="450"/>
      <c r="I428" s="454"/>
      <c r="J428" s="449"/>
    </row>
    <row r="429" spans="1:10" x14ac:dyDescent="0.25">
      <c r="A429" s="329"/>
      <c r="B429" s="329"/>
      <c r="C429" s="448" t="str">
        <f>IF(I429="","",INDEX('Basic project data'!$A$12:$A$16,MATCH(I429,'Basic project data'!$D$12:$D$16,1)))</f>
        <v/>
      </c>
      <c r="D429" s="329"/>
      <c r="E429" s="329"/>
      <c r="F429" s="329"/>
      <c r="G429" s="453"/>
      <c r="H429" s="450"/>
      <c r="I429" s="454"/>
      <c r="J429" s="449"/>
    </row>
    <row r="430" spans="1:10" x14ac:dyDescent="0.25">
      <c r="A430" s="329"/>
      <c r="B430" s="329"/>
      <c r="C430" s="448" t="str">
        <f>IF(I430="","",INDEX('Basic project data'!$A$12:$A$16,MATCH(I430,'Basic project data'!$D$12:$D$16,1)))</f>
        <v/>
      </c>
      <c r="D430" s="329"/>
      <c r="E430" s="329"/>
      <c r="F430" s="329"/>
      <c r="G430" s="453"/>
      <c r="H430" s="450"/>
      <c r="I430" s="454"/>
      <c r="J430" s="449"/>
    </row>
    <row r="431" spans="1:10" x14ac:dyDescent="0.25">
      <c r="A431" s="329"/>
      <c r="B431" s="329"/>
      <c r="C431" s="448" t="str">
        <f>IF(I431="","",INDEX('Basic project data'!$A$12:$A$16,MATCH(I431,'Basic project data'!$D$12:$D$16,1)))</f>
        <v/>
      </c>
      <c r="D431" s="329"/>
      <c r="E431" s="329"/>
      <c r="F431" s="329"/>
      <c r="G431" s="453"/>
      <c r="H431" s="450"/>
      <c r="I431" s="454"/>
      <c r="J431" s="449"/>
    </row>
    <row r="432" spans="1:10" x14ac:dyDescent="0.25">
      <c r="A432" s="329"/>
      <c r="B432" s="329"/>
      <c r="C432" s="448" t="str">
        <f>IF(I432="","",INDEX('Basic project data'!$A$12:$A$16,MATCH(I432,'Basic project data'!$D$12:$D$16,1)))</f>
        <v/>
      </c>
      <c r="D432" s="329"/>
      <c r="E432" s="329"/>
      <c r="F432" s="329"/>
      <c r="G432" s="453"/>
      <c r="H432" s="450"/>
      <c r="I432" s="454"/>
      <c r="J432" s="449"/>
    </row>
    <row r="433" spans="1:10" x14ac:dyDescent="0.25">
      <c r="A433" s="329"/>
      <c r="B433" s="329"/>
      <c r="C433" s="448" t="str">
        <f>IF(I433="","",INDEX('Basic project data'!$A$12:$A$16,MATCH(I433,'Basic project data'!$D$12:$D$16,1)))</f>
        <v/>
      </c>
      <c r="D433" s="329"/>
      <c r="E433" s="329"/>
      <c r="F433" s="329"/>
      <c r="G433" s="453"/>
      <c r="H433" s="450"/>
      <c r="I433" s="454"/>
      <c r="J433" s="449"/>
    </row>
    <row r="434" spans="1:10" x14ac:dyDescent="0.25">
      <c r="A434" s="329"/>
      <c r="B434" s="329"/>
      <c r="C434" s="448" t="str">
        <f>IF(I434="","",INDEX('Basic project data'!$A$12:$A$16,MATCH(I434,'Basic project data'!$D$12:$D$16,1)))</f>
        <v/>
      </c>
      <c r="D434" s="329"/>
      <c r="E434" s="329"/>
      <c r="F434" s="329"/>
      <c r="G434" s="453"/>
      <c r="H434" s="450"/>
      <c r="I434" s="454"/>
      <c r="J434" s="449"/>
    </row>
    <row r="435" spans="1:10" x14ac:dyDescent="0.25">
      <c r="A435" s="329"/>
      <c r="B435" s="329"/>
      <c r="C435" s="448" t="str">
        <f>IF(I435="","",INDEX('Basic project data'!$A$12:$A$16,MATCH(I435,'Basic project data'!$D$12:$D$16,1)))</f>
        <v/>
      </c>
      <c r="D435" s="329"/>
      <c r="E435" s="329"/>
      <c r="F435" s="329"/>
      <c r="G435" s="453"/>
      <c r="H435" s="450"/>
      <c r="I435" s="454"/>
      <c r="J435" s="449"/>
    </row>
    <row r="436" spans="1:10" x14ac:dyDescent="0.25">
      <c r="A436" s="329"/>
      <c r="B436" s="329"/>
      <c r="C436" s="448" t="str">
        <f>IF(I436="","",INDEX('Basic project data'!$A$12:$A$16,MATCH(I436,'Basic project data'!$D$12:$D$16,1)))</f>
        <v/>
      </c>
      <c r="D436" s="329"/>
      <c r="E436" s="329"/>
      <c r="F436" s="329"/>
      <c r="G436" s="453"/>
      <c r="H436" s="450"/>
      <c r="I436" s="454"/>
      <c r="J436" s="449"/>
    </row>
    <row r="437" spans="1:10" x14ac:dyDescent="0.25">
      <c r="A437" s="329"/>
      <c r="B437" s="329"/>
      <c r="C437" s="448" t="str">
        <f>IF(I437="","",INDEX('Basic project data'!$A$12:$A$16,MATCH(I437,'Basic project data'!$D$12:$D$16,1)))</f>
        <v/>
      </c>
      <c r="D437" s="329"/>
      <c r="E437" s="329"/>
      <c r="F437" s="329"/>
      <c r="G437" s="453"/>
      <c r="H437" s="450"/>
      <c r="I437" s="454"/>
      <c r="J437" s="449"/>
    </row>
    <row r="438" spans="1:10" x14ac:dyDescent="0.25">
      <c r="A438" s="329"/>
      <c r="B438" s="329"/>
      <c r="C438" s="448" t="str">
        <f>IF(I438="","",INDEX('Basic project data'!$A$12:$A$16,MATCH(I438,'Basic project data'!$D$12:$D$16,1)))</f>
        <v/>
      </c>
      <c r="D438" s="329"/>
      <c r="E438" s="329"/>
      <c r="F438" s="329"/>
      <c r="G438" s="453"/>
      <c r="H438" s="450"/>
      <c r="I438" s="454"/>
      <c r="J438" s="449"/>
    </row>
    <row r="439" spans="1:10" x14ac:dyDescent="0.25">
      <c r="A439" s="329"/>
      <c r="B439" s="329"/>
      <c r="C439" s="448" t="str">
        <f>IF(I439="","",INDEX('Basic project data'!$A$12:$A$16,MATCH(I439,'Basic project data'!$D$12:$D$16,1)))</f>
        <v/>
      </c>
      <c r="D439" s="329"/>
      <c r="E439" s="329"/>
      <c r="F439" s="329"/>
      <c r="G439" s="453"/>
      <c r="H439" s="450"/>
      <c r="I439" s="454"/>
      <c r="J439" s="449"/>
    </row>
    <row r="440" spans="1:10" x14ac:dyDescent="0.25">
      <c r="A440" s="329"/>
      <c r="B440" s="329"/>
      <c r="C440" s="448" t="str">
        <f>IF(I440="","",INDEX('Basic project data'!$A$12:$A$16,MATCH(I440,'Basic project data'!$D$12:$D$16,1)))</f>
        <v/>
      </c>
      <c r="D440" s="329"/>
      <c r="E440" s="329"/>
      <c r="F440" s="329"/>
      <c r="G440" s="453"/>
      <c r="H440" s="450"/>
      <c r="I440" s="454"/>
      <c r="J440" s="449"/>
    </row>
    <row r="441" spans="1:10" x14ac:dyDescent="0.25">
      <c r="A441" s="329"/>
      <c r="B441" s="329"/>
      <c r="C441" s="448" t="str">
        <f>IF(I441="","",INDEX('Basic project data'!$A$12:$A$16,MATCH(I441,'Basic project data'!$D$12:$D$16,1)))</f>
        <v/>
      </c>
      <c r="D441" s="329"/>
      <c r="E441" s="329"/>
      <c r="F441" s="329"/>
      <c r="G441" s="453"/>
      <c r="H441" s="450"/>
      <c r="I441" s="454"/>
      <c r="J441" s="449"/>
    </row>
    <row r="442" spans="1:10" x14ac:dyDescent="0.25">
      <c r="A442" s="329"/>
      <c r="B442" s="329"/>
      <c r="C442" s="448" t="str">
        <f>IF(I442="","",INDEX('Basic project data'!$A$12:$A$16,MATCH(I442,'Basic project data'!$D$12:$D$16,1)))</f>
        <v/>
      </c>
      <c r="D442" s="329"/>
      <c r="E442" s="329"/>
      <c r="F442" s="329"/>
      <c r="G442" s="453"/>
      <c r="H442" s="450"/>
      <c r="I442" s="454"/>
      <c r="J442" s="449"/>
    </row>
    <row r="443" spans="1:10" x14ac:dyDescent="0.25">
      <c r="A443" s="329"/>
      <c r="B443" s="329"/>
      <c r="C443" s="448" t="str">
        <f>IF(I443="","",INDEX('Basic project data'!$A$12:$A$16,MATCH(I443,'Basic project data'!$D$12:$D$16,1)))</f>
        <v/>
      </c>
      <c r="D443" s="329"/>
      <c r="E443" s="329"/>
      <c r="F443" s="329"/>
      <c r="G443" s="453"/>
      <c r="H443" s="450"/>
      <c r="I443" s="454"/>
      <c r="J443" s="449"/>
    </row>
    <row r="444" spans="1:10" x14ac:dyDescent="0.25">
      <c r="A444" s="329"/>
      <c r="B444" s="329"/>
      <c r="C444" s="448" t="str">
        <f>IF(I444="","",INDEX('Basic project data'!$A$12:$A$16,MATCH(I444,'Basic project data'!$D$12:$D$16,1)))</f>
        <v/>
      </c>
      <c r="D444" s="329"/>
      <c r="E444" s="329"/>
      <c r="F444" s="329"/>
      <c r="G444" s="453"/>
      <c r="H444" s="450"/>
      <c r="I444" s="454"/>
      <c r="J444" s="449"/>
    </row>
    <row r="445" spans="1:10" x14ac:dyDescent="0.25">
      <c r="A445" s="329"/>
      <c r="B445" s="329"/>
      <c r="C445" s="448" t="str">
        <f>IF(I445="","",INDEX('Basic project data'!$A$12:$A$16,MATCH(I445,'Basic project data'!$D$12:$D$16,1)))</f>
        <v/>
      </c>
      <c r="D445" s="329"/>
      <c r="E445" s="329"/>
      <c r="F445" s="329"/>
      <c r="G445" s="453"/>
      <c r="H445" s="450"/>
      <c r="I445" s="454"/>
      <c r="J445" s="449"/>
    </row>
    <row r="446" spans="1:10" x14ac:dyDescent="0.25">
      <c r="A446" s="329"/>
      <c r="B446" s="329"/>
      <c r="C446" s="448" t="str">
        <f>IF(I446="","",INDEX('Basic project data'!$A$12:$A$16,MATCH(I446,'Basic project data'!$D$12:$D$16,1)))</f>
        <v/>
      </c>
      <c r="D446" s="329"/>
      <c r="E446" s="329"/>
      <c r="F446" s="329"/>
      <c r="G446" s="453"/>
      <c r="H446" s="450"/>
      <c r="I446" s="454"/>
      <c r="J446" s="449"/>
    </row>
    <row r="447" spans="1:10" x14ac:dyDescent="0.25">
      <c r="A447" s="329"/>
      <c r="B447" s="329"/>
      <c r="C447" s="448" t="str">
        <f>IF(I447="","",INDEX('Basic project data'!$A$12:$A$16,MATCH(I447,'Basic project data'!$D$12:$D$16,1)))</f>
        <v/>
      </c>
      <c r="D447" s="329"/>
      <c r="E447" s="329"/>
      <c r="F447" s="329"/>
      <c r="G447" s="453"/>
      <c r="H447" s="450"/>
      <c r="I447" s="454"/>
      <c r="J447" s="449"/>
    </row>
    <row r="448" spans="1:10" x14ac:dyDescent="0.25">
      <c r="A448" s="329"/>
      <c r="B448" s="329"/>
      <c r="C448" s="448" t="str">
        <f>IF(I448="","",INDEX('Basic project data'!$A$12:$A$16,MATCH(I448,'Basic project data'!$D$12:$D$16,1)))</f>
        <v/>
      </c>
      <c r="D448" s="329"/>
      <c r="E448" s="329"/>
      <c r="F448" s="329"/>
      <c r="G448" s="453"/>
      <c r="H448" s="450"/>
      <c r="I448" s="454"/>
      <c r="J448" s="449"/>
    </row>
    <row r="449" spans="1:10" x14ac:dyDescent="0.25">
      <c r="A449" s="329"/>
      <c r="B449" s="329"/>
      <c r="C449" s="448" t="str">
        <f>IF(I449="","",INDEX('Basic project data'!$A$12:$A$16,MATCH(I449,'Basic project data'!$D$12:$D$16,1)))</f>
        <v/>
      </c>
      <c r="D449" s="329"/>
      <c r="E449" s="329"/>
      <c r="F449" s="329"/>
      <c r="G449" s="453"/>
      <c r="H449" s="450"/>
      <c r="I449" s="454"/>
      <c r="J449" s="449"/>
    </row>
    <row r="450" spans="1:10" x14ac:dyDescent="0.25">
      <c r="A450" s="329"/>
      <c r="B450" s="329"/>
      <c r="C450" s="448" t="str">
        <f>IF(I450="","",INDEX('Basic project data'!$A$12:$A$16,MATCH(I450,'Basic project data'!$D$12:$D$16,1)))</f>
        <v/>
      </c>
      <c r="D450" s="329"/>
      <c r="E450" s="329"/>
      <c r="F450" s="329"/>
      <c r="G450" s="453"/>
      <c r="H450" s="450"/>
      <c r="I450" s="454"/>
      <c r="J450" s="449"/>
    </row>
    <row r="451" spans="1:10" x14ac:dyDescent="0.25">
      <c r="A451" s="329"/>
      <c r="B451" s="329"/>
      <c r="C451" s="448" t="str">
        <f>IF(I451="","",INDEX('Basic project data'!$A$12:$A$16,MATCH(I451,'Basic project data'!$D$12:$D$16,1)))</f>
        <v/>
      </c>
      <c r="D451" s="329"/>
      <c r="E451" s="329"/>
      <c r="F451" s="329"/>
      <c r="G451" s="453"/>
      <c r="H451" s="450"/>
      <c r="I451" s="454"/>
      <c r="J451" s="449"/>
    </row>
    <row r="452" spans="1:10" x14ac:dyDescent="0.25">
      <c r="A452" s="329"/>
      <c r="B452" s="329"/>
      <c r="C452" s="448" t="str">
        <f>IF(I452="","",INDEX('Basic project data'!$A$12:$A$16,MATCH(I452,'Basic project data'!$D$12:$D$16,1)))</f>
        <v/>
      </c>
      <c r="D452" s="329"/>
      <c r="E452" s="329"/>
      <c r="F452" s="329"/>
      <c r="G452" s="453"/>
      <c r="H452" s="450"/>
      <c r="I452" s="454"/>
      <c r="J452" s="449"/>
    </row>
    <row r="453" spans="1:10" x14ac:dyDescent="0.25">
      <c r="A453" s="329"/>
      <c r="B453" s="329"/>
      <c r="C453" s="448" t="str">
        <f>IF(I453="","",INDEX('Basic project data'!$A$12:$A$16,MATCH(I453,'Basic project data'!$D$12:$D$16,1)))</f>
        <v/>
      </c>
      <c r="D453" s="329"/>
      <c r="E453" s="329"/>
      <c r="F453" s="329"/>
      <c r="G453" s="453"/>
      <c r="H453" s="450"/>
      <c r="I453" s="454"/>
      <c r="J453" s="449"/>
    </row>
    <row r="454" spans="1:10" x14ac:dyDescent="0.25">
      <c r="A454" s="329"/>
      <c r="B454" s="329"/>
      <c r="C454" s="448" t="str">
        <f>IF(I454="","",INDEX('Basic project data'!$A$12:$A$16,MATCH(I454,'Basic project data'!$D$12:$D$16,1)))</f>
        <v/>
      </c>
      <c r="D454" s="329"/>
      <c r="E454" s="329"/>
      <c r="F454" s="329"/>
      <c r="G454" s="453"/>
      <c r="H454" s="450"/>
      <c r="I454" s="454"/>
      <c r="J454" s="449"/>
    </row>
    <row r="455" spans="1:10" x14ac:dyDescent="0.25">
      <c r="A455" s="329"/>
      <c r="B455" s="329"/>
      <c r="C455" s="448" t="str">
        <f>IF(I455="","",INDEX('Basic project data'!$A$12:$A$16,MATCH(I455,'Basic project data'!$D$12:$D$16,1)))</f>
        <v/>
      </c>
      <c r="D455" s="329"/>
      <c r="E455" s="329"/>
      <c r="F455" s="329"/>
      <c r="G455" s="453"/>
      <c r="H455" s="450"/>
      <c r="I455" s="454"/>
      <c r="J455" s="449"/>
    </row>
    <row r="456" spans="1:10" x14ac:dyDescent="0.25">
      <c r="A456" s="329"/>
      <c r="B456" s="329"/>
      <c r="C456" s="448" t="str">
        <f>IF(I456="","",INDEX('Basic project data'!$A$12:$A$16,MATCH(I456,'Basic project data'!$D$12:$D$16,1)))</f>
        <v/>
      </c>
      <c r="D456" s="329"/>
      <c r="E456" s="329"/>
      <c r="F456" s="329"/>
      <c r="G456" s="453"/>
      <c r="H456" s="450"/>
      <c r="I456" s="454"/>
      <c r="J456" s="449"/>
    </row>
    <row r="457" spans="1:10" x14ac:dyDescent="0.25">
      <c r="A457" s="329"/>
      <c r="B457" s="329"/>
      <c r="C457" s="448" t="str">
        <f>IF(I457="","",INDEX('Basic project data'!$A$12:$A$16,MATCH(I457,'Basic project data'!$D$12:$D$16,1)))</f>
        <v/>
      </c>
      <c r="D457" s="329"/>
      <c r="E457" s="329"/>
      <c r="F457" s="329"/>
      <c r="G457" s="453"/>
      <c r="H457" s="450"/>
      <c r="I457" s="454"/>
      <c r="J457" s="449"/>
    </row>
    <row r="458" spans="1:10" x14ac:dyDescent="0.25">
      <c r="A458" s="329"/>
      <c r="B458" s="329"/>
      <c r="C458" s="448" t="str">
        <f>IF(I458="","",INDEX('Basic project data'!$A$12:$A$16,MATCH(I458,'Basic project data'!$D$12:$D$16,1)))</f>
        <v/>
      </c>
      <c r="D458" s="329"/>
      <c r="E458" s="329"/>
      <c r="F458" s="329"/>
      <c r="G458" s="453"/>
      <c r="H458" s="450"/>
      <c r="I458" s="454"/>
      <c r="J458" s="449"/>
    </row>
    <row r="459" spans="1:10" x14ac:dyDescent="0.25">
      <c r="A459" s="329"/>
      <c r="B459" s="329"/>
      <c r="C459" s="448" t="str">
        <f>IF(I459="","",INDEX('Basic project data'!$A$12:$A$16,MATCH(I459,'Basic project data'!$D$12:$D$16,1)))</f>
        <v/>
      </c>
      <c r="D459" s="329"/>
      <c r="E459" s="329"/>
      <c r="F459" s="329"/>
      <c r="G459" s="453"/>
      <c r="H459" s="450"/>
      <c r="I459" s="454"/>
      <c r="J459" s="449"/>
    </row>
    <row r="460" spans="1:10" x14ac:dyDescent="0.25">
      <c r="A460" s="329"/>
      <c r="B460" s="329"/>
      <c r="C460" s="448" t="str">
        <f>IF(I460="","",INDEX('Basic project data'!$A$12:$A$16,MATCH(I460,'Basic project data'!$D$12:$D$16,1)))</f>
        <v/>
      </c>
      <c r="D460" s="329"/>
      <c r="E460" s="329"/>
      <c r="F460" s="329"/>
      <c r="G460" s="453"/>
      <c r="H460" s="450"/>
      <c r="I460" s="454"/>
      <c r="J460" s="449"/>
    </row>
    <row r="461" spans="1:10" x14ac:dyDescent="0.25">
      <c r="A461" s="329"/>
      <c r="B461" s="329"/>
      <c r="C461" s="448" t="str">
        <f>IF(I461="","",INDEX('Basic project data'!$A$12:$A$16,MATCH(I461,'Basic project data'!$D$12:$D$16,1)))</f>
        <v/>
      </c>
      <c r="D461" s="329"/>
      <c r="E461" s="329"/>
      <c r="F461" s="329"/>
      <c r="G461" s="453"/>
      <c r="H461" s="450"/>
      <c r="I461" s="454"/>
      <c r="J461" s="449"/>
    </row>
    <row r="462" spans="1:10" x14ac:dyDescent="0.25">
      <c r="A462" s="329"/>
      <c r="B462" s="329"/>
      <c r="C462" s="448" t="str">
        <f>IF(I462="","",INDEX('Basic project data'!$A$12:$A$16,MATCH(I462,'Basic project data'!$D$12:$D$16,1)))</f>
        <v/>
      </c>
      <c r="D462" s="329"/>
      <c r="E462" s="329"/>
      <c r="F462" s="329"/>
      <c r="G462" s="453"/>
      <c r="H462" s="450"/>
      <c r="I462" s="454"/>
      <c r="J462" s="449"/>
    </row>
    <row r="463" spans="1:10" x14ac:dyDescent="0.25">
      <c r="A463" s="329"/>
      <c r="B463" s="329"/>
      <c r="C463" s="448" t="str">
        <f>IF(I463="","",INDEX('Basic project data'!$A$12:$A$16,MATCH(I463,'Basic project data'!$D$12:$D$16,1)))</f>
        <v/>
      </c>
      <c r="D463" s="329"/>
      <c r="E463" s="329"/>
      <c r="F463" s="329"/>
      <c r="G463" s="453"/>
      <c r="H463" s="450"/>
      <c r="I463" s="454"/>
      <c r="J463" s="449"/>
    </row>
    <row r="464" spans="1:10" x14ac:dyDescent="0.25">
      <c r="A464" s="329"/>
      <c r="B464" s="329"/>
      <c r="C464" s="448" t="str">
        <f>IF(I464="","",INDEX('Basic project data'!$A$12:$A$16,MATCH(I464,'Basic project data'!$D$12:$D$16,1)))</f>
        <v/>
      </c>
      <c r="D464" s="329"/>
      <c r="E464" s="329"/>
      <c r="F464" s="329"/>
      <c r="G464" s="453"/>
      <c r="H464" s="450"/>
      <c r="I464" s="454"/>
      <c r="J464" s="449"/>
    </row>
    <row r="465" spans="1:10" x14ac:dyDescent="0.25">
      <c r="A465" s="329"/>
      <c r="B465" s="329"/>
      <c r="C465" s="448" t="str">
        <f>IF(I465="","",INDEX('Basic project data'!$A$12:$A$16,MATCH(I465,'Basic project data'!$D$12:$D$16,1)))</f>
        <v/>
      </c>
      <c r="D465" s="329"/>
      <c r="E465" s="329"/>
      <c r="F465" s="329"/>
      <c r="G465" s="453"/>
      <c r="H465" s="450"/>
      <c r="I465" s="454"/>
      <c r="J465" s="449"/>
    </row>
    <row r="466" spans="1:10" x14ac:dyDescent="0.25">
      <c r="A466" s="329"/>
      <c r="B466" s="329"/>
      <c r="C466" s="448" t="str">
        <f>IF(I466="","",INDEX('Basic project data'!$A$12:$A$16,MATCH(I466,'Basic project data'!$D$12:$D$16,1)))</f>
        <v/>
      </c>
      <c r="D466" s="329"/>
      <c r="E466" s="329"/>
      <c r="F466" s="329"/>
      <c r="G466" s="453"/>
      <c r="H466" s="450"/>
      <c r="I466" s="454"/>
      <c r="J466" s="449"/>
    </row>
    <row r="467" spans="1:10" x14ac:dyDescent="0.25">
      <c r="A467" s="329"/>
      <c r="B467" s="329"/>
      <c r="C467" s="448" t="str">
        <f>IF(I467="","",INDEX('Basic project data'!$A$12:$A$16,MATCH(I467,'Basic project data'!$D$12:$D$16,1)))</f>
        <v/>
      </c>
      <c r="D467" s="329"/>
      <c r="E467" s="329"/>
      <c r="F467" s="329"/>
      <c r="G467" s="453"/>
      <c r="H467" s="450"/>
      <c r="I467" s="454"/>
      <c r="J467" s="449"/>
    </row>
    <row r="468" spans="1:10" x14ac:dyDescent="0.25">
      <c r="A468" s="329"/>
      <c r="B468" s="329"/>
      <c r="C468" s="448" t="str">
        <f>IF(I468="","",INDEX('Basic project data'!$A$12:$A$16,MATCH(I468,'Basic project data'!$D$12:$D$16,1)))</f>
        <v/>
      </c>
      <c r="D468" s="329"/>
      <c r="E468" s="329"/>
      <c r="F468" s="329"/>
      <c r="G468" s="453"/>
      <c r="H468" s="450"/>
      <c r="I468" s="454"/>
      <c r="J468" s="449"/>
    </row>
    <row r="469" spans="1:10" x14ac:dyDescent="0.25">
      <c r="A469" s="329"/>
      <c r="B469" s="329"/>
      <c r="C469" s="448" t="str">
        <f>IF(I469="","",INDEX('Basic project data'!$A$12:$A$16,MATCH(I469,'Basic project data'!$D$12:$D$16,1)))</f>
        <v/>
      </c>
      <c r="D469" s="329"/>
      <c r="E469" s="329"/>
      <c r="F469" s="329"/>
      <c r="G469" s="453"/>
      <c r="H469" s="450"/>
      <c r="I469" s="454"/>
      <c r="J469" s="449"/>
    </row>
    <row r="470" spans="1:10" x14ac:dyDescent="0.25">
      <c r="A470" s="329"/>
      <c r="B470" s="329"/>
      <c r="C470" s="448" t="str">
        <f>IF(I470="","",INDEX('Basic project data'!$A$12:$A$16,MATCH(I470,'Basic project data'!$D$12:$D$16,1)))</f>
        <v/>
      </c>
      <c r="D470" s="329"/>
      <c r="E470" s="329"/>
      <c r="F470" s="329"/>
      <c r="G470" s="453"/>
      <c r="H470" s="450"/>
      <c r="I470" s="454"/>
      <c r="J470" s="449"/>
    </row>
    <row r="471" spans="1:10" x14ac:dyDescent="0.25">
      <c r="A471" s="329"/>
      <c r="B471" s="329"/>
      <c r="C471" s="448" t="str">
        <f>IF(I471="","",INDEX('Basic project data'!$A$12:$A$16,MATCH(I471,'Basic project data'!$D$12:$D$16,1)))</f>
        <v/>
      </c>
      <c r="D471" s="329"/>
      <c r="E471" s="329"/>
      <c r="F471" s="329"/>
      <c r="G471" s="453"/>
      <c r="H471" s="450"/>
      <c r="I471" s="454"/>
      <c r="J471" s="449"/>
    </row>
    <row r="472" spans="1:10" x14ac:dyDescent="0.25">
      <c r="A472" s="329"/>
      <c r="B472" s="329"/>
      <c r="C472" s="448" t="str">
        <f>IF(I472="","",INDEX('Basic project data'!$A$12:$A$16,MATCH(I472,'Basic project data'!$D$12:$D$16,1)))</f>
        <v/>
      </c>
      <c r="D472" s="329"/>
      <c r="E472" s="329"/>
      <c r="F472" s="329"/>
      <c r="G472" s="453"/>
      <c r="H472" s="450"/>
      <c r="I472" s="454"/>
      <c r="J472" s="449"/>
    </row>
    <row r="473" spans="1:10" x14ac:dyDescent="0.25">
      <c r="A473" s="329"/>
      <c r="B473" s="329"/>
      <c r="C473" s="448" t="str">
        <f>IF(I473="","",INDEX('Basic project data'!$A$12:$A$16,MATCH(I473,'Basic project data'!$D$12:$D$16,1)))</f>
        <v/>
      </c>
      <c r="D473" s="329"/>
      <c r="E473" s="329"/>
      <c r="F473" s="329"/>
      <c r="G473" s="453"/>
      <c r="H473" s="450"/>
      <c r="I473" s="454"/>
      <c r="J473" s="449"/>
    </row>
    <row r="474" spans="1:10" x14ac:dyDescent="0.25">
      <c r="A474" s="329"/>
      <c r="B474" s="329"/>
      <c r="C474" s="448" t="str">
        <f>IF(I474="","",INDEX('Basic project data'!$A$12:$A$16,MATCH(I474,'Basic project data'!$D$12:$D$16,1)))</f>
        <v/>
      </c>
      <c r="D474" s="329"/>
      <c r="E474" s="329"/>
      <c r="F474" s="329"/>
      <c r="G474" s="453"/>
      <c r="H474" s="450"/>
      <c r="I474" s="454"/>
      <c r="J474" s="449"/>
    </row>
    <row r="475" spans="1:10" x14ac:dyDescent="0.25">
      <c r="A475" s="329"/>
      <c r="B475" s="329"/>
      <c r="C475" s="448" t="str">
        <f>IF(I475="","",INDEX('Basic project data'!$A$12:$A$16,MATCH(I475,'Basic project data'!$D$12:$D$16,1)))</f>
        <v/>
      </c>
      <c r="D475" s="329"/>
      <c r="E475" s="329"/>
      <c r="F475" s="329"/>
      <c r="G475" s="453"/>
      <c r="H475" s="450"/>
      <c r="I475" s="454"/>
      <c r="J475" s="449"/>
    </row>
    <row r="476" spans="1:10" x14ac:dyDescent="0.25">
      <c r="A476" s="329"/>
      <c r="B476" s="329"/>
      <c r="C476" s="448" t="str">
        <f>IF(I476="","",INDEX('Basic project data'!$A$12:$A$16,MATCH(I476,'Basic project data'!$D$12:$D$16,1)))</f>
        <v/>
      </c>
      <c r="D476" s="329"/>
      <c r="E476" s="329"/>
      <c r="F476" s="329"/>
      <c r="G476" s="453"/>
      <c r="H476" s="450"/>
      <c r="I476" s="454"/>
      <c r="J476" s="449"/>
    </row>
    <row r="477" spans="1:10" x14ac:dyDescent="0.25">
      <c r="A477" s="329"/>
      <c r="B477" s="329"/>
      <c r="C477" s="448" t="str">
        <f>IF(I477="","",INDEX('Basic project data'!$A$12:$A$16,MATCH(I477,'Basic project data'!$D$12:$D$16,1)))</f>
        <v/>
      </c>
      <c r="D477" s="329"/>
      <c r="E477" s="329"/>
      <c r="F477" s="329"/>
      <c r="G477" s="453"/>
      <c r="H477" s="450"/>
      <c r="I477" s="454"/>
      <c r="J477" s="449"/>
    </row>
    <row r="478" spans="1:10" x14ac:dyDescent="0.25">
      <c r="A478" s="329"/>
      <c r="B478" s="329"/>
      <c r="C478" s="448" t="str">
        <f>IF(I478="","",INDEX('Basic project data'!$A$12:$A$16,MATCH(I478,'Basic project data'!$D$12:$D$16,1)))</f>
        <v/>
      </c>
      <c r="D478" s="329"/>
      <c r="E478" s="329"/>
      <c r="F478" s="329"/>
      <c r="G478" s="453"/>
      <c r="H478" s="450"/>
      <c r="I478" s="454"/>
      <c r="J478" s="449"/>
    </row>
    <row r="479" spans="1:10" x14ac:dyDescent="0.25">
      <c r="A479" s="329"/>
      <c r="B479" s="329"/>
      <c r="C479" s="448" t="str">
        <f>IF(I479="","",INDEX('Basic project data'!$A$12:$A$16,MATCH(I479,'Basic project data'!$D$12:$D$16,1)))</f>
        <v/>
      </c>
      <c r="D479" s="329"/>
      <c r="E479" s="329"/>
      <c r="F479" s="329"/>
      <c r="G479" s="453"/>
      <c r="H479" s="450"/>
      <c r="I479" s="454"/>
      <c r="J479" s="449"/>
    </row>
    <row r="480" spans="1:10" x14ac:dyDescent="0.25">
      <c r="A480" s="329"/>
      <c r="B480" s="329"/>
      <c r="C480" s="448" t="str">
        <f>IF(I480="","",INDEX('Basic project data'!$A$12:$A$16,MATCH(I480,'Basic project data'!$D$12:$D$16,1)))</f>
        <v/>
      </c>
      <c r="D480" s="329"/>
      <c r="E480" s="329"/>
      <c r="F480" s="329"/>
      <c r="G480" s="453"/>
      <c r="H480" s="450"/>
      <c r="I480" s="454"/>
      <c r="J480" s="449"/>
    </row>
    <row r="481" spans="1:10" x14ac:dyDescent="0.25">
      <c r="A481" s="329"/>
      <c r="B481" s="329"/>
      <c r="C481" s="448" t="str">
        <f>IF(I481="","",INDEX('Basic project data'!$A$12:$A$16,MATCH(I481,'Basic project data'!$D$12:$D$16,1)))</f>
        <v/>
      </c>
      <c r="D481" s="329"/>
      <c r="E481" s="329"/>
      <c r="F481" s="329"/>
      <c r="G481" s="453"/>
      <c r="H481" s="450"/>
      <c r="I481" s="454"/>
      <c r="J481" s="449"/>
    </row>
    <row r="482" spans="1:10" x14ac:dyDescent="0.25">
      <c r="A482" s="329"/>
      <c r="B482" s="329"/>
      <c r="C482" s="448" t="str">
        <f>IF(I482="","",INDEX('Basic project data'!$A$12:$A$16,MATCH(I482,'Basic project data'!$D$12:$D$16,1)))</f>
        <v/>
      </c>
      <c r="D482" s="329"/>
      <c r="E482" s="329"/>
      <c r="F482" s="329"/>
      <c r="G482" s="453"/>
      <c r="H482" s="450"/>
      <c r="I482" s="454"/>
      <c r="J482" s="449"/>
    </row>
    <row r="483" spans="1:10" x14ac:dyDescent="0.25">
      <c r="A483" s="329"/>
      <c r="B483" s="329"/>
      <c r="C483" s="448" t="str">
        <f>IF(I483="","",INDEX('Basic project data'!$A$12:$A$16,MATCH(I483,'Basic project data'!$D$12:$D$16,1)))</f>
        <v/>
      </c>
      <c r="D483" s="329"/>
      <c r="E483" s="329"/>
      <c r="F483" s="329"/>
      <c r="G483" s="453"/>
      <c r="H483" s="450"/>
      <c r="I483" s="454"/>
      <c r="J483" s="449"/>
    </row>
    <row r="484" spans="1:10" x14ac:dyDescent="0.25">
      <c r="A484" s="329"/>
      <c r="B484" s="329"/>
      <c r="C484" s="448" t="str">
        <f>IF(I484="","",INDEX('Basic project data'!$A$12:$A$16,MATCH(I484,'Basic project data'!$D$12:$D$16,1)))</f>
        <v/>
      </c>
      <c r="D484" s="329"/>
      <c r="E484" s="329"/>
      <c r="F484" s="329"/>
      <c r="G484" s="453"/>
      <c r="H484" s="450"/>
      <c r="I484" s="454"/>
      <c r="J484" s="449"/>
    </row>
    <row r="485" spans="1:10" x14ac:dyDescent="0.25">
      <c r="A485" s="329"/>
      <c r="B485" s="329"/>
      <c r="C485" s="448" t="str">
        <f>IF(I485="","",INDEX('Basic project data'!$A$12:$A$16,MATCH(I485,'Basic project data'!$D$12:$D$16,1)))</f>
        <v/>
      </c>
      <c r="D485" s="329"/>
      <c r="E485" s="329"/>
      <c r="F485" s="329"/>
      <c r="G485" s="453"/>
      <c r="H485" s="450"/>
      <c r="I485" s="454"/>
      <c r="J485" s="449"/>
    </row>
    <row r="486" spans="1:10" x14ac:dyDescent="0.25">
      <c r="A486" s="329"/>
      <c r="B486" s="329"/>
      <c r="C486" s="448" t="str">
        <f>IF(I486="","",INDEX('Basic project data'!$A$12:$A$16,MATCH(I486,'Basic project data'!$D$12:$D$16,1)))</f>
        <v/>
      </c>
      <c r="D486" s="329"/>
      <c r="E486" s="329"/>
      <c r="F486" s="329"/>
      <c r="G486" s="453"/>
      <c r="H486" s="450"/>
      <c r="I486" s="454"/>
      <c r="J486" s="449"/>
    </row>
    <row r="487" spans="1:10" x14ac:dyDescent="0.25">
      <c r="A487" s="329"/>
      <c r="B487" s="329"/>
      <c r="C487" s="448" t="str">
        <f>IF(I487="","",INDEX('Basic project data'!$A$12:$A$16,MATCH(I487,'Basic project data'!$D$12:$D$16,1)))</f>
        <v/>
      </c>
      <c r="D487" s="329"/>
      <c r="E487" s="329"/>
      <c r="F487" s="329"/>
      <c r="G487" s="453"/>
      <c r="H487" s="450"/>
      <c r="I487" s="454"/>
      <c r="J487" s="449"/>
    </row>
    <row r="488" spans="1:10" x14ac:dyDescent="0.25">
      <c r="A488" s="329"/>
      <c r="B488" s="329"/>
      <c r="C488" s="448" t="str">
        <f>IF(I488="","",INDEX('Basic project data'!$A$12:$A$16,MATCH(I488,'Basic project data'!$D$12:$D$16,1)))</f>
        <v/>
      </c>
      <c r="D488" s="329"/>
      <c r="E488" s="329"/>
      <c r="F488" s="329"/>
      <c r="G488" s="453"/>
      <c r="H488" s="450"/>
      <c r="I488" s="454"/>
      <c r="J488" s="449"/>
    </row>
    <row r="489" spans="1:10" x14ac:dyDescent="0.25">
      <c r="A489" s="329"/>
      <c r="B489" s="329"/>
      <c r="C489" s="448" t="str">
        <f>IF(I489="","",INDEX('Basic project data'!$A$12:$A$16,MATCH(I489,'Basic project data'!$D$12:$D$16,1)))</f>
        <v/>
      </c>
      <c r="D489" s="329"/>
      <c r="E489" s="329"/>
      <c r="F489" s="329"/>
      <c r="G489" s="453"/>
      <c r="H489" s="450"/>
      <c r="I489" s="454"/>
      <c r="J489" s="449"/>
    </row>
    <row r="490" spans="1:10" x14ac:dyDescent="0.25">
      <c r="A490" s="329"/>
      <c r="B490" s="329"/>
      <c r="C490" s="448" t="str">
        <f>IF(I490="","",INDEX('Basic project data'!$A$12:$A$16,MATCH(I490,'Basic project data'!$D$12:$D$16,1)))</f>
        <v/>
      </c>
      <c r="D490" s="329"/>
      <c r="E490" s="329"/>
      <c r="F490" s="329"/>
      <c r="G490" s="453"/>
      <c r="H490" s="450"/>
      <c r="I490" s="454"/>
      <c r="J490" s="449"/>
    </row>
    <row r="491" spans="1:10" x14ac:dyDescent="0.25">
      <c r="A491" s="329"/>
      <c r="B491" s="329"/>
      <c r="C491" s="448" t="str">
        <f>IF(I491="","",INDEX('Basic project data'!$A$12:$A$16,MATCH(I491,'Basic project data'!$D$12:$D$16,1)))</f>
        <v/>
      </c>
      <c r="D491" s="329"/>
      <c r="E491" s="329"/>
      <c r="F491" s="329"/>
      <c r="G491" s="453"/>
      <c r="H491" s="450"/>
      <c r="I491" s="454"/>
      <c r="J491" s="449"/>
    </row>
    <row r="492" spans="1:10" x14ac:dyDescent="0.25">
      <c r="A492" s="329"/>
      <c r="B492" s="329"/>
      <c r="C492" s="448" t="str">
        <f>IF(I492="","",INDEX('Basic project data'!$A$12:$A$16,MATCH(I492,'Basic project data'!$D$12:$D$16,1)))</f>
        <v/>
      </c>
      <c r="D492" s="329"/>
      <c r="E492" s="329"/>
      <c r="F492" s="329"/>
      <c r="G492" s="453"/>
      <c r="H492" s="450"/>
      <c r="I492" s="454"/>
      <c r="J492" s="449"/>
    </row>
    <row r="493" spans="1:10" x14ac:dyDescent="0.25">
      <c r="A493" s="329"/>
      <c r="B493" s="329"/>
      <c r="C493" s="448" t="str">
        <f>IF(I493="","",INDEX('Basic project data'!$A$12:$A$16,MATCH(I493,'Basic project data'!$D$12:$D$16,1)))</f>
        <v/>
      </c>
      <c r="D493" s="329"/>
      <c r="E493" s="329"/>
      <c r="F493" s="329"/>
      <c r="G493" s="453"/>
      <c r="H493" s="450"/>
      <c r="I493" s="454"/>
      <c r="J493" s="449"/>
    </row>
    <row r="494" spans="1:10" x14ac:dyDescent="0.25">
      <c r="A494" s="329"/>
      <c r="B494" s="329"/>
      <c r="C494" s="448" t="str">
        <f>IF(I494="","",INDEX('Basic project data'!$A$12:$A$16,MATCH(I494,'Basic project data'!$D$12:$D$16,1)))</f>
        <v/>
      </c>
      <c r="D494" s="329"/>
      <c r="E494" s="329"/>
      <c r="F494" s="329"/>
      <c r="G494" s="453"/>
      <c r="H494" s="450"/>
      <c r="I494" s="454"/>
      <c r="J494" s="449"/>
    </row>
    <row r="495" spans="1:10" x14ac:dyDescent="0.25">
      <c r="A495" s="329"/>
      <c r="B495" s="329"/>
      <c r="C495" s="448" t="str">
        <f>IF(I495="","",INDEX('Basic project data'!$A$12:$A$16,MATCH(I495,'Basic project data'!$D$12:$D$16,1)))</f>
        <v/>
      </c>
      <c r="D495" s="329"/>
      <c r="E495" s="329"/>
      <c r="F495" s="329"/>
      <c r="G495" s="453"/>
      <c r="H495" s="450"/>
      <c r="I495" s="454"/>
      <c r="J495" s="449"/>
    </row>
    <row r="496" spans="1:10" x14ac:dyDescent="0.25">
      <c r="A496" s="329"/>
      <c r="B496" s="329"/>
      <c r="C496" s="448" t="str">
        <f>IF(I496="","",INDEX('Basic project data'!$A$12:$A$16,MATCH(I496,'Basic project data'!$D$12:$D$16,1)))</f>
        <v/>
      </c>
      <c r="D496" s="329"/>
      <c r="E496" s="329"/>
      <c r="F496" s="329"/>
      <c r="G496" s="453"/>
      <c r="H496" s="450"/>
      <c r="I496" s="454"/>
      <c r="J496" s="449"/>
    </row>
    <row r="497" spans="1:10" x14ac:dyDescent="0.25">
      <c r="A497" s="329"/>
      <c r="B497" s="329"/>
      <c r="C497" s="448" t="str">
        <f>IF(I497="","",INDEX('Basic project data'!$A$12:$A$16,MATCH(I497,'Basic project data'!$D$12:$D$16,1)))</f>
        <v/>
      </c>
      <c r="D497" s="329"/>
      <c r="E497" s="329"/>
      <c r="F497" s="329"/>
      <c r="G497" s="453"/>
      <c r="H497" s="450"/>
      <c r="I497" s="454"/>
      <c r="J497" s="449"/>
    </row>
    <row r="498" spans="1:10" x14ac:dyDescent="0.25">
      <c r="A498" s="329"/>
      <c r="B498" s="329"/>
      <c r="C498" s="448" t="str">
        <f>IF(I498="","",INDEX('Basic project data'!$A$12:$A$16,MATCH(I498,'Basic project data'!$D$12:$D$16,1)))</f>
        <v/>
      </c>
      <c r="D498" s="329"/>
      <c r="E498" s="329"/>
      <c r="F498" s="329"/>
      <c r="G498" s="453"/>
      <c r="H498" s="450"/>
      <c r="I498" s="454"/>
      <c r="J498" s="449"/>
    </row>
    <row r="499" spans="1:10" x14ac:dyDescent="0.25">
      <c r="A499" s="329"/>
      <c r="B499" s="329"/>
      <c r="C499" s="448" t="str">
        <f>IF(I499="","",INDEX('Basic project data'!$A$12:$A$16,MATCH(I499,'Basic project data'!$D$12:$D$16,1)))</f>
        <v/>
      </c>
      <c r="D499" s="329"/>
      <c r="E499" s="329"/>
      <c r="F499" s="329"/>
      <c r="G499" s="453"/>
      <c r="H499" s="450"/>
      <c r="I499" s="454"/>
      <c r="J499" s="449"/>
    </row>
    <row r="500" spans="1:10" x14ac:dyDescent="0.25">
      <c r="A500" s="329"/>
      <c r="B500" s="329"/>
      <c r="C500" s="448" t="str">
        <f>IF(I500="","",INDEX('Basic project data'!$A$12:$A$16,MATCH(I500,'Basic project data'!$D$12:$D$16,1)))</f>
        <v/>
      </c>
      <c r="D500" s="329"/>
      <c r="E500" s="329"/>
      <c r="F500" s="329"/>
      <c r="G500" s="453"/>
      <c r="H500" s="450"/>
      <c r="I500" s="454"/>
      <c r="J500" s="449"/>
    </row>
    <row r="501" spans="1:10" x14ac:dyDescent="0.25">
      <c r="A501" s="329"/>
      <c r="B501" s="329"/>
      <c r="C501" s="448" t="str">
        <f>IF(I501="","",INDEX('Basic project data'!$A$12:$A$16,MATCH(I501,'Basic project data'!$D$12:$D$16,1)))</f>
        <v/>
      </c>
      <c r="D501" s="329"/>
      <c r="E501" s="329"/>
      <c r="F501" s="329"/>
      <c r="G501" s="453"/>
      <c r="H501" s="450"/>
      <c r="I501" s="454"/>
      <c r="J501" s="449"/>
    </row>
    <row r="502" spans="1:10" x14ac:dyDescent="0.25">
      <c r="A502" s="329"/>
      <c r="B502" s="329"/>
      <c r="C502" s="448" t="str">
        <f>IF(I502="","",INDEX('Basic project data'!$A$12:$A$16,MATCH(I502,'Basic project data'!$D$12:$D$16,1)))</f>
        <v/>
      </c>
      <c r="D502" s="329"/>
      <c r="E502" s="329"/>
      <c r="F502" s="329"/>
      <c r="G502" s="453"/>
      <c r="H502" s="450"/>
      <c r="I502" s="454"/>
      <c r="J502" s="449"/>
    </row>
    <row r="503" spans="1:10" x14ac:dyDescent="0.25">
      <c r="A503" s="329"/>
      <c r="B503" s="329"/>
      <c r="C503" s="448" t="str">
        <f>IF(I503="","",INDEX('Basic project data'!$A$12:$A$16,MATCH(I503,'Basic project data'!$D$12:$D$16,1)))</f>
        <v/>
      </c>
      <c r="D503" s="329"/>
      <c r="E503" s="329"/>
      <c r="F503" s="329"/>
      <c r="G503" s="453"/>
      <c r="H503" s="450"/>
      <c r="I503" s="454"/>
      <c r="J503" s="449"/>
    </row>
    <row r="504" spans="1:10" x14ac:dyDescent="0.25">
      <c r="A504" s="329"/>
      <c r="B504" s="329"/>
      <c r="C504" s="448" t="str">
        <f>IF(I504="","",INDEX('Basic project data'!$A$12:$A$16,MATCH(I504,'Basic project data'!$D$12:$D$16,1)))</f>
        <v/>
      </c>
      <c r="D504" s="329"/>
      <c r="E504" s="329"/>
      <c r="F504" s="329"/>
      <c r="G504" s="453"/>
      <c r="H504" s="450"/>
      <c r="I504" s="454"/>
      <c r="J504" s="449"/>
    </row>
    <row r="505" spans="1:10" x14ac:dyDescent="0.25">
      <c r="A505" s="329"/>
      <c r="B505" s="329"/>
      <c r="C505" s="448" t="str">
        <f>IF(I505="","",INDEX('Basic project data'!$A$12:$A$16,MATCH(I505,'Basic project data'!$D$12:$D$16,1)))</f>
        <v/>
      </c>
      <c r="D505" s="329"/>
      <c r="E505" s="329"/>
      <c r="F505" s="329"/>
      <c r="G505" s="453"/>
      <c r="H505" s="450"/>
      <c r="I505" s="454"/>
      <c r="J505" s="449"/>
    </row>
    <row r="506" spans="1:10" x14ac:dyDescent="0.25">
      <c r="A506" s="329"/>
      <c r="B506" s="329"/>
      <c r="C506" s="448" t="str">
        <f>IF(I506="","",INDEX('Basic project data'!$A$12:$A$16,MATCH(I506,'Basic project data'!$D$12:$D$16,1)))</f>
        <v/>
      </c>
      <c r="D506" s="329"/>
      <c r="E506" s="329"/>
      <c r="F506" s="329"/>
      <c r="G506" s="453"/>
      <c r="H506" s="450"/>
      <c r="I506" s="454"/>
      <c r="J506" s="449"/>
    </row>
    <row r="507" spans="1:10" x14ac:dyDescent="0.25">
      <c r="A507" s="329"/>
      <c r="B507" s="329"/>
      <c r="C507" s="448" t="str">
        <f>IF(I507="","",INDEX('Basic project data'!$A$12:$A$16,MATCH(I507,'Basic project data'!$D$12:$D$16,1)))</f>
        <v/>
      </c>
      <c r="D507" s="329"/>
      <c r="E507" s="329"/>
      <c r="F507" s="329"/>
      <c r="G507" s="453"/>
      <c r="H507" s="450"/>
      <c r="I507" s="454"/>
      <c r="J507" s="449"/>
    </row>
    <row r="508" spans="1:10" x14ac:dyDescent="0.25">
      <c r="A508" s="329"/>
      <c r="B508" s="329"/>
      <c r="C508" s="448" t="str">
        <f>IF(I508="","",INDEX('Basic project data'!$A$12:$A$16,MATCH(I508,'Basic project data'!$D$12:$D$16,1)))</f>
        <v/>
      </c>
      <c r="D508" s="329"/>
      <c r="E508" s="329"/>
      <c r="F508" s="329"/>
      <c r="G508" s="453"/>
      <c r="H508" s="450"/>
      <c r="I508" s="454"/>
      <c r="J508" s="449"/>
    </row>
    <row r="509" spans="1:10" x14ac:dyDescent="0.25">
      <c r="A509" s="329"/>
      <c r="B509" s="329"/>
      <c r="C509" s="448" t="str">
        <f>IF(I509="","",INDEX('Basic project data'!$A$12:$A$16,MATCH(I509,'Basic project data'!$D$12:$D$16,1)))</f>
        <v/>
      </c>
      <c r="D509" s="329"/>
      <c r="E509" s="329"/>
      <c r="F509" s="329"/>
      <c r="G509" s="453"/>
      <c r="H509" s="450"/>
      <c r="I509" s="454"/>
      <c r="J509" s="449"/>
    </row>
    <row r="510" spans="1:10" x14ac:dyDescent="0.25">
      <c r="A510" s="329"/>
      <c r="B510" s="329"/>
      <c r="C510" s="448" t="str">
        <f>IF(I510="","",INDEX('Basic project data'!$A$12:$A$16,MATCH(I510,'Basic project data'!$D$12:$D$16,1)))</f>
        <v/>
      </c>
      <c r="D510" s="329"/>
      <c r="E510" s="329"/>
      <c r="F510" s="329"/>
      <c r="G510" s="453"/>
      <c r="H510" s="450"/>
      <c r="I510" s="454"/>
      <c r="J510" s="449"/>
    </row>
  </sheetData>
  <mergeCells count="100">
    <mergeCell ref="R5:R7"/>
    <mergeCell ref="A5:A7"/>
    <mergeCell ref="D5:D7"/>
    <mergeCell ref="G5:G7"/>
    <mergeCell ref="H5:H7"/>
    <mergeCell ref="K5:K7"/>
    <mergeCell ref="L5:L7"/>
    <mergeCell ref="M5:M7"/>
    <mergeCell ref="N5:N7"/>
    <mergeCell ref="O5:O7"/>
    <mergeCell ref="P5:P7"/>
    <mergeCell ref="Q5:Q7"/>
    <mergeCell ref="Y5:Y7"/>
    <mergeCell ref="Z5:Z7"/>
    <mergeCell ref="A9:A11"/>
    <mergeCell ref="D9:D11"/>
    <mergeCell ref="G9:G11"/>
    <mergeCell ref="H9:H11"/>
    <mergeCell ref="K9:K11"/>
    <mergeCell ref="L9:L11"/>
    <mergeCell ref="M9:M11"/>
    <mergeCell ref="N9:N11"/>
    <mergeCell ref="S5:S7"/>
    <mergeCell ref="T5:T7"/>
    <mergeCell ref="U5:U7"/>
    <mergeCell ref="V5:V7"/>
    <mergeCell ref="W5:W7"/>
    <mergeCell ref="X5:X7"/>
    <mergeCell ref="Z9:Z11"/>
    <mergeCell ref="O9:O11"/>
    <mergeCell ref="P9:P11"/>
    <mergeCell ref="Q9:Q11"/>
    <mergeCell ref="R9:R11"/>
    <mergeCell ref="S9:S11"/>
    <mergeCell ref="T9:T11"/>
    <mergeCell ref="U9:U11"/>
    <mergeCell ref="V9:V11"/>
    <mergeCell ref="W9:W11"/>
    <mergeCell ref="X9:X11"/>
    <mergeCell ref="Y9:Y11"/>
    <mergeCell ref="R13:R15"/>
    <mergeCell ref="A13:A15"/>
    <mergeCell ref="D13:D15"/>
    <mergeCell ref="G13:G15"/>
    <mergeCell ref="H13:H15"/>
    <mergeCell ref="K13:K15"/>
    <mergeCell ref="L13:L15"/>
    <mergeCell ref="M13:M15"/>
    <mergeCell ref="N13:N15"/>
    <mergeCell ref="O13:O15"/>
    <mergeCell ref="P13:P15"/>
    <mergeCell ref="Q13:Q15"/>
    <mergeCell ref="Y13:Y15"/>
    <mergeCell ref="Z13:Z15"/>
    <mergeCell ref="A17:A19"/>
    <mergeCell ref="D17:D19"/>
    <mergeCell ref="G17:G19"/>
    <mergeCell ref="H17:H19"/>
    <mergeCell ref="K17:K19"/>
    <mergeCell ref="L17:L19"/>
    <mergeCell ref="M17:M19"/>
    <mergeCell ref="N17:N19"/>
    <mergeCell ref="S13:S15"/>
    <mergeCell ref="T13:T15"/>
    <mergeCell ref="U13:U15"/>
    <mergeCell ref="V13:V15"/>
    <mergeCell ref="W13:W15"/>
    <mergeCell ref="X13:X15"/>
    <mergeCell ref="Z17:Z19"/>
    <mergeCell ref="O17:O19"/>
    <mergeCell ref="P17:P19"/>
    <mergeCell ref="Q17:Q19"/>
    <mergeCell ref="R17:R19"/>
    <mergeCell ref="S17:S19"/>
    <mergeCell ref="T17:T19"/>
    <mergeCell ref="U17:U19"/>
    <mergeCell ref="V17:V19"/>
    <mergeCell ref="W17:W19"/>
    <mergeCell ref="X17:X19"/>
    <mergeCell ref="Y17:Y19"/>
    <mergeCell ref="R21:R23"/>
    <mergeCell ref="A21:A23"/>
    <mergeCell ref="D21:D23"/>
    <mergeCell ref="G21:G23"/>
    <mergeCell ref="H21:H23"/>
    <mergeCell ref="K21:K23"/>
    <mergeCell ref="L21:L23"/>
    <mergeCell ref="M21:M23"/>
    <mergeCell ref="N21:N23"/>
    <mergeCell ref="O21:O23"/>
    <mergeCell ref="P21:P23"/>
    <mergeCell ref="Q21:Q23"/>
    <mergeCell ref="Y21:Y23"/>
    <mergeCell ref="Z21:Z23"/>
    <mergeCell ref="S21:S23"/>
    <mergeCell ref="T21:T23"/>
    <mergeCell ref="U21:U23"/>
    <mergeCell ref="V21:V23"/>
    <mergeCell ref="W21:W23"/>
    <mergeCell ref="X21:X23"/>
  </mergeCells>
  <conditionalFormatting sqref="A31">
    <cfRule type="cellIs" dxfId="1885" priority="8" operator="equal">
      <formula>0</formula>
    </cfRule>
    <cfRule type="cellIs" dxfId="1884" priority="9" operator="equal">
      <formula>0</formula>
    </cfRule>
  </conditionalFormatting>
  <conditionalFormatting sqref="A31:A44">
    <cfRule type="cellIs" dxfId="1883" priority="6" operator="equal">
      <formula>0</formula>
    </cfRule>
    <cfRule type="cellIs" dxfId="1882" priority="7" operator="equal">
      <formula>0</formula>
    </cfRule>
  </conditionalFormatting>
  <conditionalFormatting sqref="A32:A510">
    <cfRule type="cellIs" dxfId="1881" priority="4" operator="equal">
      <formula>0</formula>
    </cfRule>
    <cfRule type="cellIs" dxfId="1880" priority="5" operator="equal">
      <formula>0</formula>
    </cfRule>
  </conditionalFormatting>
  <conditionalFormatting sqref="A45:A510">
    <cfRule type="cellIs" dxfId="1879" priority="2" operator="equal">
      <formula>0</formula>
    </cfRule>
    <cfRule type="cellIs" dxfId="1878" priority="3" operator="equal">
      <formula>0</formula>
    </cfRule>
  </conditionalFormatting>
  <conditionalFormatting sqref="D31:E34 D36:E510">
    <cfRule type="cellIs" dxfId="1877" priority="29" operator="equal">
      <formula>0</formula>
    </cfRule>
    <cfRule type="cellIs" dxfId="1876" priority="30" operator="equal">
      <formula>0</formula>
    </cfRule>
  </conditionalFormatting>
  <conditionalFormatting sqref="D31:E510 F35:F510">
    <cfRule type="cellIs" dxfId="1875" priority="18" operator="equal">
      <formula>0</formula>
    </cfRule>
  </conditionalFormatting>
  <conditionalFormatting sqref="D35:F510 D31:E34">
    <cfRule type="cellIs" dxfId="1874" priority="17" operator="equal">
      <formula>0</formula>
    </cfRule>
  </conditionalFormatting>
  <conditionalFormatting sqref="E12:F12">
    <cfRule type="cellIs" dxfId="1873" priority="1" operator="equal">
      <formula>"adjustment needed"</formula>
    </cfRule>
  </conditionalFormatting>
  <conditionalFormatting sqref="F31">
    <cfRule type="cellIs" dxfId="1872" priority="27" operator="equal">
      <formula>0</formula>
    </cfRule>
    <cfRule type="cellIs" dxfId="1871" priority="28" operator="equal">
      <formula>0</formula>
    </cfRule>
  </conditionalFormatting>
  <conditionalFormatting sqref="F31:F32">
    <cfRule type="cellIs" dxfId="1870" priority="23" operator="equal">
      <formula>0</formula>
    </cfRule>
    <cfRule type="cellIs" dxfId="1869" priority="24" operator="equal">
      <formula>0</formula>
    </cfRule>
  </conditionalFormatting>
  <conditionalFormatting sqref="F32:F34">
    <cfRule type="cellIs" dxfId="1868" priority="21" operator="equal">
      <formula>0</formula>
    </cfRule>
    <cfRule type="cellIs" dxfId="1867" priority="22" operator="equal">
      <formula>0</formula>
    </cfRule>
  </conditionalFormatting>
  <conditionalFormatting sqref="F33">
    <cfRule type="cellIs" dxfId="1866" priority="19" operator="equal">
      <formula>0</formula>
    </cfRule>
    <cfRule type="cellIs" dxfId="1865" priority="20" operator="equal">
      <formula>0</formula>
    </cfRule>
  </conditionalFormatting>
  <conditionalFormatting sqref="F34">
    <cfRule type="cellIs" dxfId="1864" priority="25" operator="equal">
      <formula>0</formula>
    </cfRule>
    <cfRule type="cellIs" dxfId="1863" priority="26" operator="equal">
      <formula>0</formula>
    </cfRule>
  </conditionalFormatting>
  <conditionalFormatting sqref="F35:F510">
    <cfRule type="cellIs" dxfId="1862" priority="15" operator="equal">
      <formula>0</formula>
    </cfRule>
    <cfRule type="cellIs" dxfId="1861" priority="16" operator="equal">
      <formula>0</formula>
    </cfRule>
  </conditionalFormatting>
  <conditionalFormatting sqref="H5 H8:H9 H12:H13 H16:H17 H20:H21">
    <cfRule type="cellIs" dxfId="1860" priority="11" operator="equal">
      <formula>0</formula>
    </cfRule>
    <cfRule type="cellIs" dxfId="1859" priority="12" operator="equal">
      <formula>0</formula>
    </cfRule>
    <cfRule type="cellIs" dxfId="1858" priority="13" operator="equal">
      <formula>0</formula>
    </cfRule>
    <cfRule type="cellIs" dxfId="1857" priority="14" operator="equal">
      <formula>0</formula>
    </cfRule>
  </conditionalFormatting>
  <conditionalFormatting sqref="I8:I20">
    <cfRule type="cellIs" dxfId="1856" priority="10" operator="equal">
      <formula>"adjustment needed"</formula>
    </cfRule>
  </conditionalFormatting>
  <conditionalFormatting sqref="P2">
    <cfRule type="duplicateValues" dxfId="1855" priority="31"/>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23</vt:i4>
      </vt:variant>
      <vt:variant>
        <vt:lpstr>Benannte Bereiche</vt:lpstr>
      </vt:variant>
      <vt:variant>
        <vt:i4>1</vt:i4>
      </vt:variant>
    </vt:vector>
  </HeadingPairs>
  <TitlesOfParts>
    <vt:vector size="24" baseType="lpstr">
      <vt:lpstr>Disclaimer</vt:lpstr>
      <vt:lpstr>Liesmich Readme</vt:lpstr>
      <vt:lpstr>Basic project data</vt:lpstr>
      <vt:lpstr>Financial reports</vt:lpstr>
      <vt:lpstr>A. Personnel costs</vt:lpstr>
      <vt:lpstr>B. Subcontracting</vt:lpstr>
      <vt:lpstr>C1. Travel</vt:lpstr>
      <vt:lpstr>C2. Equipment</vt:lpstr>
      <vt:lpstr>C3. OGS</vt:lpstr>
      <vt:lpstr>D. Internal</vt:lpstr>
      <vt:lpstr>Overview employees</vt:lpstr>
      <vt:lpstr>Name_1</vt:lpstr>
      <vt:lpstr>Name_2</vt:lpstr>
      <vt:lpstr>Name_3</vt:lpstr>
      <vt:lpstr>Name_4</vt:lpstr>
      <vt:lpstr>Name_5</vt:lpstr>
      <vt:lpstr>Name_6</vt:lpstr>
      <vt:lpstr>Name_7</vt:lpstr>
      <vt:lpstr>Name_8</vt:lpstr>
      <vt:lpstr>Name_9</vt:lpstr>
      <vt:lpstr>Name_10</vt:lpstr>
      <vt:lpstr>languages</vt:lpstr>
      <vt:lpstr>Drop-down Liste</vt:lpstr>
      <vt:lpstr>'Liesmich Readme'!Druckbereich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Böttcher,Katja</dc:creator>
  <cp:lastModifiedBy>Sarah Henkel</cp:lastModifiedBy>
  <cp:revision>19</cp:revision>
  <dcterms:created xsi:type="dcterms:W3CDTF">2023-09-11T11:54:12Z</dcterms:created>
  <dcterms:modified xsi:type="dcterms:W3CDTF">2026-04-27T09:28:32Z</dcterms:modified>
</cp:coreProperties>
</file>